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omments20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Data_cleaning_v2\1_Scenarios\"/>
    </mc:Choice>
  </mc:AlternateContent>
  <xr:revisionPtr revIDLastSave="238" documentId="14_{7F01114C-87B5-4E7F-9090-9D4B9C498777}" xr6:coauthVersionLast="40" xr6:coauthVersionMax="40" xr10:uidLastSave="{6D274BFA-FAE5-4D34-A3D8-380C311BF99A}"/>
  <bookViews>
    <workbookView xWindow="0" yWindow="0" windowWidth="13800" windowHeight="2340" xr2:uid="{47A5494D-A966-4958-947D-3D9B3462E317}"/>
  </bookViews>
  <sheets>
    <sheet name="W1. Vehicle oil new cap" sheetId="31" r:id="rId1"/>
    <sheet name="W2. Total CO2 Net" sheetId="33" r:id="rId2"/>
    <sheet name="W3. Road Transport Fossil" sheetId="35" r:id="rId3"/>
    <sheet name="W4. Road Transport Electricity" sheetId="36" r:id="rId4"/>
    <sheet name="W5. Road Transport Biofuels" sheetId="37" r:id="rId5"/>
    <sheet name="W6. Prim Energy Cons" sheetId="38" r:id="rId6"/>
    <sheet name="W7. Primary Energy Prod" sheetId="39" r:id="rId7"/>
    <sheet name="W8. Power New Cap" sheetId="41" r:id="rId8"/>
    <sheet name="W9. Power Total Gen" sheetId="40" r:id="rId9"/>
    <sheet name="W10. Power Total Cap" sheetId="42" r:id="rId10"/>
    <sheet name="W11. Iron Steel Demand" sheetId="44" r:id="rId11"/>
    <sheet name="W12. Heat Pump New Cap" sheetId="43" r:id="rId12"/>
    <sheet name="W13. EV New Cap" sheetId="45" r:id="rId13"/>
    <sheet name="W14. CO2 Captured" sheetId="46" r:id="rId14"/>
    <sheet name="W15. Carbon Prices" sheetId="34" r:id="rId15"/>
    <sheet name="W16. Transport new capacity" sheetId="139" r:id="rId16"/>
    <sheet name="W17. Transport service output" sheetId="159" r:id="rId17"/>
    <sheet name="W18. Transport energy consump" sheetId="160" r:id="rId18"/>
    <sheet name="W19. Transport total capacity" sheetId="161" r:id="rId19"/>
    <sheet name="R1. Scenario specifications" sheetId="30" r:id="rId20"/>
  </sheets>
  <definedNames>
    <definedName name="_xlnm._FilterDatabase" localSheetId="19" hidden="1">'R1. Scenario specifications'!$A$10:$J$49</definedName>
  </definedNames>
  <calcPr calcId="191029" calcMode="manual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61" l="1"/>
  <c r="D11" i="161"/>
  <c r="A281" i="161"/>
  <c r="A280" i="161"/>
  <c r="A279" i="161"/>
  <c r="A278" i="161"/>
  <c r="A277" i="161"/>
  <c r="A276" i="161"/>
  <c r="A275" i="161"/>
  <c r="A274" i="161"/>
  <c r="A273" i="161"/>
  <c r="A272" i="161"/>
  <c r="A271" i="161"/>
  <c r="A270" i="161"/>
  <c r="A269" i="161"/>
  <c r="A268" i="161"/>
  <c r="A267" i="161"/>
  <c r="A266" i="161"/>
  <c r="A265" i="161"/>
  <c r="A264" i="161"/>
  <c r="A263" i="161"/>
  <c r="A262" i="161"/>
  <c r="A261" i="161"/>
  <c r="A260" i="161"/>
  <c r="A259" i="161"/>
  <c r="A258" i="161"/>
  <c r="A257" i="161"/>
  <c r="A256" i="161"/>
  <c r="A255" i="161"/>
  <c r="A254" i="161"/>
  <c r="A253" i="161"/>
  <c r="A252" i="161"/>
  <c r="A251" i="161"/>
  <c r="A250" i="161"/>
  <c r="A249" i="161"/>
  <c r="A248" i="161"/>
  <c r="A247" i="161"/>
  <c r="A246" i="161"/>
  <c r="A245" i="161"/>
  <c r="A244" i="161"/>
  <c r="A243" i="161"/>
  <c r="A242" i="161"/>
  <c r="A241" i="161"/>
  <c r="A240" i="161"/>
  <c r="A239" i="161"/>
  <c r="A238" i="161"/>
  <c r="A237" i="161"/>
  <c r="A236" i="161"/>
  <c r="A235" i="161"/>
  <c r="A234" i="161"/>
  <c r="A233" i="161"/>
  <c r="A232" i="161"/>
  <c r="A231" i="161"/>
  <c r="A230" i="161"/>
  <c r="A229" i="161"/>
  <c r="A228" i="161"/>
  <c r="A227" i="161"/>
  <c r="A226" i="161"/>
  <c r="A225" i="161"/>
  <c r="A224" i="161"/>
  <c r="A223" i="161"/>
  <c r="A222" i="161"/>
  <c r="A221" i="161"/>
  <c r="A220" i="161"/>
  <c r="A219" i="161"/>
  <c r="A218" i="161"/>
  <c r="A217" i="161"/>
  <c r="A216" i="161"/>
  <c r="A215" i="161"/>
  <c r="A214" i="161"/>
  <c r="A213" i="161"/>
  <c r="A212" i="161"/>
  <c r="A211" i="161"/>
  <c r="A210" i="161"/>
  <c r="A209" i="161"/>
  <c r="A208" i="161"/>
  <c r="A207" i="161"/>
  <c r="A206" i="161"/>
  <c r="A205" i="161"/>
  <c r="A204" i="161"/>
  <c r="A203" i="161"/>
  <c r="A202" i="161"/>
  <c r="A201" i="161"/>
  <c r="A200" i="161"/>
  <c r="A199" i="161"/>
  <c r="A198" i="161"/>
  <c r="A197" i="161"/>
  <c r="A196" i="161"/>
  <c r="A195" i="161"/>
  <c r="A194" i="161"/>
  <c r="A193" i="161"/>
  <c r="A192" i="161"/>
  <c r="A191" i="161"/>
  <c r="A190" i="161"/>
  <c r="A189" i="161"/>
  <c r="A188" i="161"/>
  <c r="A187" i="161"/>
  <c r="A186" i="161"/>
  <c r="A185" i="161"/>
  <c r="A184" i="161"/>
  <c r="A183" i="161"/>
  <c r="A182" i="161"/>
  <c r="A181" i="161"/>
  <c r="A180" i="161"/>
  <c r="A179" i="161"/>
  <c r="A178" i="161"/>
  <c r="A177" i="161"/>
  <c r="A176" i="161"/>
  <c r="A175" i="161"/>
  <c r="A174" i="161"/>
  <c r="A173" i="161"/>
  <c r="A172" i="161"/>
  <c r="A171" i="161"/>
  <c r="A170" i="161"/>
  <c r="A169" i="161"/>
  <c r="A168" i="161"/>
  <c r="A167" i="161"/>
  <c r="A166" i="161"/>
  <c r="A165" i="161"/>
  <c r="A164" i="161"/>
  <c r="A163" i="161"/>
  <c r="A162" i="161"/>
  <c r="A161" i="161"/>
  <c r="A160" i="161"/>
  <c r="A159" i="161"/>
  <c r="A158" i="161"/>
  <c r="A157" i="161"/>
  <c r="A156" i="161"/>
  <c r="A155" i="161"/>
  <c r="A154" i="161"/>
  <c r="A153" i="161"/>
  <c r="A152" i="161"/>
  <c r="A151" i="161"/>
  <c r="A150" i="161"/>
  <c r="A149" i="161"/>
  <c r="A148" i="161"/>
  <c r="A147" i="161"/>
  <c r="A146" i="161"/>
  <c r="A145" i="161"/>
  <c r="A144" i="161"/>
  <c r="A143" i="161"/>
  <c r="A142" i="161"/>
  <c r="A141" i="161"/>
  <c r="A140" i="161"/>
  <c r="A139" i="161"/>
  <c r="A138" i="161"/>
  <c r="A137" i="161"/>
  <c r="A136" i="161"/>
  <c r="A135" i="161"/>
  <c r="A134" i="161"/>
  <c r="A133" i="161"/>
  <c r="A132" i="161"/>
  <c r="A131" i="161"/>
  <c r="A130" i="161"/>
  <c r="A129" i="161"/>
  <c r="A128" i="161"/>
  <c r="A127" i="161"/>
  <c r="A126" i="161"/>
  <c r="A125" i="161"/>
  <c r="A124" i="161"/>
  <c r="A123" i="161"/>
  <c r="A122" i="161"/>
  <c r="A121" i="161"/>
  <c r="A120" i="161"/>
  <c r="A119" i="161"/>
  <c r="A118" i="161"/>
  <c r="A117" i="161"/>
  <c r="A116" i="161"/>
  <c r="A115" i="161"/>
  <c r="A114" i="161"/>
  <c r="A113" i="161"/>
  <c r="A112" i="161"/>
  <c r="A111" i="161"/>
  <c r="A110" i="161"/>
  <c r="A109" i="161"/>
  <c r="A108" i="161"/>
  <c r="A107" i="161"/>
  <c r="A106" i="161"/>
  <c r="A105" i="161"/>
  <c r="A104" i="161"/>
  <c r="A103" i="161"/>
  <c r="A102" i="161"/>
  <c r="A101" i="161"/>
  <c r="A100" i="161"/>
  <c r="A99" i="161"/>
  <c r="A98" i="161"/>
  <c r="A97" i="161"/>
  <c r="A96" i="161"/>
  <c r="A95" i="161"/>
  <c r="A94" i="161"/>
  <c r="A93" i="161"/>
  <c r="A92" i="161"/>
  <c r="A91" i="161"/>
  <c r="A90" i="161"/>
  <c r="A89" i="161"/>
  <c r="A88" i="161"/>
  <c r="A87" i="161"/>
  <c r="A86" i="161"/>
  <c r="A85" i="161"/>
  <c r="A84" i="161"/>
  <c r="A83" i="161"/>
  <c r="A82" i="161"/>
  <c r="A81" i="161"/>
  <c r="A80" i="161"/>
  <c r="A79" i="161"/>
  <c r="A78" i="161"/>
  <c r="A77" i="161"/>
  <c r="A76" i="161"/>
  <c r="A75" i="161"/>
  <c r="A74" i="161"/>
  <c r="A73" i="161"/>
  <c r="A72" i="161"/>
  <c r="A71" i="161"/>
  <c r="A70" i="161"/>
  <c r="A69" i="161"/>
  <c r="A68" i="161"/>
  <c r="A67" i="161"/>
  <c r="A66" i="161"/>
  <c r="A65" i="161"/>
  <c r="A64" i="161"/>
  <c r="A63" i="161"/>
  <c r="A62" i="161"/>
  <c r="A61" i="161"/>
  <c r="A60" i="161"/>
  <c r="A59" i="161"/>
  <c r="A58" i="161"/>
  <c r="A57" i="161"/>
  <c r="A56" i="161"/>
  <c r="A55" i="161"/>
  <c r="A54" i="161"/>
  <c r="A53" i="161"/>
  <c r="A52" i="161"/>
  <c r="A51" i="161"/>
  <c r="A50" i="161"/>
  <c r="A49" i="161"/>
  <c r="A48" i="161"/>
  <c r="M24" i="161"/>
  <c r="L24" i="161"/>
  <c r="K24" i="161"/>
  <c r="J24" i="161"/>
  <c r="I24" i="161"/>
  <c r="H24" i="161"/>
  <c r="G24" i="161"/>
  <c r="F24" i="161"/>
  <c r="E24" i="161"/>
  <c r="D24" i="161"/>
  <c r="C24" i="161"/>
  <c r="B24" i="161"/>
  <c r="M19" i="161"/>
  <c r="L19" i="161"/>
  <c r="K19" i="161"/>
  <c r="J19" i="161"/>
  <c r="I19" i="161"/>
  <c r="H19" i="161"/>
  <c r="G19" i="161"/>
  <c r="F19" i="161"/>
  <c r="E19" i="161"/>
  <c r="D19" i="161"/>
  <c r="C19" i="161"/>
  <c r="B19" i="161"/>
  <c r="C18" i="161"/>
  <c r="D18" i="161" s="1"/>
  <c r="E18" i="161" s="1"/>
  <c r="F18" i="161" s="1"/>
  <c r="G18" i="161" s="1"/>
  <c r="H18" i="161" s="1"/>
  <c r="I18" i="161" s="1"/>
  <c r="J18" i="161" s="1"/>
  <c r="K18" i="161" s="1"/>
  <c r="L18" i="161" s="1"/>
  <c r="M18" i="161" s="1"/>
  <c r="B13" i="160"/>
  <c r="D11" i="160"/>
  <c r="M24" i="160"/>
  <c r="L24" i="160"/>
  <c r="K24" i="160"/>
  <c r="J24" i="160"/>
  <c r="I24" i="160"/>
  <c r="H24" i="160"/>
  <c r="G24" i="160"/>
  <c r="F24" i="160"/>
  <c r="E24" i="160"/>
  <c r="D24" i="160"/>
  <c r="C24" i="160"/>
  <c r="B24" i="160"/>
  <c r="M19" i="160"/>
  <c r="L19" i="160"/>
  <c r="K19" i="160"/>
  <c r="J19" i="160"/>
  <c r="I19" i="160"/>
  <c r="H19" i="160"/>
  <c r="G19" i="160"/>
  <c r="F19" i="160"/>
  <c r="E19" i="160"/>
  <c r="D19" i="160"/>
  <c r="C19" i="160"/>
  <c r="B19" i="160"/>
  <c r="C18" i="160"/>
  <c r="D18" i="160" s="1"/>
  <c r="E18" i="160" s="1"/>
  <c r="F18" i="160" s="1"/>
  <c r="G18" i="160" s="1"/>
  <c r="H18" i="160" s="1"/>
  <c r="I18" i="160" s="1"/>
  <c r="J18" i="160" s="1"/>
  <c r="K18" i="160" s="1"/>
  <c r="L18" i="160" s="1"/>
  <c r="M18" i="160" s="1"/>
  <c r="A284" i="159"/>
  <c r="A285" i="159"/>
  <c r="A286" i="159"/>
  <c r="A287" i="159"/>
  <c r="A288" i="159"/>
  <c r="A289" i="159"/>
  <c r="A290" i="159"/>
  <c r="A291" i="159"/>
  <c r="A292" i="159"/>
  <c r="A293" i="159"/>
  <c r="A294" i="159"/>
  <c r="A295" i="159"/>
  <c r="A296" i="159"/>
  <c r="A297" i="159"/>
  <c r="A298" i="159"/>
  <c r="A299" i="159"/>
  <c r="A300" i="159"/>
  <c r="A301" i="159"/>
  <c r="A302" i="159"/>
  <c r="A303" i="159"/>
  <c r="A304" i="159"/>
  <c r="A305" i="159"/>
  <c r="A306" i="159"/>
  <c r="A307" i="159"/>
  <c r="A308" i="159"/>
  <c r="A309" i="159"/>
  <c r="A310" i="159"/>
  <c r="A311" i="159"/>
  <c r="A312" i="159"/>
  <c r="A313" i="159"/>
  <c r="A314" i="159"/>
  <c r="A315" i="159"/>
  <c r="A316" i="159"/>
  <c r="A317" i="159"/>
  <c r="A318" i="159"/>
  <c r="A319" i="159"/>
  <c r="A320" i="159"/>
  <c r="A321" i="159"/>
  <c r="A322" i="159"/>
  <c r="A323" i="159"/>
  <c r="A324" i="159"/>
  <c r="A325" i="159"/>
  <c r="A326" i="159"/>
  <c r="A327" i="159"/>
  <c r="A328" i="159"/>
  <c r="A329" i="159"/>
  <c r="A330" i="159"/>
  <c r="A331" i="159"/>
  <c r="A332" i="159"/>
  <c r="A333" i="159"/>
  <c r="A334" i="159"/>
  <c r="A335" i="159"/>
  <c r="A336" i="159"/>
  <c r="A337" i="159"/>
  <c r="A338" i="159"/>
  <c r="A339" i="159"/>
  <c r="A340" i="159"/>
  <c r="A341" i="159"/>
  <c r="A342" i="159"/>
  <c r="A343" i="159"/>
  <c r="A344" i="159"/>
  <c r="A345" i="159"/>
  <c r="A346" i="159"/>
  <c r="A347" i="159"/>
  <c r="A348" i="159"/>
  <c r="A349" i="159"/>
  <c r="A350" i="159"/>
  <c r="A351" i="159"/>
  <c r="A352" i="159"/>
  <c r="A353" i="159"/>
  <c r="A354" i="159"/>
  <c r="A355" i="159"/>
  <c r="A356" i="159"/>
  <c r="A357" i="159"/>
  <c r="A358" i="159"/>
  <c r="A359" i="159"/>
  <c r="A360" i="159"/>
  <c r="A361" i="159"/>
  <c r="D11" i="159"/>
  <c r="B13" i="159"/>
  <c r="A283" i="159"/>
  <c r="A282" i="159"/>
  <c r="A281" i="159"/>
  <c r="A280" i="159"/>
  <c r="A279" i="159"/>
  <c r="A278" i="159"/>
  <c r="A277" i="159"/>
  <c r="A276" i="159"/>
  <c r="A275" i="159"/>
  <c r="A274" i="159"/>
  <c r="A273" i="159"/>
  <c r="A272" i="159"/>
  <c r="A271" i="159"/>
  <c r="A270" i="159"/>
  <c r="A269" i="159"/>
  <c r="A268" i="159"/>
  <c r="A267" i="159"/>
  <c r="A266" i="159"/>
  <c r="A265" i="159"/>
  <c r="A264" i="159"/>
  <c r="A263" i="159"/>
  <c r="A262" i="159"/>
  <c r="A261" i="159"/>
  <c r="A260" i="159"/>
  <c r="A259" i="159"/>
  <c r="A258" i="159"/>
  <c r="A257" i="159"/>
  <c r="A256" i="159"/>
  <c r="A255" i="159"/>
  <c r="A254" i="159"/>
  <c r="A253" i="159"/>
  <c r="A252" i="159"/>
  <c r="A251" i="159"/>
  <c r="A250" i="159"/>
  <c r="A249" i="159"/>
  <c r="A248" i="159"/>
  <c r="A247" i="159"/>
  <c r="A246" i="159"/>
  <c r="A245" i="159"/>
  <c r="A244" i="159"/>
  <c r="A243" i="159"/>
  <c r="A242" i="159"/>
  <c r="A241" i="159"/>
  <c r="A240" i="159"/>
  <c r="A239" i="159"/>
  <c r="A238" i="159"/>
  <c r="A237" i="159"/>
  <c r="A236" i="159"/>
  <c r="A235" i="159"/>
  <c r="A234" i="159"/>
  <c r="A233" i="159"/>
  <c r="A232" i="159"/>
  <c r="A231" i="159"/>
  <c r="A230" i="159"/>
  <c r="A229" i="159"/>
  <c r="A228" i="159"/>
  <c r="A227" i="159"/>
  <c r="A226" i="159"/>
  <c r="A225" i="159"/>
  <c r="A224" i="159"/>
  <c r="A223" i="159"/>
  <c r="A222" i="159"/>
  <c r="A221" i="159"/>
  <c r="A220" i="159"/>
  <c r="A219" i="159"/>
  <c r="A218" i="159"/>
  <c r="A217" i="159"/>
  <c r="A216" i="159"/>
  <c r="A215" i="159"/>
  <c r="A214" i="159"/>
  <c r="A213" i="159"/>
  <c r="A212" i="159"/>
  <c r="A211" i="159"/>
  <c r="A210" i="159"/>
  <c r="A209" i="159"/>
  <c r="A208" i="159"/>
  <c r="A207" i="159"/>
  <c r="A206" i="159"/>
  <c r="A205" i="159"/>
  <c r="A204" i="159"/>
  <c r="A203" i="159"/>
  <c r="A202" i="159"/>
  <c r="A201" i="159"/>
  <c r="A200" i="159"/>
  <c r="A199" i="159"/>
  <c r="A198" i="159"/>
  <c r="A197" i="159"/>
  <c r="A196" i="159"/>
  <c r="A195" i="159"/>
  <c r="A194" i="159"/>
  <c r="A193" i="159"/>
  <c r="A192" i="159"/>
  <c r="A191" i="159"/>
  <c r="A190" i="159"/>
  <c r="A189" i="159"/>
  <c r="A188" i="159"/>
  <c r="A187" i="159"/>
  <c r="A186" i="159"/>
  <c r="A185" i="159"/>
  <c r="A184" i="159"/>
  <c r="A183" i="159"/>
  <c r="A182" i="159"/>
  <c r="A181" i="159"/>
  <c r="A180" i="159"/>
  <c r="A179" i="159"/>
  <c r="A178" i="159"/>
  <c r="A177" i="159"/>
  <c r="A176" i="159"/>
  <c r="A175" i="159"/>
  <c r="A174" i="159"/>
  <c r="A173" i="159"/>
  <c r="A172" i="159"/>
  <c r="A171" i="159"/>
  <c r="A170" i="159"/>
  <c r="A169" i="159"/>
  <c r="A168" i="159"/>
  <c r="A167" i="159"/>
  <c r="A166" i="159"/>
  <c r="A165" i="159"/>
  <c r="A164" i="159"/>
  <c r="A163" i="159"/>
  <c r="A162" i="159"/>
  <c r="A161" i="159"/>
  <c r="A160" i="159"/>
  <c r="A159" i="159"/>
  <c r="A158" i="159"/>
  <c r="A157" i="159"/>
  <c r="A156" i="159"/>
  <c r="A155" i="159"/>
  <c r="A154" i="159"/>
  <c r="A153" i="159"/>
  <c r="A152" i="159"/>
  <c r="A151" i="159"/>
  <c r="A150" i="159"/>
  <c r="A149" i="159"/>
  <c r="A148" i="159"/>
  <c r="A147" i="159"/>
  <c r="A146" i="159"/>
  <c r="A145" i="159"/>
  <c r="A144" i="159"/>
  <c r="A143" i="159"/>
  <c r="A142" i="159"/>
  <c r="A141" i="159"/>
  <c r="A140" i="159"/>
  <c r="A139" i="159"/>
  <c r="A138" i="159"/>
  <c r="A137" i="159"/>
  <c r="A136" i="159"/>
  <c r="A135" i="159"/>
  <c r="A134" i="159"/>
  <c r="A133" i="159"/>
  <c r="A132" i="159"/>
  <c r="A131" i="159"/>
  <c r="A130" i="159"/>
  <c r="A129" i="159"/>
  <c r="A128" i="159"/>
  <c r="A127" i="159"/>
  <c r="A126" i="159"/>
  <c r="A125" i="159"/>
  <c r="A124" i="159"/>
  <c r="A123" i="159"/>
  <c r="A122" i="159"/>
  <c r="A121" i="159"/>
  <c r="A120" i="159"/>
  <c r="A119" i="159"/>
  <c r="A118" i="159"/>
  <c r="A117" i="159"/>
  <c r="A116" i="159"/>
  <c r="A115" i="159"/>
  <c r="A114" i="159"/>
  <c r="A113" i="159"/>
  <c r="A112" i="159"/>
  <c r="A111" i="159"/>
  <c r="A110" i="159"/>
  <c r="A109" i="159"/>
  <c r="A108" i="159"/>
  <c r="A107" i="159"/>
  <c r="A106" i="159"/>
  <c r="A105" i="159"/>
  <c r="A104" i="159"/>
  <c r="A103" i="159"/>
  <c r="A102" i="159"/>
  <c r="A101" i="159"/>
  <c r="A100" i="159"/>
  <c r="A99" i="159"/>
  <c r="A98" i="159"/>
  <c r="A97" i="159"/>
  <c r="A96" i="159"/>
  <c r="A95" i="159"/>
  <c r="A94" i="159"/>
  <c r="A93" i="159"/>
  <c r="A92" i="159"/>
  <c r="A91" i="159"/>
  <c r="A90" i="159"/>
  <c r="A89" i="159"/>
  <c r="A88" i="159"/>
  <c r="A87" i="159"/>
  <c r="A86" i="159"/>
  <c r="A85" i="159"/>
  <c r="A84" i="159"/>
  <c r="A83" i="159"/>
  <c r="A82" i="159"/>
  <c r="A81" i="159"/>
  <c r="A80" i="159"/>
  <c r="A79" i="159"/>
  <c r="A78" i="159"/>
  <c r="A77" i="159"/>
  <c r="A76" i="159"/>
  <c r="A75" i="159"/>
  <c r="A74" i="159"/>
  <c r="A73" i="159"/>
  <c r="A72" i="159"/>
  <c r="A71" i="159"/>
  <c r="A70" i="159"/>
  <c r="A69" i="159"/>
  <c r="A68" i="159"/>
  <c r="A67" i="159"/>
  <c r="A66" i="159"/>
  <c r="A65" i="159"/>
  <c r="A64" i="159"/>
  <c r="A63" i="159"/>
  <c r="A62" i="159"/>
  <c r="A61" i="159"/>
  <c r="A60" i="159"/>
  <c r="A59" i="159"/>
  <c r="A58" i="159"/>
  <c r="A57" i="159"/>
  <c r="A56" i="159"/>
  <c r="A55" i="159"/>
  <c r="A54" i="159"/>
  <c r="A53" i="159"/>
  <c r="A52" i="159"/>
  <c r="A51" i="159"/>
  <c r="A50" i="159"/>
  <c r="M24" i="159"/>
  <c r="L24" i="159"/>
  <c r="K24" i="159"/>
  <c r="J24" i="159"/>
  <c r="I24" i="159"/>
  <c r="H24" i="159"/>
  <c r="G24" i="159"/>
  <c r="F24" i="159"/>
  <c r="E24" i="159"/>
  <c r="D24" i="159"/>
  <c r="C24" i="159"/>
  <c r="B24" i="159"/>
  <c r="M19" i="159"/>
  <c r="L19" i="159"/>
  <c r="K19" i="159"/>
  <c r="J19" i="159"/>
  <c r="I19" i="159"/>
  <c r="H19" i="159"/>
  <c r="G19" i="159"/>
  <c r="F19" i="159"/>
  <c r="E19" i="159"/>
  <c r="D19" i="159"/>
  <c r="C19" i="159"/>
  <c r="B19" i="159"/>
  <c r="C18" i="159"/>
  <c r="D18" i="159" s="1"/>
  <c r="E18" i="159" s="1"/>
  <c r="F18" i="159" s="1"/>
  <c r="G18" i="159" s="1"/>
  <c r="H18" i="159" s="1"/>
  <c r="I18" i="159" s="1"/>
  <c r="J18" i="159" s="1"/>
  <c r="K18" i="159" s="1"/>
  <c r="L18" i="159" s="1"/>
  <c r="M18" i="159" s="1"/>
  <c r="B13" i="139"/>
  <c r="A88" i="139"/>
  <c r="A89" i="139"/>
  <c r="A90" i="139"/>
  <c r="A91" i="139"/>
  <c r="A92" i="139"/>
  <c r="A93" i="139"/>
  <c r="A94" i="139"/>
  <c r="A95" i="139"/>
  <c r="A96" i="139"/>
  <c r="A97" i="139"/>
  <c r="A98" i="139"/>
  <c r="A99" i="139"/>
  <c r="A100" i="139"/>
  <c r="A101" i="139"/>
  <c r="A102" i="139"/>
  <c r="A103" i="139"/>
  <c r="A104" i="139"/>
  <c r="A105" i="139"/>
  <c r="A106" i="139"/>
  <c r="A107" i="139"/>
  <c r="A108" i="139"/>
  <c r="A109" i="139"/>
  <c r="A110" i="139"/>
  <c r="A111" i="139"/>
  <c r="A112" i="139"/>
  <c r="A113" i="139"/>
  <c r="A114" i="139"/>
  <c r="A115" i="139"/>
  <c r="A116" i="139"/>
  <c r="A117" i="139"/>
  <c r="A118" i="139"/>
  <c r="A119" i="139"/>
  <c r="A120" i="139"/>
  <c r="A121" i="139"/>
  <c r="A122" i="139"/>
  <c r="A123" i="139"/>
  <c r="A124" i="139"/>
  <c r="A125" i="139"/>
  <c r="A126" i="139"/>
  <c r="A127" i="139"/>
  <c r="A128" i="139"/>
  <c r="A129" i="139"/>
  <c r="A130" i="139"/>
  <c r="A131" i="139"/>
  <c r="A132" i="139"/>
  <c r="A133" i="139"/>
  <c r="A134" i="139"/>
  <c r="A135" i="139"/>
  <c r="A136" i="139"/>
  <c r="A137" i="139"/>
  <c r="A138" i="139"/>
  <c r="A139" i="139"/>
  <c r="A140" i="139"/>
  <c r="A141" i="139"/>
  <c r="A142" i="139"/>
  <c r="A143" i="139"/>
  <c r="A144" i="139"/>
  <c r="A145" i="139"/>
  <c r="A146" i="139"/>
  <c r="A147" i="139"/>
  <c r="A148" i="139"/>
  <c r="A149" i="139"/>
  <c r="A150" i="139"/>
  <c r="A151" i="139"/>
  <c r="A152" i="139"/>
  <c r="A153" i="139"/>
  <c r="A154" i="139"/>
  <c r="A155" i="139"/>
  <c r="A156" i="139"/>
  <c r="A157" i="139"/>
  <c r="A158" i="139"/>
  <c r="A159" i="139"/>
  <c r="A160" i="139"/>
  <c r="A161" i="139"/>
  <c r="A162" i="139"/>
  <c r="A163" i="139"/>
  <c r="A164" i="139"/>
  <c r="A165" i="139"/>
  <c r="A166" i="139"/>
  <c r="A167" i="139"/>
  <c r="A168" i="139"/>
  <c r="A169" i="139"/>
  <c r="A170" i="139"/>
  <c r="A171" i="139"/>
  <c r="A172" i="139"/>
  <c r="A173" i="139"/>
  <c r="A174" i="139"/>
  <c r="A175" i="139"/>
  <c r="A176" i="139"/>
  <c r="A177" i="139"/>
  <c r="A178" i="139"/>
  <c r="A179" i="139"/>
  <c r="A180" i="139"/>
  <c r="A181" i="139"/>
  <c r="A182" i="139"/>
  <c r="A183" i="139"/>
  <c r="A184" i="139"/>
  <c r="A185" i="139"/>
  <c r="A186" i="139"/>
  <c r="A187" i="139"/>
  <c r="A188" i="139"/>
  <c r="A189" i="139"/>
  <c r="A190" i="139"/>
  <c r="A191" i="139"/>
  <c r="A192" i="139"/>
  <c r="A193" i="139"/>
  <c r="A194" i="139"/>
  <c r="A195" i="139"/>
  <c r="A196" i="139"/>
  <c r="A197" i="139"/>
  <c r="A198" i="139"/>
  <c r="A199" i="139"/>
  <c r="A200" i="139"/>
  <c r="A201" i="139"/>
  <c r="A202" i="139"/>
  <c r="A203" i="139"/>
  <c r="A204" i="139"/>
  <c r="A205" i="139"/>
  <c r="A206" i="139"/>
  <c r="A207" i="139"/>
  <c r="A208" i="139"/>
  <c r="A209" i="139"/>
  <c r="A210" i="139"/>
  <c r="A211" i="139"/>
  <c r="A212" i="139"/>
  <c r="A213" i="139"/>
  <c r="A214" i="139"/>
  <c r="A215" i="139"/>
  <c r="A216" i="139"/>
  <c r="A217" i="139"/>
  <c r="A218" i="139"/>
  <c r="A219" i="139"/>
  <c r="A220" i="139"/>
  <c r="A221" i="139"/>
  <c r="A222" i="139"/>
  <c r="A223" i="139"/>
  <c r="A224" i="139"/>
  <c r="A225" i="139"/>
  <c r="A226" i="139"/>
  <c r="A227" i="139"/>
  <c r="A228" i="139"/>
  <c r="A229" i="139"/>
  <c r="A230" i="139"/>
  <c r="A231" i="139"/>
  <c r="A232" i="139"/>
  <c r="A233" i="139"/>
  <c r="A234" i="139"/>
  <c r="A235" i="139"/>
  <c r="A236" i="139"/>
  <c r="A237" i="139"/>
  <c r="A238" i="139"/>
  <c r="A239" i="139"/>
  <c r="A240" i="139"/>
  <c r="A241" i="139"/>
  <c r="A242" i="139"/>
  <c r="A243" i="139"/>
  <c r="A244" i="139"/>
  <c r="A245" i="139"/>
  <c r="A246" i="139"/>
  <c r="A247" i="139"/>
  <c r="A248" i="139"/>
  <c r="A249" i="139"/>
  <c r="A250" i="139"/>
  <c r="A251" i="139"/>
  <c r="A252" i="139"/>
  <c r="A253" i="139"/>
  <c r="A254" i="139"/>
  <c r="A255" i="139"/>
  <c r="A256" i="139"/>
  <c r="A257" i="139"/>
  <c r="A258" i="139"/>
  <c r="A259" i="139"/>
  <c r="A260" i="139"/>
  <c r="A261" i="139"/>
  <c r="A262" i="139"/>
  <c r="A263" i="139"/>
  <c r="A264" i="139"/>
  <c r="A265" i="139"/>
  <c r="A266" i="139"/>
  <c r="A267" i="139"/>
  <c r="A268" i="139"/>
  <c r="A269" i="139"/>
  <c r="A270" i="139"/>
  <c r="A271" i="139"/>
  <c r="A272" i="139"/>
  <c r="A273" i="139"/>
  <c r="A274" i="139"/>
  <c r="A275" i="139"/>
  <c r="A276" i="139"/>
  <c r="A277" i="139"/>
  <c r="A278" i="139"/>
  <c r="A279" i="139"/>
  <c r="A280" i="139"/>
  <c r="A281" i="139"/>
  <c r="A282" i="139"/>
  <c r="D11" i="139"/>
  <c r="S38" i="161" l="1"/>
  <c r="K38" i="161"/>
  <c r="P38" i="161"/>
  <c r="K25" i="161" a="1"/>
  <c r="K25" i="161" s="1"/>
  <c r="K29" i="161" a="1"/>
  <c r="K29" i="161" s="1"/>
  <c r="K33" i="161" a="1"/>
  <c r="K33" i="161" s="1"/>
  <c r="K28" i="161" a="1"/>
  <c r="K28" i="161" s="1"/>
  <c r="K32" i="161" a="1"/>
  <c r="K32" i="161" s="1"/>
  <c r="K27" i="161" a="1"/>
  <c r="K27" i="161" s="1"/>
  <c r="K31" i="161" a="1"/>
  <c r="K31" i="161" s="1"/>
  <c r="K26" i="161" a="1"/>
  <c r="K26" i="161" s="1"/>
  <c r="K30" i="161" a="1"/>
  <c r="K30" i="161" s="1"/>
  <c r="K34" i="161" a="1"/>
  <c r="K34" i="161" s="1"/>
  <c r="C38" i="161"/>
  <c r="L26" i="161" a="1"/>
  <c r="L26" i="161" s="1"/>
  <c r="L30" i="161" a="1"/>
  <c r="L30" i="161" s="1"/>
  <c r="L34" i="161" a="1"/>
  <c r="L34" i="161" s="1"/>
  <c r="L25" i="161" a="1"/>
  <c r="L25" i="161" s="1"/>
  <c r="L29" i="161" a="1"/>
  <c r="L29" i="161" s="1"/>
  <c r="L33" i="161" a="1"/>
  <c r="L33" i="161" s="1"/>
  <c r="L28" i="161" a="1"/>
  <c r="L28" i="161" s="1"/>
  <c r="L32" i="161" a="1"/>
  <c r="L32" i="161" s="1"/>
  <c r="L27" i="161" a="1"/>
  <c r="L27" i="161" s="1"/>
  <c r="L31" i="161" a="1"/>
  <c r="L31" i="161" s="1"/>
  <c r="F38" i="161"/>
  <c r="N38" i="161"/>
  <c r="M27" i="161" a="1"/>
  <c r="M27" i="161" s="1"/>
  <c r="M31" i="161" a="1"/>
  <c r="M31" i="161" s="1"/>
  <c r="M26" i="161" a="1"/>
  <c r="M26" i="161" s="1"/>
  <c r="M30" i="161" a="1"/>
  <c r="M30" i="161" s="1"/>
  <c r="M34" i="161" a="1"/>
  <c r="M34" i="161" s="1"/>
  <c r="M25" i="161" a="1"/>
  <c r="M25" i="161" s="1"/>
  <c r="M29" i="161" a="1"/>
  <c r="M29" i="161" s="1"/>
  <c r="M33" i="161" a="1"/>
  <c r="M33" i="161" s="1"/>
  <c r="M28" i="161" a="1"/>
  <c r="M28" i="161" s="1"/>
  <c r="M32" i="161" a="1"/>
  <c r="M32" i="161" s="1"/>
  <c r="V38" i="161"/>
  <c r="T38" i="161"/>
  <c r="H38" i="161"/>
  <c r="K28" i="160" a="1"/>
  <c r="K28" i="160" s="1"/>
  <c r="K32" i="160" a="1"/>
  <c r="K32" i="160" s="1"/>
  <c r="K27" i="160" a="1"/>
  <c r="K27" i="160" s="1"/>
  <c r="K31" i="160" a="1"/>
  <c r="K31" i="160" s="1"/>
  <c r="K26" i="160" a="1"/>
  <c r="K26" i="160" s="1"/>
  <c r="K29" i="160" a="1"/>
  <c r="K29" i="160" s="1"/>
  <c r="K25" i="160" a="1"/>
  <c r="K25" i="160" s="1"/>
  <c r="K33" i="160" a="1"/>
  <c r="K33" i="160" s="1"/>
  <c r="K34" i="160" a="1"/>
  <c r="K34" i="160" s="1"/>
  <c r="K30" i="160" a="1"/>
  <c r="K30" i="160" s="1"/>
  <c r="L25" i="160" a="1"/>
  <c r="L25" i="160" s="1"/>
  <c r="L29" i="160" a="1"/>
  <c r="L29" i="160" s="1"/>
  <c r="L33" i="160" a="1"/>
  <c r="L33" i="160" s="1"/>
  <c r="L28" i="160" a="1"/>
  <c r="L28" i="160" s="1"/>
  <c r="L32" i="160" a="1"/>
  <c r="L32" i="160" s="1"/>
  <c r="L26" i="160" a="1"/>
  <c r="L26" i="160" s="1"/>
  <c r="L30" i="160" a="1"/>
  <c r="L30" i="160" s="1"/>
  <c r="L31" i="160" a="1"/>
  <c r="L31" i="160" s="1"/>
  <c r="L34" i="160" a="1"/>
  <c r="L34" i="160" s="1"/>
  <c r="L27" i="160" a="1"/>
  <c r="L27" i="160" s="1"/>
  <c r="M26" i="160" a="1"/>
  <c r="M26" i="160" s="1"/>
  <c r="M30" i="160" a="1"/>
  <c r="M30" i="160" s="1"/>
  <c r="M34" i="160" a="1"/>
  <c r="M34" i="160" s="1"/>
  <c r="M25" i="160" a="1"/>
  <c r="M25" i="160" s="1"/>
  <c r="M29" i="160" a="1"/>
  <c r="M29" i="160" s="1"/>
  <c r="M33" i="160" a="1"/>
  <c r="M33" i="160" s="1"/>
  <c r="M32" i="160" a="1"/>
  <c r="M32" i="160" s="1"/>
  <c r="M28" i="160" a="1"/>
  <c r="M28" i="160" s="1"/>
  <c r="M27" i="160" a="1"/>
  <c r="M27" i="160" s="1"/>
  <c r="M31" i="160" a="1"/>
  <c r="M31" i="160" s="1"/>
  <c r="C38" i="159"/>
  <c r="P38" i="159"/>
  <c r="X38" i="159"/>
  <c r="K25" i="159" a="1"/>
  <c r="K25" i="159" s="1"/>
  <c r="K29" i="159" a="1"/>
  <c r="K29" i="159" s="1"/>
  <c r="K33" i="159" a="1"/>
  <c r="K33" i="159" s="1"/>
  <c r="K28" i="159" a="1"/>
  <c r="K28" i="159" s="1"/>
  <c r="K32" i="159" a="1"/>
  <c r="K32" i="159" s="1"/>
  <c r="K27" i="159" a="1"/>
  <c r="K27" i="159" s="1"/>
  <c r="K31" i="159" a="1"/>
  <c r="K31" i="159" s="1"/>
  <c r="K26" i="159" a="1"/>
  <c r="K26" i="159" s="1"/>
  <c r="K30" i="159" a="1"/>
  <c r="K30" i="159" s="1"/>
  <c r="K34" i="159" a="1"/>
  <c r="K34" i="159" s="1"/>
  <c r="E38" i="159"/>
  <c r="M38" i="159"/>
  <c r="L26" i="159" a="1"/>
  <c r="L26" i="159" s="1"/>
  <c r="L30" i="159" a="1"/>
  <c r="L30" i="159" s="1"/>
  <c r="L34" i="159" a="1"/>
  <c r="L34" i="159" s="1"/>
  <c r="L25" i="159" a="1"/>
  <c r="L25" i="159" s="1"/>
  <c r="L29" i="159" a="1"/>
  <c r="L29" i="159" s="1"/>
  <c r="L33" i="159" a="1"/>
  <c r="L33" i="159" s="1"/>
  <c r="L28" i="159" a="1"/>
  <c r="L28" i="159" s="1"/>
  <c r="L32" i="159" a="1"/>
  <c r="L32" i="159" s="1"/>
  <c r="L27" i="159" a="1"/>
  <c r="L27" i="159" s="1"/>
  <c r="L31" i="159" a="1"/>
  <c r="L31" i="159" s="1"/>
  <c r="M27" i="159" a="1"/>
  <c r="M27" i="159" s="1"/>
  <c r="M31" i="159" a="1"/>
  <c r="M31" i="159" s="1"/>
  <c r="M26" i="159" a="1"/>
  <c r="M26" i="159" s="1"/>
  <c r="M30" i="159" a="1"/>
  <c r="M30" i="159" s="1"/>
  <c r="M34" i="159" a="1"/>
  <c r="M34" i="159" s="1"/>
  <c r="M25" i="159" a="1"/>
  <c r="M25" i="159" s="1"/>
  <c r="M29" i="159" a="1"/>
  <c r="M29" i="159" s="1"/>
  <c r="M33" i="159" a="1"/>
  <c r="M33" i="159" s="1"/>
  <c r="M28" i="159" a="1"/>
  <c r="M28" i="159" s="1"/>
  <c r="M32" i="159" a="1"/>
  <c r="M32" i="159" s="1"/>
  <c r="S38" i="159"/>
  <c r="K38" i="159"/>
  <c r="H38" i="159"/>
  <c r="U38" i="159"/>
  <c r="D38" i="159"/>
  <c r="Z38" i="159"/>
  <c r="G38" i="161"/>
  <c r="O38" i="161"/>
  <c r="W38" i="161"/>
  <c r="J30" i="161" a="1"/>
  <c r="J30" i="161" s="1"/>
  <c r="J29" i="161" a="1"/>
  <c r="J29" i="161" s="1"/>
  <c r="F33" i="161" a="1"/>
  <c r="F33" i="161" s="1"/>
  <c r="I32" i="161" a="1"/>
  <c r="I32" i="161" s="1"/>
  <c r="I31" i="161" a="1"/>
  <c r="I31" i="161" s="1"/>
  <c r="I26" i="161" a="1"/>
  <c r="I26" i="161" s="1"/>
  <c r="I25" i="161" a="1"/>
  <c r="I25" i="161" s="1"/>
  <c r="J28" i="161" a="1"/>
  <c r="J28" i="161" s="1"/>
  <c r="F26" i="161" a="1"/>
  <c r="F26" i="161" s="1"/>
  <c r="J34" i="161" a="1"/>
  <c r="J34" i="161" s="1"/>
  <c r="J27" i="161" a="1"/>
  <c r="J27" i="161" s="1"/>
  <c r="I30" i="161" a="1"/>
  <c r="I30" i="161" s="1"/>
  <c r="J33" i="161" a="1"/>
  <c r="J33" i="161" s="1"/>
  <c r="I29" i="161" a="1"/>
  <c r="I29" i="161" s="1"/>
  <c r="J32" i="161" a="1"/>
  <c r="J32" i="161" s="1"/>
  <c r="J26" i="161" a="1"/>
  <c r="J26" i="161" s="1"/>
  <c r="I28" i="161" a="1"/>
  <c r="I28" i="161" s="1"/>
  <c r="J31" i="161" a="1"/>
  <c r="J31" i="161" s="1"/>
  <c r="J25" i="161" a="1"/>
  <c r="J25" i="161" s="1"/>
  <c r="I34" i="161" a="1"/>
  <c r="I34" i="161" s="1"/>
  <c r="I27" i="161" a="1"/>
  <c r="I27" i="161" s="1"/>
  <c r="I33" i="161" a="1"/>
  <c r="I33" i="161" s="1"/>
  <c r="F32" i="161" a="1"/>
  <c r="F32" i="161" s="1"/>
  <c r="F31" i="161" a="1"/>
  <c r="F31" i="161" s="1"/>
  <c r="F25" i="161" a="1"/>
  <c r="F25" i="161" s="1"/>
  <c r="H28" i="161" a="1"/>
  <c r="H28" i="161" s="1"/>
  <c r="F30" i="161" a="1"/>
  <c r="F30" i="161" s="1"/>
  <c r="F29" i="161" a="1"/>
  <c r="F29" i="161" s="1"/>
  <c r="F34" i="161" a="1"/>
  <c r="F34" i="161" s="1"/>
  <c r="F28" i="161" a="1"/>
  <c r="F28" i="161" s="1"/>
  <c r="F27" i="161" a="1"/>
  <c r="F27" i="161" s="1"/>
  <c r="H25" i="161" a="1"/>
  <c r="H25" i="161" s="1"/>
  <c r="H33" i="161" a="1"/>
  <c r="H33" i="161" s="1"/>
  <c r="H31" i="161" a="1"/>
  <c r="H31" i="161" s="1"/>
  <c r="G26" i="161" a="1"/>
  <c r="G26" i="161" s="1"/>
  <c r="H30" i="161" a="1"/>
  <c r="H30" i="161" s="1"/>
  <c r="H29" i="161" a="1"/>
  <c r="H29" i="161" s="1"/>
  <c r="G31" i="161" a="1"/>
  <c r="G31" i="161" s="1"/>
  <c r="G25" i="161" a="1"/>
  <c r="G25" i="161" s="1"/>
  <c r="H34" i="161" a="1"/>
  <c r="H34" i="161" s="1"/>
  <c r="G30" i="161" a="1"/>
  <c r="G30" i="161" s="1"/>
  <c r="G29" i="161" a="1"/>
  <c r="G29" i="161" s="1"/>
  <c r="D31" i="161" a="1"/>
  <c r="D31" i="161" s="1"/>
  <c r="G34" i="161" a="1"/>
  <c r="G34" i="161" s="1"/>
  <c r="H32" i="161" a="1"/>
  <c r="H32" i="161" s="1"/>
  <c r="H27" i="161" a="1"/>
  <c r="H27" i="161" s="1"/>
  <c r="G33" i="161" a="1"/>
  <c r="G33" i="161" s="1"/>
  <c r="G28" i="161" a="1"/>
  <c r="G28" i="161" s="1"/>
  <c r="H26" i="161" a="1"/>
  <c r="H26" i="161" s="1"/>
  <c r="G32" i="161" a="1"/>
  <c r="G32" i="161" s="1"/>
  <c r="G27" i="161" a="1"/>
  <c r="G27" i="161" s="1"/>
  <c r="E30" i="161" a="1"/>
  <c r="E30" i="161" s="1"/>
  <c r="E29" i="161" a="1"/>
  <c r="E29" i="161" s="1"/>
  <c r="D29" i="161" a="1"/>
  <c r="D29" i="161" s="1"/>
  <c r="E28" i="161" a="1"/>
  <c r="E28" i="161" s="1"/>
  <c r="D27" i="161" a="1"/>
  <c r="D27" i="161" s="1"/>
  <c r="E34" i="161" a="1"/>
  <c r="E34" i="161" s="1"/>
  <c r="E27" i="161" a="1"/>
  <c r="E27" i="161" s="1"/>
  <c r="E33" i="161" a="1"/>
  <c r="E33" i="161" s="1"/>
  <c r="D25" i="161" a="1"/>
  <c r="D25" i="161" s="1"/>
  <c r="E32" i="161" a="1"/>
  <c r="E32" i="161" s="1"/>
  <c r="E26" i="161" a="1"/>
  <c r="E26" i="161" s="1"/>
  <c r="E31" i="161" a="1"/>
  <c r="E31" i="161" s="1"/>
  <c r="E25" i="161" a="1"/>
  <c r="E25" i="161" s="1"/>
  <c r="D33" i="161" a="1"/>
  <c r="D33" i="161" s="1"/>
  <c r="D34" i="161" a="1"/>
  <c r="D34" i="161" s="1"/>
  <c r="D30" i="161" a="1"/>
  <c r="D30" i="161" s="1"/>
  <c r="D26" i="161" a="1"/>
  <c r="D26" i="161" s="1"/>
  <c r="C34" i="161" a="1"/>
  <c r="C34" i="161" s="1"/>
  <c r="C30" i="161" a="1"/>
  <c r="C30" i="161" s="1"/>
  <c r="C26" i="161" a="1"/>
  <c r="C26" i="161" s="1"/>
  <c r="B34" i="161" a="1"/>
  <c r="B34" i="161" s="1"/>
  <c r="B30" i="161" a="1"/>
  <c r="B30" i="161" s="1"/>
  <c r="B26" i="161" a="1"/>
  <c r="B26" i="161" s="1"/>
  <c r="C33" i="161" a="1"/>
  <c r="C33" i="161" s="1"/>
  <c r="C29" i="161" a="1"/>
  <c r="C29" i="161" s="1"/>
  <c r="C25" i="161" a="1"/>
  <c r="C25" i="161" s="1"/>
  <c r="B33" i="161" a="1"/>
  <c r="B33" i="161" s="1"/>
  <c r="B29" i="161" a="1"/>
  <c r="B29" i="161" s="1"/>
  <c r="B25" i="161" a="1"/>
  <c r="B25" i="161" s="1"/>
  <c r="D32" i="161" a="1"/>
  <c r="D32" i="161" s="1"/>
  <c r="D28" i="161" a="1"/>
  <c r="D28" i="161" s="1"/>
  <c r="C32" i="161" a="1"/>
  <c r="C32" i="161" s="1"/>
  <c r="C28" i="161" a="1"/>
  <c r="C28" i="161" s="1"/>
  <c r="B32" i="161" a="1"/>
  <c r="B32" i="161" s="1"/>
  <c r="B28" i="161" a="1"/>
  <c r="B28" i="161" s="1"/>
  <c r="C31" i="161" a="1"/>
  <c r="C31" i="161" s="1"/>
  <c r="C27" i="161" a="1"/>
  <c r="C27" i="161" s="1"/>
  <c r="B31" i="161" a="1"/>
  <c r="B31" i="161" s="1"/>
  <c r="B27" i="161" a="1"/>
  <c r="B27" i="161" s="1"/>
  <c r="E38" i="161"/>
  <c r="Q38" i="161"/>
  <c r="M38" i="161"/>
  <c r="Y38" i="161"/>
  <c r="L38" i="161"/>
  <c r="D38" i="161"/>
  <c r="X38" i="161"/>
  <c r="I38" i="161"/>
  <c r="B38" i="161"/>
  <c r="J38" i="161"/>
  <c r="R38" i="161"/>
  <c r="Z38" i="161"/>
  <c r="U38" i="161"/>
  <c r="J32" i="160" a="1"/>
  <c r="J32" i="160" s="1"/>
  <c r="J28" i="160" a="1"/>
  <c r="J28" i="160" s="1"/>
  <c r="J25" i="160" a="1"/>
  <c r="J25" i="160" s="1"/>
  <c r="I30" i="160" a="1"/>
  <c r="I30" i="160" s="1"/>
  <c r="J33" i="160" a="1"/>
  <c r="J33" i="160" s="1"/>
  <c r="J30" i="160" a="1"/>
  <c r="J30" i="160" s="1"/>
  <c r="I29" i="160" a="1"/>
  <c r="I29" i="160" s="1"/>
  <c r="J29" i="160" a="1"/>
  <c r="J29" i="160" s="1"/>
  <c r="I34" i="160" a="1"/>
  <c r="I34" i="160" s="1"/>
  <c r="J34" i="160" a="1"/>
  <c r="J34" i="160" s="1"/>
  <c r="I33" i="160" a="1"/>
  <c r="I33" i="160" s="1"/>
  <c r="I28" i="160" a="1"/>
  <c r="I28" i="160" s="1"/>
  <c r="I27" i="160" a="1"/>
  <c r="I27" i="160" s="1"/>
  <c r="J27" i="160" a="1"/>
  <c r="J27" i="160" s="1"/>
  <c r="I32" i="160" a="1"/>
  <c r="I32" i="160" s="1"/>
  <c r="I31" i="160" a="1"/>
  <c r="I31" i="160" s="1"/>
  <c r="I26" i="160" a="1"/>
  <c r="I26" i="160" s="1"/>
  <c r="J31" i="160" a="1"/>
  <c r="J31" i="160" s="1"/>
  <c r="J26" i="160" a="1"/>
  <c r="J26" i="160" s="1"/>
  <c r="I25" i="160" a="1"/>
  <c r="I25" i="160" s="1"/>
  <c r="F29" i="160" a="1"/>
  <c r="F29" i="160" s="1"/>
  <c r="F33" i="160" a="1"/>
  <c r="F33" i="160" s="1"/>
  <c r="F28" i="160" a="1"/>
  <c r="F28" i="160" s="1"/>
  <c r="F32" i="160" a="1"/>
  <c r="F32" i="160" s="1"/>
  <c r="F27" i="160" a="1"/>
  <c r="F27" i="160" s="1"/>
  <c r="F31" i="160" a="1"/>
  <c r="F31" i="160" s="1"/>
  <c r="H32" i="160" a="1"/>
  <c r="H32" i="160" s="1"/>
  <c r="F26" i="160" a="1"/>
  <c r="F26" i="160" s="1"/>
  <c r="G27" i="160" a="1"/>
  <c r="G27" i="160" s="1"/>
  <c r="F30" i="160" a="1"/>
  <c r="F30" i="160" s="1"/>
  <c r="F34" i="160" a="1"/>
  <c r="F34" i="160" s="1"/>
  <c r="F25" i="160" a="1"/>
  <c r="F25" i="160" s="1"/>
  <c r="G34" i="160" a="1"/>
  <c r="G34" i="160" s="1"/>
  <c r="H31" i="160" a="1"/>
  <c r="H31" i="160" s="1"/>
  <c r="H26" i="160" a="1"/>
  <c r="H26" i="160" s="1"/>
  <c r="G33" i="160" a="1"/>
  <c r="G33" i="160" s="1"/>
  <c r="C25" i="160" a="1"/>
  <c r="C25" i="160" s="1"/>
  <c r="H25" i="160" a="1"/>
  <c r="H25" i="160" s="1"/>
  <c r="G26" i="160" a="1"/>
  <c r="G26" i="160" s="1"/>
  <c r="H30" i="160" a="1"/>
  <c r="H30" i="160" s="1"/>
  <c r="G31" i="160" a="1"/>
  <c r="G31" i="160" s="1"/>
  <c r="G25" i="160" a="1"/>
  <c r="G25" i="160" s="1"/>
  <c r="H29" i="160" a="1"/>
  <c r="H29" i="160" s="1"/>
  <c r="H34" i="160" a="1"/>
  <c r="H34" i="160" s="1"/>
  <c r="G30" i="160" a="1"/>
  <c r="G30" i="160" s="1"/>
  <c r="H33" i="160" a="1"/>
  <c r="H33" i="160" s="1"/>
  <c r="H28" i="160" a="1"/>
  <c r="H28" i="160" s="1"/>
  <c r="G29" i="160" a="1"/>
  <c r="G29" i="160" s="1"/>
  <c r="H27" i="160" a="1"/>
  <c r="H27" i="160" s="1"/>
  <c r="G32" i="160" a="1"/>
  <c r="G32" i="160" s="1"/>
  <c r="G28" i="160" a="1"/>
  <c r="G28" i="160" s="1"/>
  <c r="E28" i="160" a="1"/>
  <c r="E28" i="160" s="1"/>
  <c r="C32" i="160" a="1"/>
  <c r="C32" i="160" s="1"/>
  <c r="E26" i="160" a="1"/>
  <c r="E26" i="160" s="1"/>
  <c r="D29" i="160" a="1"/>
  <c r="D29" i="160" s="1"/>
  <c r="C31" i="160" a="1"/>
  <c r="C31" i="160" s="1"/>
  <c r="E33" i="160" a="1"/>
  <c r="E33" i="160" s="1"/>
  <c r="C30" i="160" a="1"/>
  <c r="C30" i="160" s="1"/>
  <c r="D34" i="160" a="1"/>
  <c r="D34" i="160" s="1"/>
  <c r="D27" i="160" a="1"/>
  <c r="D27" i="160" s="1"/>
  <c r="E31" i="160" a="1"/>
  <c r="E31" i="160" s="1"/>
  <c r="C28" i="160" a="1"/>
  <c r="C28" i="160" s="1"/>
  <c r="E30" i="160" a="1"/>
  <c r="E30" i="160" s="1"/>
  <c r="D32" i="160" a="1"/>
  <c r="D32" i="160" s="1"/>
  <c r="D25" i="160" a="1"/>
  <c r="D25" i="160" s="1"/>
  <c r="E29" i="160" a="1"/>
  <c r="E29" i="160" s="1"/>
  <c r="C34" i="160" a="1"/>
  <c r="C34" i="160" s="1"/>
  <c r="C26" i="160" a="1"/>
  <c r="C26" i="160" s="1"/>
  <c r="D31" i="160" a="1"/>
  <c r="D31" i="160" s="1"/>
  <c r="E32" i="160" a="1"/>
  <c r="E32" i="160" s="1"/>
  <c r="D26" i="160" a="1"/>
  <c r="D26" i="160" s="1"/>
  <c r="C29" i="160" a="1"/>
  <c r="C29" i="160" s="1"/>
  <c r="E27" i="160" a="1"/>
  <c r="E27" i="160" s="1"/>
  <c r="D30" i="160" a="1"/>
  <c r="D30" i="160" s="1"/>
  <c r="C33" i="160" a="1"/>
  <c r="C33" i="160" s="1"/>
  <c r="E34" i="160" a="1"/>
  <c r="E34" i="160" s="1"/>
  <c r="E25" i="160" a="1"/>
  <c r="E25" i="160" s="1"/>
  <c r="D33" i="160" a="1"/>
  <c r="D33" i="160" s="1"/>
  <c r="D28" i="160" a="1"/>
  <c r="D28" i="160" s="1"/>
  <c r="C27" i="160" a="1"/>
  <c r="C27" i="160" s="1"/>
  <c r="B34" i="160" a="1"/>
  <c r="B34" i="160" s="1"/>
  <c r="B30" i="160" a="1"/>
  <c r="B30" i="160" s="1"/>
  <c r="B26" i="160" a="1"/>
  <c r="B26" i="160" s="1"/>
  <c r="B33" i="160" a="1"/>
  <c r="B33" i="160" s="1"/>
  <c r="B29" i="160" a="1"/>
  <c r="B29" i="160" s="1"/>
  <c r="B25" i="160" a="1"/>
  <c r="B25" i="160" s="1"/>
  <c r="B32" i="160" a="1"/>
  <c r="B32" i="160" s="1"/>
  <c r="B28" i="160" a="1"/>
  <c r="B28" i="160" s="1"/>
  <c r="B31" i="160" a="1"/>
  <c r="B31" i="160" s="1"/>
  <c r="B27" i="160" a="1"/>
  <c r="B27" i="160" s="1"/>
  <c r="S38" i="160"/>
  <c r="J38" i="160"/>
  <c r="W38" i="160"/>
  <c r="Z38" i="160"/>
  <c r="F38" i="159"/>
  <c r="J38" i="159"/>
  <c r="L38" i="159"/>
  <c r="N38" i="159"/>
  <c r="R38" i="159"/>
  <c r="T38" i="159"/>
  <c r="V38" i="159"/>
  <c r="V38" i="160"/>
  <c r="Q38" i="160"/>
  <c r="X38" i="160"/>
  <c r="L38" i="160"/>
  <c r="H38" i="160"/>
  <c r="U38" i="160"/>
  <c r="I38" i="160"/>
  <c r="B38" i="160"/>
  <c r="G38" i="160"/>
  <c r="K38" i="160"/>
  <c r="C38" i="160"/>
  <c r="O38" i="160"/>
  <c r="E38" i="160"/>
  <c r="Y38" i="160"/>
  <c r="M38" i="160"/>
  <c r="P38" i="160"/>
  <c r="D38" i="160"/>
  <c r="R38" i="160"/>
  <c r="F38" i="160"/>
  <c r="N38" i="160"/>
  <c r="T38" i="160"/>
  <c r="J34" i="159" a="1"/>
  <c r="J34" i="159" s="1"/>
  <c r="J29" i="159" a="1"/>
  <c r="J29" i="159" s="1"/>
  <c r="I31" i="159" a="1"/>
  <c r="I31" i="159" s="1"/>
  <c r="J33" i="159" a="1"/>
  <c r="J33" i="159" s="1"/>
  <c r="J28" i="159" a="1"/>
  <c r="J28" i="159" s="1"/>
  <c r="J31" i="159" a="1"/>
  <c r="J31" i="159" s="1"/>
  <c r="J27" i="159" a="1"/>
  <c r="J27" i="159" s="1"/>
  <c r="I34" i="159" a="1"/>
  <c r="I34" i="159" s="1"/>
  <c r="I25" i="159" a="1"/>
  <c r="I25" i="159" s="1"/>
  <c r="J26" i="159" a="1"/>
  <c r="J26" i="159" s="1"/>
  <c r="I33" i="159" a="1"/>
  <c r="I33" i="159" s="1"/>
  <c r="I28" i="159" a="1"/>
  <c r="I28" i="159" s="1"/>
  <c r="F32" i="159" a="1"/>
  <c r="F32" i="159" s="1"/>
  <c r="F34" i="159" a="1"/>
  <c r="F34" i="159" s="1"/>
  <c r="G30" i="159" a="1"/>
  <c r="G30" i="159" s="1"/>
  <c r="G31" i="159" a="1"/>
  <c r="G31" i="159" s="1"/>
  <c r="H34" i="159" a="1"/>
  <c r="H34" i="159" s="1"/>
  <c r="H27" i="159" a="1"/>
  <c r="H27" i="159" s="1"/>
  <c r="H31" i="159" a="1"/>
  <c r="H31" i="159" s="1"/>
  <c r="H33" i="159" a="1"/>
  <c r="H33" i="159" s="1"/>
  <c r="E26" i="159" a="1"/>
  <c r="E26" i="159" s="1"/>
  <c r="E31" i="159" a="1"/>
  <c r="E31" i="159" s="1"/>
  <c r="E28" i="159" a="1"/>
  <c r="E28" i="159" s="1"/>
  <c r="E29" i="159" a="1"/>
  <c r="E29" i="159" s="1"/>
  <c r="C26" i="159" a="1"/>
  <c r="C26" i="159" s="1"/>
  <c r="D32" i="159" a="1"/>
  <c r="D32" i="159" s="1"/>
  <c r="D28" i="159" a="1"/>
  <c r="D28" i="159" s="1"/>
  <c r="C30" i="159" a="1"/>
  <c r="C30" i="159" s="1"/>
  <c r="B30" i="159" a="1"/>
  <c r="B30" i="159" s="1"/>
  <c r="D27" i="159" a="1"/>
  <c r="D27" i="159" s="1"/>
  <c r="C29" i="159" a="1"/>
  <c r="C29" i="159" s="1"/>
  <c r="D34" i="159" a="1"/>
  <c r="D34" i="159" s="1"/>
  <c r="D30" i="159" a="1"/>
  <c r="D30" i="159" s="1"/>
  <c r="D26" i="159" a="1"/>
  <c r="D26" i="159" s="1"/>
  <c r="G38" i="159"/>
  <c r="O38" i="159"/>
  <c r="W38" i="159"/>
  <c r="I38" i="159"/>
  <c r="Q38" i="159"/>
  <c r="Y38" i="159"/>
  <c r="B38" i="159"/>
  <c r="A87" i="139"/>
  <c r="A86" i="139"/>
  <c r="A85" i="139"/>
  <c r="A84" i="139"/>
  <c r="A83" i="139"/>
  <c r="A82" i="139"/>
  <c r="A81" i="139"/>
  <c r="A80" i="139"/>
  <c r="A79" i="139"/>
  <c r="A78" i="139"/>
  <c r="A77" i="139"/>
  <c r="A76" i="139"/>
  <c r="A75" i="139"/>
  <c r="A74" i="139"/>
  <c r="A73" i="139"/>
  <c r="A72" i="139"/>
  <c r="A71" i="139"/>
  <c r="A70" i="139"/>
  <c r="A69" i="139"/>
  <c r="A68" i="139"/>
  <c r="A67" i="139"/>
  <c r="A66" i="139"/>
  <c r="A65" i="139"/>
  <c r="A64" i="139"/>
  <c r="A63" i="139"/>
  <c r="A62" i="139"/>
  <c r="A61" i="139"/>
  <c r="A60" i="139"/>
  <c r="A59" i="139"/>
  <c r="A58" i="139"/>
  <c r="A57" i="139"/>
  <c r="A56" i="139"/>
  <c r="A55" i="139"/>
  <c r="A54" i="139"/>
  <c r="A53" i="139"/>
  <c r="A52" i="139"/>
  <c r="A51" i="139"/>
  <c r="A50" i="139"/>
  <c r="A49" i="139"/>
  <c r="M25" i="139"/>
  <c r="L25" i="139"/>
  <c r="K25" i="139"/>
  <c r="J25" i="139"/>
  <c r="I25" i="139"/>
  <c r="H25" i="139"/>
  <c r="G25" i="139"/>
  <c r="F25" i="139"/>
  <c r="E25" i="139"/>
  <c r="D25" i="139"/>
  <c r="C25" i="139"/>
  <c r="B25" i="139"/>
  <c r="M20" i="139"/>
  <c r="L20" i="139"/>
  <c r="K20" i="139"/>
  <c r="J20" i="139"/>
  <c r="I20" i="139"/>
  <c r="H20" i="139"/>
  <c r="G20" i="139"/>
  <c r="F20" i="139"/>
  <c r="E20" i="139"/>
  <c r="D20" i="139"/>
  <c r="C20" i="139"/>
  <c r="B20" i="139"/>
  <c r="C19" i="139"/>
  <c r="D19" i="139" s="1"/>
  <c r="E19" i="139" s="1"/>
  <c r="F19" i="139" s="1"/>
  <c r="G19" i="139" s="1"/>
  <c r="H19" i="139" s="1"/>
  <c r="I19" i="139" s="1"/>
  <c r="J19" i="139" s="1"/>
  <c r="K19" i="139" s="1"/>
  <c r="L19" i="139" s="1"/>
  <c r="M19" i="139" s="1"/>
  <c r="C33" i="159" l="1" a="1"/>
  <c r="C33" i="159" s="1"/>
  <c r="D33" i="159" a="1"/>
  <c r="D33" i="159" s="1"/>
  <c r="C34" i="159" a="1"/>
  <c r="C34" i="159" s="1"/>
  <c r="B32" i="159" a="1"/>
  <c r="B32" i="159" s="1"/>
  <c r="F29" i="159" a="1"/>
  <c r="F29" i="159" s="1"/>
  <c r="I29" i="159" a="1"/>
  <c r="I29" i="159" s="1"/>
  <c r="B25" i="159" a="1"/>
  <c r="B25" i="159" s="1"/>
  <c r="H26" i="159" a="1"/>
  <c r="H26" i="159" s="1"/>
  <c r="C28" i="159" a="1"/>
  <c r="C28" i="159" s="1"/>
  <c r="C32" i="159" a="1"/>
  <c r="C32" i="159" s="1"/>
  <c r="B28" i="159" a="1"/>
  <c r="B28" i="159" s="1"/>
  <c r="D31" i="159" a="1"/>
  <c r="D31" i="159" s="1"/>
  <c r="G26" i="159" a="1"/>
  <c r="G26" i="159" s="1"/>
  <c r="F28" i="159" a="1"/>
  <c r="F28" i="159" s="1"/>
  <c r="I30" i="159" a="1"/>
  <c r="I30" i="159" s="1"/>
  <c r="I32" i="159" a="1"/>
  <c r="I32" i="159" s="1"/>
  <c r="C31" i="159" a="1"/>
  <c r="C31" i="159" s="1"/>
  <c r="D25" i="159" a="1"/>
  <c r="D25" i="159" s="1"/>
  <c r="B31" i="159" a="1"/>
  <c r="B31" i="159" s="1"/>
  <c r="B27" i="159" a="1"/>
  <c r="B27" i="159" s="1"/>
  <c r="B26" i="159" a="1"/>
  <c r="B26" i="159" s="1"/>
  <c r="H28" i="159" a="1"/>
  <c r="H28" i="159" s="1"/>
  <c r="G33" i="159" a="1"/>
  <c r="G33" i="159" s="1"/>
  <c r="J25" i="159" a="1"/>
  <c r="J25" i="159" s="1"/>
  <c r="U41" i="161" a="1"/>
  <c r="U41" i="161" s="1"/>
  <c r="U39" i="161" a="1"/>
  <c r="U39" i="161" s="1"/>
  <c r="U40" i="161" a="1"/>
  <c r="U40" i="161" s="1"/>
  <c r="U42" i="161" a="1"/>
  <c r="U42" i="161" s="1"/>
  <c r="U43" i="161" a="1"/>
  <c r="U43" i="161" s="1"/>
  <c r="U44" i="161" a="1"/>
  <c r="U44" i="161" s="1"/>
  <c r="L41" i="161" a="1"/>
  <c r="L41" i="161" s="1"/>
  <c r="L42" i="161" a="1"/>
  <c r="L42" i="161" s="1"/>
  <c r="L43" i="161" a="1"/>
  <c r="L43" i="161" s="1"/>
  <c r="L44" i="161" a="1"/>
  <c r="L44" i="161" s="1"/>
  <c r="L39" i="161" a="1"/>
  <c r="L39" i="161" s="1"/>
  <c r="L40" i="161" a="1"/>
  <c r="L40" i="161" s="1"/>
  <c r="T41" i="161" a="1"/>
  <c r="T41" i="161" s="1"/>
  <c r="T42" i="161" a="1"/>
  <c r="T42" i="161" s="1"/>
  <c r="T43" i="161" a="1"/>
  <c r="T43" i="161" s="1"/>
  <c r="T39" i="161" a="1"/>
  <c r="T39" i="161" s="1"/>
  <c r="T40" i="161" a="1"/>
  <c r="T40" i="161" s="1"/>
  <c r="T44" i="161" a="1"/>
  <c r="T44" i="161" s="1"/>
  <c r="Z39" i="161" a="1"/>
  <c r="Z39" i="161" s="1"/>
  <c r="Z43" i="161" a="1"/>
  <c r="Z43" i="161" s="1"/>
  <c r="Z42" i="161" a="1"/>
  <c r="Z42" i="161" s="1"/>
  <c r="Z40" i="161" a="1"/>
  <c r="Z40" i="161" s="1"/>
  <c r="Z44" i="161" a="1"/>
  <c r="Z44" i="161" s="1"/>
  <c r="Z41" i="161" a="1"/>
  <c r="Z41" i="161" s="1"/>
  <c r="Y42" i="161" a="1"/>
  <c r="Y42" i="161" s="1"/>
  <c r="Y43" i="161" a="1"/>
  <c r="Y43" i="161" s="1"/>
  <c r="Y39" i="161" a="1"/>
  <c r="Y39" i="161" s="1"/>
  <c r="Y40" i="161" a="1"/>
  <c r="Y40" i="161" s="1"/>
  <c r="Y41" i="161" a="1"/>
  <c r="Y41" i="161" s="1"/>
  <c r="Y44" i="161" a="1"/>
  <c r="Y44" i="161" s="1"/>
  <c r="P39" i="161" a="1"/>
  <c r="P39" i="161" s="1"/>
  <c r="P40" i="161" a="1"/>
  <c r="P40" i="161" s="1"/>
  <c r="P41" i="161" a="1"/>
  <c r="P41" i="161" s="1"/>
  <c r="P42" i="161" a="1"/>
  <c r="P42" i="161" s="1"/>
  <c r="P43" i="161" a="1"/>
  <c r="P43" i="161" s="1"/>
  <c r="P44" i="161" a="1"/>
  <c r="P44" i="161" s="1"/>
  <c r="R42" i="161" a="1"/>
  <c r="R42" i="161" s="1"/>
  <c r="R43" i="161" a="1"/>
  <c r="R43" i="161" s="1"/>
  <c r="R41" i="161" a="1"/>
  <c r="R41" i="161" s="1"/>
  <c r="R40" i="161" a="1"/>
  <c r="R40" i="161" s="1"/>
  <c r="R44" i="161" a="1"/>
  <c r="R44" i="161" s="1"/>
  <c r="R39" i="161" a="1"/>
  <c r="R39" i="161" s="1"/>
  <c r="M41" i="161" a="1"/>
  <c r="M41" i="161" s="1"/>
  <c r="M43" i="161" a="1"/>
  <c r="M43" i="161" s="1"/>
  <c r="M39" i="161" a="1"/>
  <c r="M39" i="161" s="1"/>
  <c r="M40" i="161" a="1"/>
  <c r="M40" i="161" s="1"/>
  <c r="M42" i="161" a="1"/>
  <c r="M42" i="161" s="1"/>
  <c r="M44" i="161" a="1"/>
  <c r="M44" i="161" s="1"/>
  <c r="N42" i="161" a="1"/>
  <c r="N42" i="161" s="1"/>
  <c r="N41" i="161" a="1"/>
  <c r="N41" i="161" s="1"/>
  <c r="N43" i="161" a="1"/>
  <c r="N43" i="161" s="1"/>
  <c r="N40" i="161" a="1"/>
  <c r="N40" i="161" s="1"/>
  <c r="N44" i="161" a="1"/>
  <c r="N44" i="161" s="1"/>
  <c r="N39" i="161" a="1"/>
  <c r="N39" i="161" s="1"/>
  <c r="J41" i="161" a="1"/>
  <c r="J41" i="161" s="1"/>
  <c r="J40" i="161" a="1"/>
  <c r="J40" i="161" s="1"/>
  <c r="J44" i="161" a="1"/>
  <c r="J44" i="161" s="1"/>
  <c r="J42" i="161" a="1"/>
  <c r="J42" i="161" s="1"/>
  <c r="J39" i="161" a="1"/>
  <c r="J39" i="161" s="1"/>
  <c r="J43" i="161" a="1"/>
  <c r="J43" i="161" s="1"/>
  <c r="Q39" i="161" a="1"/>
  <c r="Q39" i="161" s="1"/>
  <c r="Q40" i="161" a="1"/>
  <c r="Q40" i="161" s="1"/>
  <c r="Q42" i="161" a="1"/>
  <c r="Q42" i="161" s="1"/>
  <c r="Q43" i="161" a="1"/>
  <c r="Q43" i="161" s="1"/>
  <c r="Q44" i="161" a="1"/>
  <c r="Q44" i="161" s="1"/>
  <c r="Q41" i="161" a="1"/>
  <c r="Q41" i="161" s="1"/>
  <c r="W39" i="161" a="1"/>
  <c r="W39" i="161" s="1"/>
  <c r="W40" i="161" a="1"/>
  <c r="W40" i="161" s="1"/>
  <c r="W43" i="161" a="1"/>
  <c r="W43" i="161" s="1"/>
  <c r="W41" i="161" a="1"/>
  <c r="W41" i="161" s="1"/>
  <c r="W42" i="161" a="1"/>
  <c r="W42" i="161" s="1"/>
  <c r="W44" i="161" a="1"/>
  <c r="W44" i="161" s="1"/>
  <c r="V42" i="161" a="1"/>
  <c r="V42" i="161" s="1"/>
  <c r="V39" i="161" a="1"/>
  <c r="V39" i="161" s="1"/>
  <c r="V43" i="161" a="1"/>
  <c r="V43" i="161" s="1"/>
  <c r="V41" i="161" a="1"/>
  <c r="V41" i="161" s="1"/>
  <c r="V40" i="161" a="1"/>
  <c r="V40" i="161" s="1"/>
  <c r="V44" i="161" a="1"/>
  <c r="V44" i="161" s="1"/>
  <c r="B44" i="161" a="1"/>
  <c r="B44" i="161" s="1"/>
  <c r="B39" i="161" a="1"/>
  <c r="B39" i="161" s="1"/>
  <c r="B41" i="161" a="1"/>
  <c r="B41" i="161" s="1"/>
  <c r="B40" i="161" a="1"/>
  <c r="B40" i="161" s="1"/>
  <c r="B43" i="161" a="1"/>
  <c r="B43" i="161" s="1"/>
  <c r="B42" i="161" a="1"/>
  <c r="B42" i="161" s="1"/>
  <c r="E41" i="161" a="1"/>
  <c r="E41" i="161" s="1"/>
  <c r="E42" i="161" a="1"/>
  <c r="E42" i="161" s="1"/>
  <c r="E43" i="161" a="1"/>
  <c r="E43" i="161" s="1"/>
  <c r="E39" i="161" a="1"/>
  <c r="E39" i="161" s="1"/>
  <c r="E40" i="161" a="1"/>
  <c r="E40" i="161" s="1"/>
  <c r="E44" i="161" a="1"/>
  <c r="E44" i="161" s="1"/>
  <c r="O41" i="161" a="1"/>
  <c r="O41" i="161" s="1"/>
  <c r="O43" i="161" a="1"/>
  <c r="O43" i="161" s="1"/>
  <c r="O44" i="161" a="1"/>
  <c r="O44" i="161" s="1"/>
  <c r="O39" i="161" a="1"/>
  <c r="O39" i="161" s="1"/>
  <c r="O40" i="161" a="1"/>
  <c r="O40" i="161" s="1"/>
  <c r="O42" i="161" a="1"/>
  <c r="O42" i="161" s="1"/>
  <c r="C39" i="161" a="1"/>
  <c r="C39" i="161" s="1"/>
  <c r="C40" i="161" a="1"/>
  <c r="C40" i="161" s="1"/>
  <c r="C42" i="161" a="1"/>
  <c r="C42" i="161" s="1"/>
  <c r="C41" i="161" a="1"/>
  <c r="C41" i="161" s="1"/>
  <c r="C43" i="161" a="1"/>
  <c r="C43" i="161" s="1"/>
  <c r="C44" i="161" a="1"/>
  <c r="C44" i="161" s="1"/>
  <c r="K39" i="161" a="1"/>
  <c r="K39" i="161" s="1"/>
  <c r="K40" i="161" a="1"/>
  <c r="K40" i="161" s="1"/>
  <c r="K42" i="161" a="1"/>
  <c r="K42" i="161" s="1"/>
  <c r="K41" i="161" a="1"/>
  <c r="K41" i="161" s="1"/>
  <c r="K43" i="161" a="1"/>
  <c r="K43" i="161" s="1"/>
  <c r="K44" i="161" a="1"/>
  <c r="K44" i="161" s="1"/>
  <c r="I42" i="161" a="1"/>
  <c r="I42" i="161" s="1"/>
  <c r="I44" i="161" a="1"/>
  <c r="I44" i="161" s="1"/>
  <c r="I39" i="161" a="1"/>
  <c r="I39" i="161" s="1"/>
  <c r="I40" i="161" a="1"/>
  <c r="I40" i="161" s="1"/>
  <c r="I41" i="161" a="1"/>
  <c r="I41" i="161" s="1"/>
  <c r="I43" i="161" a="1"/>
  <c r="I43" i="161" s="1"/>
  <c r="G39" i="161" a="1"/>
  <c r="G39" i="161" s="1"/>
  <c r="G40" i="161" a="1"/>
  <c r="G40" i="161" s="1"/>
  <c r="G41" i="161" a="1"/>
  <c r="G41" i="161" s="1"/>
  <c r="G43" i="161" a="1"/>
  <c r="G43" i="161" s="1"/>
  <c r="G44" i="161" a="1"/>
  <c r="G44" i="161" s="1"/>
  <c r="G42" i="161" a="1"/>
  <c r="G42" i="161" s="1"/>
  <c r="F40" i="161" a="1"/>
  <c r="F40" i="161" s="1"/>
  <c r="F44" i="161" a="1"/>
  <c r="F44" i="161" s="1"/>
  <c r="F39" i="161" a="1"/>
  <c r="F39" i="161" s="1"/>
  <c r="F43" i="161" a="1"/>
  <c r="F43" i="161" s="1"/>
  <c r="F42" i="161" a="1"/>
  <c r="F42" i="161" s="1"/>
  <c r="F41" i="161" a="1"/>
  <c r="F41" i="161" s="1"/>
  <c r="X39" i="161" a="1"/>
  <c r="X39" i="161" s="1"/>
  <c r="X40" i="161" a="1"/>
  <c r="X40" i="161" s="1"/>
  <c r="X41" i="161" a="1"/>
  <c r="X41" i="161" s="1"/>
  <c r="X42" i="161" a="1"/>
  <c r="X42" i="161" s="1"/>
  <c r="X43" i="161" a="1"/>
  <c r="X43" i="161" s="1"/>
  <c r="X44" i="161" a="1"/>
  <c r="X44" i="161" s="1"/>
  <c r="D42" i="161" a="1"/>
  <c r="D42" i="161" s="1"/>
  <c r="D43" i="161" a="1"/>
  <c r="D43" i="161" s="1"/>
  <c r="D44" i="161" a="1"/>
  <c r="D44" i="161" s="1"/>
  <c r="D39" i="161" a="1"/>
  <c r="D39" i="161" s="1"/>
  <c r="D40" i="161" a="1"/>
  <c r="D40" i="161" s="1"/>
  <c r="D41" i="161" a="1"/>
  <c r="D41" i="161" s="1"/>
  <c r="H39" i="161" a="1"/>
  <c r="H39" i="161" s="1"/>
  <c r="H40" i="161" a="1"/>
  <c r="H40" i="161" s="1"/>
  <c r="H41" i="161" a="1"/>
  <c r="H41" i="161" s="1"/>
  <c r="H42" i="161" a="1"/>
  <c r="H42" i="161" s="1"/>
  <c r="H43" i="161" a="1"/>
  <c r="H43" i="161" s="1"/>
  <c r="H44" i="161" a="1"/>
  <c r="H44" i="161" s="1"/>
  <c r="S39" i="161" a="1"/>
  <c r="S39" i="161" s="1"/>
  <c r="S40" i="161" a="1"/>
  <c r="S40" i="161" s="1"/>
  <c r="S42" i="161" a="1"/>
  <c r="S42" i="161" s="1"/>
  <c r="S41" i="161" a="1"/>
  <c r="S41" i="161" s="1"/>
  <c r="S43" i="161" a="1"/>
  <c r="S43" i="161" s="1"/>
  <c r="S44" i="161" a="1"/>
  <c r="S44" i="161" s="1"/>
  <c r="P39" i="160" a="1"/>
  <c r="P39" i="160" s="1"/>
  <c r="P40" i="160" a="1"/>
  <c r="P40" i="160" s="1"/>
  <c r="P41" i="160" a="1"/>
  <c r="P41" i="160" s="1"/>
  <c r="P42" i="160" a="1"/>
  <c r="P42" i="160" s="1"/>
  <c r="P43" i="160" a="1"/>
  <c r="P43" i="160" s="1"/>
  <c r="P44" i="160" a="1"/>
  <c r="P44" i="160" s="1"/>
  <c r="P45" i="160" a="1"/>
  <c r="P45" i="160" s="1"/>
  <c r="P46" i="160" a="1"/>
  <c r="P46" i="160" s="1"/>
  <c r="P47" i="160" a="1"/>
  <c r="P47" i="160" s="1"/>
  <c r="B41" i="160" a="1"/>
  <c r="B41" i="160" s="1"/>
  <c r="B40" i="160" a="1"/>
  <c r="B40" i="160" s="1"/>
  <c r="B42" i="160" a="1"/>
  <c r="B42" i="160" s="1"/>
  <c r="B47" i="160" a="1"/>
  <c r="B47" i="160" s="1"/>
  <c r="B44" i="160" a="1"/>
  <c r="B44" i="160" s="1"/>
  <c r="B43" i="160" a="1"/>
  <c r="B43" i="160" s="1"/>
  <c r="B39" i="160" a="1"/>
  <c r="B39" i="160" s="1"/>
  <c r="B46" i="160" a="1"/>
  <c r="B46" i="160" s="1"/>
  <c r="B45" i="160" a="1"/>
  <c r="B45" i="160" s="1"/>
  <c r="W41" i="160" a="1"/>
  <c r="W41" i="160" s="1"/>
  <c r="W45" i="160" a="1"/>
  <c r="W45" i="160" s="1"/>
  <c r="W42" i="160" a="1"/>
  <c r="W42" i="160" s="1"/>
  <c r="W43" i="160" a="1"/>
  <c r="W43" i="160" s="1"/>
  <c r="W44" i="160" a="1"/>
  <c r="W44" i="160" s="1"/>
  <c r="W46" i="160" a="1"/>
  <c r="W46" i="160" s="1"/>
  <c r="W47" i="160" a="1"/>
  <c r="W47" i="160" s="1"/>
  <c r="W39" i="160" a="1"/>
  <c r="W39" i="160" s="1"/>
  <c r="W40" i="160" a="1"/>
  <c r="W40" i="160" s="1"/>
  <c r="M41" i="160" a="1"/>
  <c r="M41" i="160" s="1"/>
  <c r="M43" i="160" a="1"/>
  <c r="M43" i="160" s="1"/>
  <c r="M44" i="160" a="1"/>
  <c r="M44" i="160" s="1"/>
  <c r="M45" i="160" a="1"/>
  <c r="M45" i="160" s="1"/>
  <c r="M46" i="160" a="1"/>
  <c r="M46" i="160" s="1"/>
  <c r="M47" i="160" a="1"/>
  <c r="M47" i="160" s="1"/>
  <c r="M42" i="160" a="1"/>
  <c r="M42" i="160" s="1"/>
  <c r="M39" i="160" a="1"/>
  <c r="M39" i="160" s="1"/>
  <c r="M40" i="160" a="1"/>
  <c r="M40" i="160" s="1"/>
  <c r="I39" i="160" a="1"/>
  <c r="I39" i="160" s="1"/>
  <c r="I40" i="160" a="1"/>
  <c r="I40" i="160" s="1"/>
  <c r="I42" i="160" a="1"/>
  <c r="I42" i="160" s="1"/>
  <c r="I41" i="160" a="1"/>
  <c r="I41" i="160" s="1"/>
  <c r="I43" i="160" a="1"/>
  <c r="I43" i="160" s="1"/>
  <c r="I44" i="160" a="1"/>
  <c r="I44" i="160" s="1"/>
  <c r="I45" i="160" a="1"/>
  <c r="I45" i="160" s="1"/>
  <c r="I46" i="160" a="1"/>
  <c r="I46" i="160" s="1"/>
  <c r="I47" i="160" a="1"/>
  <c r="I47" i="160" s="1"/>
  <c r="J42" i="160" a="1"/>
  <c r="J42" i="160" s="1"/>
  <c r="J39" i="160" a="1"/>
  <c r="J39" i="160" s="1"/>
  <c r="J40" i="160" a="1"/>
  <c r="J40" i="160" s="1"/>
  <c r="J45" i="160" a="1"/>
  <c r="J45" i="160" s="1"/>
  <c r="J46" i="160" a="1"/>
  <c r="J46" i="160" s="1"/>
  <c r="J41" i="160" a="1"/>
  <c r="J41" i="160" s="1"/>
  <c r="J43" i="160" a="1"/>
  <c r="J43" i="160" s="1"/>
  <c r="J44" i="160" a="1"/>
  <c r="J44" i="160" s="1"/>
  <c r="J47" i="160" a="1"/>
  <c r="J47" i="160" s="1"/>
  <c r="D39" i="160" a="1"/>
  <c r="D39" i="160" s="1"/>
  <c r="D40" i="160" a="1"/>
  <c r="D40" i="160" s="1"/>
  <c r="D41" i="160" a="1"/>
  <c r="D41" i="160" s="1"/>
  <c r="D42" i="160" a="1"/>
  <c r="D42" i="160" s="1"/>
  <c r="D43" i="160" a="1"/>
  <c r="D43" i="160" s="1"/>
  <c r="D44" i="160" a="1"/>
  <c r="D44" i="160" s="1"/>
  <c r="D45" i="160" a="1"/>
  <c r="D45" i="160" s="1"/>
  <c r="D46" i="160" a="1"/>
  <c r="D46" i="160" s="1"/>
  <c r="D47" i="160" a="1"/>
  <c r="D47" i="160" s="1"/>
  <c r="V42" i="160" a="1"/>
  <c r="V42" i="160" s="1"/>
  <c r="V43" i="160" a="1"/>
  <c r="V43" i="160" s="1"/>
  <c r="V44" i="160" a="1"/>
  <c r="V44" i="160" s="1"/>
  <c r="V45" i="160" a="1"/>
  <c r="V45" i="160" s="1"/>
  <c r="V46" i="160" a="1"/>
  <c r="V46" i="160" s="1"/>
  <c r="V47" i="160" a="1"/>
  <c r="V47" i="160" s="1"/>
  <c r="V39" i="160" a="1"/>
  <c r="V39" i="160" s="1"/>
  <c r="V41" i="160" a="1"/>
  <c r="V41" i="160" s="1"/>
  <c r="V40" i="160" a="1"/>
  <c r="V40" i="160" s="1"/>
  <c r="Y41" i="160" a="1"/>
  <c r="Y41" i="160" s="1"/>
  <c r="Y40" i="160" a="1"/>
  <c r="Y40" i="160" s="1"/>
  <c r="Y39" i="160" a="1"/>
  <c r="Y39" i="160" s="1"/>
  <c r="Y42" i="160" a="1"/>
  <c r="Y42" i="160" s="1"/>
  <c r="Y43" i="160" a="1"/>
  <c r="Y43" i="160" s="1"/>
  <c r="Y44" i="160" a="1"/>
  <c r="Y44" i="160" s="1"/>
  <c r="Y45" i="160" a="1"/>
  <c r="Y45" i="160" s="1"/>
  <c r="Y46" i="160" a="1"/>
  <c r="Y46" i="160" s="1"/>
  <c r="Y47" i="160" a="1"/>
  <c r="Y47" i="160" s="1"/>
  <c r="U42" i="160" a="1"/>
  <c r="U42" i="160" s="1"/>
  <c r="U43" i="160" a="1"/>
  <c r="U43" i="160" s="1"/>
  <c r="U44" i="160" a="1"/>
  <c r="U44" i="160" s="1"/>
  <c r="U45" i="160" a="1"/>
  <c r="U45" i="160" s="1"/>
  <c r="U46" i="160" a="1"/>
  <c r="U46" i="160" s="1"/>
  <c r="U47" i="160" a="1"/>
  <c r="U47" i="160" s="1"/>
  <c r="U39" i="160" a="1"/>
  <c r="U39" i="160" s="1"/>
  <c r="U40" i="160" a="1"/>
  <c r="U40" i="160" s="1"/>
  <c r="U41" i="160" a="1"/>
  <c r="U41" i="160" s="1"/>
  <c r="S39" i="160" a="1"/>
  <c r="S39" i="160" s="1"/>
  <c r="S44" i="160" a="1"/>
  <c r="S44" i="160" s="1"/>
  <c r="S40" i="160" a="1"/>
  <c r="S40" i="160" s="1"/>
  <c r="S46" i="160" a="1"/>
  <c r="S46" i="160" s="1"/>
  <c r="S47" i="160" a="1"/>
  <c r="S47" i="160" s="1"/>
  <c r="S43" i="160" a="1"/>
  <c r="S43" i="160" s="1"/>
  <c r="S41" i="160" a="1"/>
  <c r="S41" i="160" s="1"/>
  <c r="S42" i="160" a="1"/>
  <c r="S42" i="160" s="1"/>
  <c r="S45" i="160" a="1"/>
  <c r="S45" i="160" s="1"/>
  <c r="T39" i="160" a="1"/>
  <c r="T39" i="160" s="1"/>
  <c r="T40" i="160" a="1"/>
  <c r="T40" i="160" s="1"/>
  <c r="T41" i="160" a="1"/>
  <c r="T41" i="160" s="1"/>
  <c r="T42" i="160" a="1"/>
  <c r="T42" i="160" s="1"/>
  <c r="T43" i="160" a="1"/>
  <c r="T43" i="160" s="1"/>
  <c r="T44" i="160" a="1"/>
  <c r="T44" i="160" s="1"/>
  <c r="T45" i="160" a="1"/>
  <c r="T45" i="160" s="1"/>
  <c r="T46" i="160" a="1"/>
  <c r="T46" i="160" s="1"/>
  <c r="T47" i="160" a="1"/>
  <c r="T47" i="160" s="1"/>
  <c r="G39" i="160" a="1"/>
  <c r="G39" i="160" s="1"/>
  <c r="G47" i="160" a="1"/>
  <c r="G47" i="160" s="1"/>
  <c r="G40" i="160" a="1"/>
  <c r="G40" i="160" s="1"/>
  <c r="G44" i="160" a="1"/>
  <c r="G44" i="160" s="1"/>
  <c r="G46" i="160" a="1"/>
  <c r="G46" i="160" s="1"/>
  <c r="G43" i="160" a="1"/>
  <c r="G43" i="160" s="1"/>
  <c r="G45" i="160" a="1"/>
  <c r="G45" i="160" s="1"/>
  <c r="G41" i="160" a="1"/>
  <c r="G41" i="160" s="1"/>
  <c r="G42" i="160" a="1"/>
  <c r="G42" i="160" s="1"/>
  <c r="N41" i="160" a="1"/>
  <c r="N41" i="160" s="1"/>
  <c r="N42" i="160" a="1"/>
  <c r="N42" i="160" s="1"/>
  <c r="N43" i="160" a="1"/>
  <c r="N43" i="160" s="1"/>
  <c r="N44" i="160" a="1"/>
  <c r="N44" i="160" s="1"/>
  <c r="N45" i="160" a="1"/>
  <c r="N45" i="160" s="1"/>
  <c r="N46" i="160" a="1"/>
  <c r="N46" i="160" s="1"/>
  <c r="N47" i="160" a="1"/>
  <c r="N47" i="160" s="1"/>
  <c r="N39" i="160" a="1"/>
  <c r="N39" i="160" s="1"/>
  <c r="N40" i="160" a="1"/>
  <c r="N40" i="160" s="1"/>
  <c r="O40" i="160" a="1"/>
  <c r="O40" i="160" s="1"/>
  <c r="O44" i="160" a="1"/>
  <c r="O44" i="160" s="1"/>
  <c r="O41" i="160" a="1"/>
  <c r="O41" i="160" s="1"/>
  <c r="O43" i="160" a="1"/>
  <c r="O43" i="160" s="1"/>
  <c r="O45" i="160" a="1"/>
  <c r="O45" i="160" s="1"/>
  <c r="O47" i="160" a="1"/>
  <c r="O47" i="160" s="1"/>
  <c r="O46" i="160" a="1"/>
  <c r="O46" i="160" s="1"/>
  <c r="O42" i="160" a="1"/>
  <c r="O42" i="160" s="1"/>
  <c r="O39" i="160" a="1"/>
  <c r="O39" i="160" s="1"/>
  <c r="L39" i="160" a="1"/>
  <c r="L39" i="160" s="1"/>
  <c r="L40" i="160" a="1"/>
  <c r="L40" i="160" s="1"/>
  <c r="L41" i="160" a="1"/>
  <c r="L41" i="160" s="1"/>
  <c r="L42" i="160" a="1"/>
  <c r="L42" i="160" s="1"/>
  <c r="L43" i="160" a="1"/>
  <c r="L43" i="160" s="1"/>
  <c r="L44" i="160" a="1"/>
  <c r="L44" i="160" s="1"/>
  <c r="L45" i="160" a="1"/>
  <c r="L45" i="160" s="1"/>
  <c r="L46" i="160" a="1"/>
  <c r="L46" i="160" s="1"/>
  <c r="L47" i="160" a="1"/>
  <c r="L47" i="160" s="1"/>
  <c r="E40" i="160" a="1"/>
  <c r="E40" i="160" s="1"/>
  <c r="E43" i="160" a="1"/>
  <c r="E43" i="160" s="1"/>
  <c r="E44" i="160" a="1"/>
  <c r="E44" i="160" s="1"/>
  <c r="E45" i="160" a="1"/>
  <c r="E45" i="160" s="1"/>
  <c r="E46" i="160" a="1"/>
  <c r="E46" i="160" s="1"/>
  <c r="E47" i="160" a="1"/>
  <c r="E47" i="160" s="1"/>
  <c r="E41" i="160" a="1"/>
  <c r="E41" i="160" s="1"/>
  <c r="E42" i="160" a="1"/>
  <c r="E42" i="160" s="1"/>
  <c r="E39" i="160" a="1"/>
  <c r="E39" i="160" s="1"/>
  <c r="F40" i="160" a="1"/>
  <c r="F40" i="160" s="1"/>
  <c r="F43" i="160" a="1"/>
  <c r="F43" i="160" s="1"/>
  <c r="F44" i="160" a="1"/>
  <c r="F44" i="160" s="1"/>
  <c r="F45" i="160" a="1"/>
  <c r="F45" i="160" s="1"/>
  <c r="F46" i="160" a="1"/>
  <c r="F46" i="160" s="1"/>
  <c r="F47" i="160" a="1"/>
  <c r="F47" i="160" s="1"/>
  <c r="F41" i="160" a="1"/>
  <c r="F41" i="160" s="1"/>
  <c r="F39" i="160" a="1"/>
  <c r="F39" i="160" s="1"/>
  <c r="F42" i="160" a="1"/>
  <c r="F42" i="160" s="1"/>
  <c r="C47" i="160" a="1"/>
  <c r="C47" i="160" s="1"/>
  <c r="C41" i="160" a="1"/>
  <c r="C41" i="160" s="1"/>
  <c r="C43" i="160" a="1"/>
  <c r="C43" i="160" s="1"/>
  <c r="C42" i="160" a="1"/>
  <c r="C42" i="160" s="1"/>
  <c r="C45" i="160" a="1"/>
  <c r="C45" i="160" s="1"/>
  <c r="C40" i="160" a="1"/>
  <c r="C40" i="160" s="1"/>
  <c r="C44" i="160" a="1"/>
  <c r="C44" i="160" s="1"/>
  <c r="C46" i="160" a="1"/>
  <c r="C46" i="160" s="1"/>
  <c r="C39" i="160" a="1"/>
  <c r="C39" i="160" s="1"/>
  <c r="X39" i="160" a="1"/>
  <c r="X39" i="160" s="1"/>
  <c r="X40" i="160" a="1"/>
  <c r="X40" i="160" s="1"/>
  <c r="X41" i="160" a="1"/>
  <c r="X41" i="160" s="1"/>
  <c r="X42" i="160" a="1"/>
  <c r="X42" i="160" s="1"/>
  <c r="X43" i="160" a="1"/>
  <c r="X43" i="160" s="1"/>
  <c r="X44" i="160" a="1"/>
  <c r="X44" i="160" s="1"/>
  <c r="X45" i="160" a="1"/>
  <c r="X45" i="160" s="1"/>
  <c r="X46" i="160" a="1"/>
  <c r="X46" i="160" s="1"/>
  <c r="X47" i="160" a="1"/>
  <c r="X47" i="160" s="1"/>
  <c r="Z40" i="160" a="1"/>
  <c r="Z40" i="160" s="1"/>
  <c r="Z41" i="160" a="1"/>
  <c r="Z41" i="160" s="1"/>
  <c r="Z39" i="160" a="1"/>
  <c r="Z39" i="160" s="1"/>
  <c r="Z43" i="160" a="1"/>
  <c r="Z43" i="160" s="1"/>
  <c r="Z46" i="160" a="1"/>
  <c r="Z46" i="160" s="1"/>
  <c r="Z42" i="160" a="1"/>
  <c r="Z42" i="160" s="1"/>
  <c r="Z44" i="160" a="1"/>
  <c r="Z44" i="160" s="1"/>
  <c r="Z45" i="160" a="1"/>
  <c r="Z45" i="160" s="1"/>
  <c r="Z47" i="160" a="1"/>
  <c r="Z47" i="160" s="1"/>
  <c r="H39" i="160" a="1"/>
  <c r="H39" i="160" s="1"/>
  <c r="H40" i="160" a="1"/>
  <c r="H40" i="160" s="1"/>
  <c r="H41" i="160" a="1"/>
  <c r="H41" i="160" s="1"/>
  <c r="H42" i="160" a="1"/>
  <c r="H42" i="160" s="1"/>
  <c r="H43" i="160" a="1"/>
  <c r="H43" i="160" s="1"/>
  <c r="H44" i="160" a="1"/>
  <c r="H44" i="160" s="1"/>
  <c r="H45" i="160" a="1"/>
  <c r="H45" i="160" s="1"/>
  <c r="H46" i="160" a="1"/>
  <c r="H46" i="160" s="1"/>
  <c r="H47" i="160" a="1"/>
  <c r="H47" i="160" s="1"/>
  <c r="R39" i="160" a="1"/>
  <c r="R39" i="160" s="1"/>
  <c r="R40" i="160" a="1"/>
  <c r="R40" i="160" s="1"/>
  <c r="R41" i="160" a="1"/>
  <c r="R41" i="160" s="1"/>
  <c r="R47" i="160" a="1"/>
  <c r="R47" i="160" s="1"/>
  <c r="R42" i="160" a="1"/>
  <c r="R42" i="160" s="1"/>
  <c r="R43" i="160" a="1"/>
  <c r="R43" i="160" s="1"/>
  <c r="R44" i="160" a="1"/>
  <c r="R44" i="160" s="1"/>
  <c r="R45" i="160" a="1"/>
  <c r="R45" i="160" s="1"/>
  <c r="R46" i="160" a="1"/>
  <c r="R46" i="160" s="1"/>
  <c r="K42" i="160" a="1"/>
  <c r="K42" i="160" s="1"/>
  <c r="K46" i="160" a="1"/>
  <c r="K46" i="160" s="1"/>
  <c r="K43" i="160" a="1"/>
  <c r="K43" i="160" s="1"/>
  <c r="K39" i="160" a="1"/>
  <c r="K39" i="160" s="1"/>
  <c r="K45" i="160" a="1"/>
  <c r="K45" i="160" s="1"/>
  <c r="K41" i="160" a="1"/>
  <c r="K41" i="160" s="1"/>
  <c r="K40" i="160" a="1"/>
  <c r="K40" i="160" s="1"/>
  <c r="K44" i="160" a="1"/>
  <c r="K44" i="160" s="1"/>
  <c r="K47" i="160" a="1"/>
  <c r="K47" i="160" s="1"/>
  <c r="Q40" i="160" a="1"/>
  <c r="Q40" i="160" s="1"/>
  <c r="Q41" i="160" a="1"/>
  <c r="Q41" i="160" s="1"/>
  <c r="Q39" i="160" a="1"/>
  <c r="Q39" i="160" s="1"/>
  <c r="Q42" i="160" a="1"/>
  <c r="Q42" i="160" s="1"/>
  <c r="Q43" i="160" a="1"/>
  <c r="Q43" i="160" s="1"/>
  <c r="Q44" i="160" a="1"/>
  <c r="Q44" i="160" s="1"/>
  <c r="Q45" i="160" a="1"/>
  <c r="Q45" i="160" s="1"/>
  <c r="Q46" i="160" a="1"/>
  <c r="Q46" i="160" s="1"/>
  <c r="Q47" i="160" a="1"/>
  <c r="Q47" i="160" s="1"/>
  <c r="B34" i="159" a="1"/>
  <c r="B34" i="159" s="1"/>
  <c r="B29" i="159" a="1"/>
  <c r="B29" i="159" s="1"/>
  <c r="C25" i="159" a="1"/>
  <c r="C25" i="159" s="1"/>
  <c r="E25" i="159" a="1"/>
  <c r="E25" i="159" s="1"/>
  <c r="F30" i="159" a="1"/>
  <c r="F30" i="159" s="1"/>
  <c r="J30" i="159" a="1"/>
  <c r="J30" i="159" s="1"/>
  <c r="B33" i="159" a="1"/>
  <c r="B33" i="159" s="1"/>
  <c r="E30" i="159" a="1"/>
  <c r="E30" i="159" s="1"/>
  <c r="E32" i="159" a="1"/>
  <c r="E32" i="159" s="1"/>
  <c r="H25" i="159" a="1"/>
  <c r="H25" i="159" s="1"/>
  <c r="G25" i="159" a="1"/>
  <c r="G25" i="159" s="1"/>
  <c r="G27" i="159" a="1"/>
  <c r="G27" i="159" s="1"/>
  <c r="I26" i="159" a="1"/>
  <c r="I26" i="159" s="1"/>
  <c r="E33" i="159" a="1"/>
  <c r="E33" i="159" s="1"/>
  <c r="E34" i="159" a="1"/>
  <c r="E34" i="159" s="1"/>
  <c r="H30" i="159" a="1"/>
  <c r="H30" i="159" s="1"/>
  <c r="G34" i="159" a="1"/>
  <c r="G34" i="159" s="1"/>
  <c r="G28" i="159" a="1"/>
  <c r="G28" i="159" s="1"/>
  <c r="E27" i="159" a="1"/>
  <c r="E27" i="159" s="1"/>
  <c r="F25" i="159" a="1"/>
  <c r="F25" i="159" s="1"/>
  <c r="I27" i="159" a="1"/>
  <c r="I27" i="159" s="1"/>
  <c r="D29" i="159" a="1"/>
  <c r="D29" i="159" s="1"/>
  <c r="H32" i="159" a="1"/>
  <c r="H32" i="159" s="1"/>
  <c r="H29" i="159" a="1"/>
  <c r="H29" i="159" s="1"/>
  <c r="F31" i="159" a="1"/>
  <c r="F31" i="159" s="1"/>
  <c r="F27" i="159" a="1"/>
  <c r="F27" i="159" s="1"/>
  <c r="J32" i="159" a="1"/>
  <c r="J32" i="159" s="1"/>
  <c r="C27" i="159" a="1"/>
  <c r="C27" i="159" s="1"/>
  <c r="G32" i="159" a="1"/>
  <c r="G32" i="159" s="1"/>
  <c r="F33" i="159" a="1"/>
  <c r="F33" i="159" s="1"/>
  <c r="G29" i="159" a="1"/>
  <c r="G29" i="159" s="1"/>
  <c r="F26" i="159" a="1"/>
  <c r="F26" i="159" s="1"/>
  <c r="O39" i="159" a="1"/>
  <c r="O39" i="159" s="1"/>
  <c r="O40" i="159" a="1"/>
  <c r="O40" i="159" s="1"/>
  <c r="O46" i="159" a="1"/>
  <c r="O46" i="159" s="1"/>
  <c r="O41" i="159" a="1"/>
  <c r="O41" i="159" s="1"/>
  <c r="O42" i="159" a="1"/>
  <c r="O42" i="159" s="1"/>
  <c r="O43" i="159" a="1"/>
  <c r="O43" i="159" s="1"/>
  <c r="O45" i="159" a="1"/>
  <c r="O45" i="159" s="1"/>
  <c r="O44" i="159" a="1"/>
  <c r="O44" i="159" s="1"/>
  <c r="T41" i="159" a="1"/>
  <c r="T41" i="159" s="1"/>
  <c r="T39" i="159" a="1"/>
  <c r="T39" i="159" s="1"/>
  <c r="T40" i="159" a="1"/>
  <c r="T40" i="159" s="1"/>
  <c r="T42" i="159" a="1"/>
  <c r="T42" i="159" s="1"/>
  <c r="T43" i="159" a="1"/>
  <c r="T43" i="159" s="1"/>
  <c r="T45" i="159" a="1"/>
  <c r="T45" i="159" s="1"/>
  <c r="T44" i="159" a="1"/>
  <c r="T44" i="159" s="1"/>
  <c r="T46" i="159" a="1"/>
  <c r="T46" i="159" s="1"/>
  <c r="G39" i="159" a="1"/>
  <c r="G39" i="159" s="1"/>
  <c r="G40" i="159" a="1"/>
  <c r="G40" i="159" s="1"/>
  <c r="G45" i="159" a="1"/>
  <c r="G45" i="159" s="1"/>
  <c r="G41" i="159" a="1"/>
  <c r="G41" i="159" s="1"/>
  <c r="G43" i="159" a="1"/>
  <c r="G43" i="159" s="1"/>
  <c r="G42" i="159" a="1"/>
  <c r="G42" i="159" s="1"/>
  <c r="G44" i="159" a="1"/>
  <c r="G44" i="159" s="1"/>
  <c r="G46" i="159" a="1"/>
  <c r="G46" i="159" s="1"/>
  <c r="R39" i="159" a="1"/>
  <c r="R39" i="159" s="1"/>
  <c r="R40" i="159" a="1"/>
  <c r="R40" i="159" s="1"/>
  <c r="R46" i="159" a="1"/>
  <c r="R46" i="159" s="1"/>
  <c r="R45" i="159" a="1"/>
  <c r="R45" i="159" s="1"/>
  <c r="R41" i="159" a="1"/>
  <c r="R41" i="159" s="1"/>
  <c r="R42" i="159" a="1"/>
  <c r="R42" i="159" s="1"/>
  <c r="R43" i="159" a="1"/>
  <c r="R43" i="159" s="1"/>
  <c r="R44" i="159" a="1"/>
  <c r="R44" i="159" s="1"/>
  <c r="U40" i="159" a="1"/>
  <c r="U40" i="159" s="1"/>
  <c r="U39" i="159" a="1"/>
  <c r="U39" i="159" s="1"/>
  <c r="U44" i="159" a="1"/>
  <c r="U44" i="159" s="1"/>
  <c r="U46" i="159" a="1"/>
  <c r="U46" i="159" s="1"/>
  <c r="U41" i="159" a="1"/>
  <c r="U41" i="159" s="1"/>
  <c r="U42" i="159" a="1"/>
  <c r="U42" i="159" s="1"/>
  <c r="U43" i="159" a="1"/>
  <c r="U43" i="159" s="1"/>
  <c r="U45" i="159" a="1"/>
  <c r="U45" i="159" s="1"/>
  <c r="M39" i="159" a="1"/>
  <c r="M39" i="159" s="1"/>
  <c r="M40" i="159" a="1"/>
  <c r="M40" i="159" s="1"/>
  <c r="M44" i="159" a="1"/>
  <c r="M44" i="159" s="1"/>
  <c r="M46" i="159" a="1"/>
  <c r="M46" i="159" s="1"/>
  <c r="M45" i="159" a="1"/>
  <c r="M45" i="159" s="1"/>
  <c r="M41" i="159" a="1"/>
  <c r="M41" i="159" s="1"/>
  <c r="M42" i="159" a="1"/>
  <c r="M42" i="159" s="1"/>
  <c r="M43" i="159" a="1"/>
  <c r="M43" i="159" s="1"/>
  <c r="N40" i="159" a="1"/>
  <c r="N40" i="159" s="1"/>
  <c r="N39" i="159" a="1"/>
  <c r="N39" i="159" s="1"/>
  <c r="N45" i="159" a="1"/>
  <c r="N45" i="159" s="1"/>
  <c r="N44" i="159" a="1"/>
  <c r="N44" i="159" s="1"/>
  <c r="N46" i="159" a="1"/>
  <c r="N46" i="159" s="1"/>
  <c r="N41" i="159" a="1"/>
  <c r="N41" i="159" s="1"/>
  <c r="N42" i="159" a="1"/>
  <c r="N42" i="159" s="1"/>
  <c r="N43" i="159" a="1"/>
  <c r="N43" i="159" s="1"/>
  <c r="S39" i="159" a="1"/>
  <c r="S39" i="159" s="1"/>
  <c r="S40" i="159" a="1"/>
  <c r="S40" i="159" s="1"/>
  <c r="S44" i="159" a="1"/>
  <c r="S44" i="159" s="1"/>
  <c r="S42" i="159" a="1"/>
  <c r="S42" i="159" s="1"/>
  <c r="S46" i="159" a="1"/>
  <c r="S46" i="159" s="1"/>
  <c r="S41" i="159" a="1"/>
  <c r="S41" i="159" s="1"/>
  <c r="S45" i="159" a="1"/>
  <c r="S45" i="159" s="1"/>
  <c r="S43" i="159" a="1"/>
  <c r="S43" i="159" s="1"/>
  <c r="P42" i="159" a="1"/>
  <c r="P42" i="159" s="1"/>
  <c r="P43" i="159" a="1"/>
  <c r="P43" i="159" s="1"/>
  <c r="P39" i="159" a="1"/>
  <c r="P39" i="159" s="1"/>
  <c r="P40" i="159" a="1"/>
  <c r="P40" i="159" s="1"/>
  <c r="P41" i="159" a="1"/>
  <c r="P41" i="159" s="1"/>
  <c r="P46" i="159" a="1"/>
  <c r="P46" i="159" s="1"/>
  <c r="P45" i="159" a="1"/>
  <c r="P45" i="159" s="1"/>
  <c r="P44" i="159" a="1"/>
  <c r="P44" i="159" s="1"/>
  <c r="B41" i="159" a="1"/>
  <c r="B41" i="159" s="1"/>
  <c r="B43" i="159" a="1"/>
  <c r="B43" i="159" s="1"/>
  <c r="B45" i="159" a="1"/>
  <c r="B45" i="159" s="1"/>
  <c r="B44" i="159" a="1"/>
  <c r="B44" i="159" s="1"/>
  <c r="B40" i="159" a="1"/>
  <c r="B40" i="159" s="1"/>
  <c r="B42" i="159" a="1"/>
  <c r="B42" i="159" s="1"/>
  <c r="B46" i="159" a="1"/>
  <c r="B46" i="159" s="1"/>
  <c r="B39" i="159" a="1"/>
  <c r="B39" i="159" s="1"/>
  <c r="L39" i="159" a="1"/>
  <c r="L39" i="159" s="1"/>
  <c r="L40" i="159" a="1"/>
  <c r="L40" i="159" s="1"/>
  <c r="L41" i="159" a="1"/>
  <c r="L41" i="159" s="1"/>
  <c r="L42" i="159" a="1"/>
  <c r="L42" i="159" s="1"/>
  <c r="L43" i="159" a="1"/>
  <c r="L43" i="159" s="1"/>
  <c r="L44" i="159" a="1"/>
  <c r="L44" i="159" s="1"/>
  <c r="L46" i="159" a="1"/>
  <c r="L46" i="159" s="1"/>
  <c r="L45" i="159" a="1"/>
  <c r="L45" i="159" s="1"/>
  <c r="Y39" i="159" a="1"/>
  <c r="Y39" i="159" s="1"/>
  <c r="Y40" i="159" a="1"/>
  <c r="Y40" i="159" s="1"/>
  <c r="Y44" i="159" a="1"/>
  <c r="Y44" i="159" s="1"/>
  <c r="Y41" i="159" a="1"/>
  <c r="Y41" i="159" s="1"/>
  <c r="Y42" i="159" a="1"/>
  <c r="Y42" i="159" s="1"/>
  <c r="Y43" i="159" a="1"/>
  <c r="Y43" i="159" s="1"/>
  <c r="Y46" i="159" a="1"/>
  <c r="Y46" i="159" s="1"/>
  <c r="Y45" i="159" a="1"/>
  <c r="Y45" i="159" s="1"/>
  <c r="J39" i="159" a="1"/>
  <c r="J39" i="159" s="1"/>
  <c r="J40" i="159" a="1"/>
  <c r="J40" i="159" s="1"/>
  <c r="J46" i="159" a="1"/>
  <c r="J46" i="159" s="1"/>
  <c r="J45" i="159" a="1"/>
  <c r="J45" i="159" s="1"/>
  <c r="J44" i="159" a="1"/>
  <c r="J44" i="159" s="1"/>
  <c r="J41" i="159" a="1"/>
  <c r="J41" i="159" s="1"/>
  <c r="J42" i="159" a="1"/>
  <c r="J42" i="159" s="1"/>
  <c r="J43" i="159" a="1"/>
  <c r="J43" i="159" s="1"/>
  <c r="H43" i="159" a="1"/>
  <c r="H43" i="159" s="1"/>
  <c r="H39" i="159" a="1"/>
  <c r="H39" i="159" s="1"/>
  <c r="H40" i="159" a="1"/>
  <c r="H40" i="159" s="1"/>
  <c r="H41" i="159" a="1"/>
  <c r="H41" i="159" s="1"/>
  <c r="H42" i="159" a="1"/>
  <c r="H42" i="159" s="1"/>
  <c r="H45" i="159" a="1"/>
  <c r="H45" i="159" s="1"/>
  <c r="H46" i="159" a="1"/>
  <c r="H46" i="159" s="1"/>
  <c r="H44" i="159" a="1"/>
  <c r="H44" i="159" s="1"/>
  <c r="E39" i="159" a="1"/>
  <c r="E39" i="159" s="1"/>
  <c r="E40" i="159" a="1"/>
  <c r="E40" i="159" s="1"/>
  <c r="E46" i="159" a="1"/>
  <c r="E46" i="159" s="1"/>
  <c r="E45" i="159" a="1"/>
  <c r="E45" i="159" s="1"/>
  <c r="E41" i="159" a="1"/>
  <c r="E41" i="159" s="1"/>
  <c r="E42" i="159" a="1"/>
  <c r="E42" i="159" s="1"/>
  <c r="E43" i="159" a="1"/>
  <c r="E43" i="159" s="1"/>
  <c r="E44" i="159" a="1"/>
  <c r="E44" i="159" s="1"/>
  <c r="Q39" i="159" a="1"/>
  <c r="Q39" i="159" s="1"/>
  <c r="Q40" i="159" a="1"/>
  <c r="Q40" i="159" s="1"/>
  <c r="Q41" i="159" a="1"/>
  <c r="Q41" i="159" s="1"/>
  <c r="Q42" i="159" a="1"/>
  <c r="Q42" i="159" s="1"/>
  <c r="Q43" i="159" a="1"/>
  <c r="Q43" i="159" s="1"/>
  <c r="Q46" i="159" a="1"/>
  <c r="Q46" i="159" s="1"/>
  <c r="Q45" i="159" a="1"/>
  <c r="Q45" i="159" s="1"/>
  <c r="Q44" i="159" a="1"/>
  <c r="Q44" i="159" s="1"/>
  <c r="F39" i="159" a="1"/>
  <c r="F39" i="159" s="1"/>
  <c r="F40" i="159" a="1"/>
  <c r="F40" i="159" s="1"/>
  <c r="F44" i="159" a="1"/>
  <c r="F44" i="159" s="1"/>
  <c r="F46" i="159" a="1"/>
  <c r="F46" i="159" s="1"/>
  <c r="F45" i="159" a="1"/>
  <c r="F45" i="159" s="1"/>
  <c r="F41" i="159" a="1"/>
  <c r="F41" i="159" s="1"/>
  <c r="F42" i="159" a="1"/>
  <c r="F42" i="159" s="1"/>
  <c r="F43" i="159" a="1"/>
  <c r="F43" i="159" s="1"/>
  <c r="Z39" i="159" a="1"/>
  <c r="Z39" i="159" s="1"/>
  <c r="Z44" i="159" a="1"/>
  <c r="Z44" i="159" s="1"/>
  <c r="Z42" i="159" a="1"/>
  <c r="Z42" i="159" s="1"/>
  <c r="Z43" i="159" a="1"/>
  <c r="Z43" i="159" s="1"/>
  <c r="Z40" i="159" a="1"/>
  <c r="Z40" i="159" s="1"/>
  <c r="Z41" i="159" a="1"/>
  <c r="Z41" i="159" s="1"/>
  <c r="Z46" i="159" a="1"/>
  <c r="Z46" i="159" s="1"/>
  <c r="Z45" i="159" a="1"/>
  <c r="Z45" i="159" s="1"/>
  <c r="I39" i="159" a="1"/>
  <c r="I39" i="159" s="1"/>
  <c r="I40" i="159" a="1"/>
  <c r="I40" i="159" s="1"/>
  <c r="I46" i="159" a="1"/>
  <c r="I46" i="159" s="1"/>
  <c r="I41" i="159" a="1"/>
  <c r="I41" i="159" s="1"/>
  <c r="I42" i="159" a="1"/>
  <c r="I42" i="159" s="1"/>
  <c r="I43" i="159" a="1"/>
  <c r="I43" i="159" s="1"/>
  <c r="I45" i="159" a="1"/>
  <c r="I45" i="159" s="1"/>
  <c r="I44" i="159" a="1"/>
  <c r="I44" i="159" s="1"/>
  <c r="D39" i="159" a="1"/>
  <c r="D39" i="159" s="1"/>
  <c r="D40" i="159" a="1"/>
  <c r="D40" i="159" s="1"/>
  <c r="D41" i="159" a="1"/>
  <c r="D41" i="159" s="1"/>
  <c r="D42" i="159" a="1"/>
  <c r="D42" i="159" s="1"/>
  <c r="D43" i="159" a="1"/>
  <c r="D43" i="159" s="1"/>
  <c r="D46" i="159" a="1"/>
  <c r="D46" i="159" s="1"/>
  <c r="D45" i="159" a="1"/>
  <c r="D45" i="159" s="1"/>
  <c r="D44" i="159" a="1"/>
  <c r="D44" i="159" s="1"/>
  <c r="W39" i="159" a="1"/>
  <c r="W39" i="159" s="1"/>
  <c r="W41" i="159" a="1"/>
  <c r="W41" i="159" s="1"/>
  <c r="W42" i="159" a="1"/>
  <c r="W42" i="159" s="1"/>
  <c r="W43" i="159" a="1"/>
  <c r="W43" i="159" s="1"/>
  <c r="W40" i="159" a="1"/>
  <c r="W40" i="159" s="1"/>
  <c r="W46" i="159" a="1"/>
  <c r="W46" i="159" s="1"/>
  <c r="W45" i="159" a="1"/>
  <c r="W45" i="159" s="1"/>
  <c r="W44" i="159" a="1"/>
  <c r="W44" i="159" s="1"/>
  <c r="V39" i="159" a="1"/>
  <c r="V39" i="159" s="1"/>
  <c r="V40" i="159" a="1"/>
  <c r="V40" i="159" s="1"/>
  <c r="V46" i="159" a="1"/>
  <c r="V46" i="159" s="1"/>
  <c r="V45" i="159" a="1"/>
  <c r="V45" i="159" s="1"/>
  <c r="V44" i="159" a="1"/>
  <c r="V44" i="159" s="1"/>
  <c r="V41" i="159" a="1"/>
  <c r="V41" i="159" s="1"/>
  <c r="V42" i="159" a="1"/>
  <c r="V42" i="159" s="1"/>
  <c r="V43" i="159" a="1"/>
  <c r="V43" i="159" s="1"/>
  <c r="K39" i="159" a="1"/>
  <c r="K39" i="159" s="1"/>
  <c r="K40" i="159" a="1"/>
  <c r="K40" i="159" s="1"/>
  <c r="K41" i="159" a="1"/>
  <c r="K41" i="159" s="1"/>
  <c r="K43" i="159" a="1"/>
  <c r="K43" i="159" s="1"/>
  <c r="K46" i="159" a="1"/>
  <c r="K46" i="159" s="1"/>
  <c r="K42" i="159" a="1"/>
  <c r="K42" i="159" s="1"/>
  <c r="K45" i="159" a="1"/>
  <c r="K45" i="159" s="1"/>
  <c r="K44" i="159" a="1"/>
  <c r="K44" i="159" s="1"/>
  <c r="X42" i="159" a="1"/>
  <c r="X42" i="159" s="1"/>
  <c r="X39" i="159" a="1"/>
  <c r="X39" i="159" s="1"/>
  <c r="X40" i="159" a="1"/>
  <c r="X40" i="159" s="1"/>
  <c r="X41" i="159" a="1"/>
  <c r="X41" i="159" s="1"/>
  <c r="X43" i="159" a="1"/>
  <c r="X43" i="159" s="1"/>
  <c r="X44" i="159" a="1"/>
  <c r="X44" i="159" s="1"/>
  <c r="X46" i="159" a="1"/>
  <c r="X46" i="159" s="1"/>
  <c r="X45" i="159" a="1"/>
  <c r="X45" i="159" s="1"/>
  <c r="C39" i="159" a="1"/>
  <c r="C39" i="159" s="1"/>
  <c r="C40" i="159" a="1"/>
  <c r="C40" i="159" s="1"/>
  <c r="C42" i="159" a="1"/>
  <c r="C42" i="159" s="1"/>
  <c r="C46" i="159" a="1"/>
  <c r="C46" i="159" s="1"/>
  <c r="C45" i="159" a="1"/>
  <c r="C45" i="159" s="1"/>
  <c r="C44" i="159" a="1"/>
  <c r="C44" i="159" s="1"/>
  <c r="C41" i="159" a="1"/>
  <c r="C41" i="159" s="1"/>
  <c r="C43" i="159" a="1"/>
  <c r="C43" i="159" s="1"/>
  <c r="G26" i="139" a="1"/>
  <c r="G26" i="139" s="1"/>
  <c r="G30" i="139" a="1"/>
  <c r="G30" i="139" s="1"/>
  <c r="G34" i="139" a="1"/>
  <c r="G34" i="139" s="1"/>
  <c r="G29" i="139" a="1"/>
  <c r="G29" i="139" s="1"/>
  <c r="G33" i="139" a="1"/>
  <c r="G33" i="139" s="1"/>
  <c r="G28" i="139" a="1"/>
  <c r="G28" i="139" s="1"/>
  <c r="G32" i="139" a="1"/>
  <c r="G32" i="139" s="1"/>
  <c r="G27" i="139" a="1"/>
  <c r="G27" i="139" s="1"/>
  <c r="G31" i="139" a="1"/>
  <c r="G31" i="139" s="1"/>
  <c r="G35" i="139" a="1"/>
  <c r="G35" i="139" s="1"/>
  <c r="H27" i="139" a="1"/>
  <c r="H27" i="139" s="1"/>
  <c r="H31" i="139" a="1"/>
  <c r="H31" i="139" s="1"/>
  <c r="H35" i="139" a="1"/>
  <c r="H35" i="139" s="1"/>
  <c r="H26" i="139" a="1"/>
  <c r="H26" i="139" s="1"/>
  <c r="H30" i="139" a="1"/>
  <c r="H30" i="139" s="1"/>
  <c r="H34" i="139" a="1"/>
  <c r="H34" i="139" s="1"/>
  <c r="H29" i="139" a="1"/>
  <c r="H29" i="139" s="1"/>
  <c r="H33" i="139" a="1"/>
  <c r="H33" i="139" s="1"/>
  <c r="H28" i="139" a="1"/>
  <c r="H28" i="139" s="1"/>
  <c r="H32" i="139" a="1"/>
  <c r="H32" i="139" s="1"/>
  <c r="I28" i="139" a="1"/>
  <c r="I28" i="139" s="1"/>
  <c r="I32" i="139" a="1"/>
  <c r="I32" i="139" s="1"/>
  <c r="I27" i="139" a="1"/>
  <c r="I27" i="139" s="1"/>
  <c r="I31" i="139" a="1"/>
  <c r="I31" i="139" s="1"/>
  <c r="I35" i="139" a="1"/>
  <c r="I35" i="139" s="1"/>
  <c r="I26" i="139" a="1"/>
  <c r="I26" i="139" s="1"/>
  <c r="I30" i="139" a="1"/>
  <c r="I30" i="139" s="1"/>
  <c r="I34" i="139" a="1"/>
  <c r="I34" i="139" s="1"/>
  <c r="I29" i="139" a="1"/>
  <c r="I29" i="139" s="1"/>
  <c r="I33" i="139" a="1"/>
  <c r="I33" i="139" s="1"/>
  <c r="B29" i="139" a="1"/>
  <c r="B29" i="139" s="1"/>
  <c r="B33" i="139" a="1"/>
  <c r="B33" i="139" s="1"/>
  <c r="B30" i="139" a="1"/>
  <c r="B30" i="139" s="1"/>
  <c r="B34" i="139" a="1"/>
  <c r="B34" i="139" s="1"/>
  <c r="B27" i="139" a="1"/>
  <c r="B27" i="139" s="1"/>
  <c r="B31" i="139" a="1"/>
  <c r="B31" i="139" s="1"/>
  <c r="B35" i="139" a="1"/>
  <c r="B35" i="139" s="1"/>
  <c r="B28" i="139" a="1"/>
  <c r="B28" i="139" s="1"/>
  <c r="B32" i="139" a="1"/>
  <c r="B32" i="139" s="1"/>
  <c r="B26" i="139" a="1"/>
  <c r="B26" i="139" s="1"/>
  <c r="J29" i="139" a="1"/>
  <c r="J29" i="139" s="1"/>
  <c r="J33" i="139" a="1"/>
  <c r="J33" i="139" s="1"/>
  <c r="J28" i="139" a="1"/>
  <c r="J28" i="139" s="1"/>
  <c r="J32" i="139" a="1"/>
  <c r="J32" i="139" s="1"/>
  <c r="J27" i="139" a="1"/>
  <c r="J27" i="139" s="1"/>
  <c r="J31" i="139" a="1"/>
  <c r="J31" i="139" s="1"/>
  <c r="J35" i="139" a="1"/>
  <c r="J35" i="139" s="1"/>
  <c r="J26" i="139" a="1"/>
  <c r="J26" i="139" s="1"/>
  <c r="J30" i="139" a="1"/>
  <c r="J30" i="139" s="1"/>
  <c r="J34" i="139" a="1"/>
  <c r="J34" i="139" s="1"/>
  <c r="C26" i="139" a="1"/>
  <c r="C26" i="139" s="1"/>
  <c r="C30" i="139" a="1"/>
  <c r="C30" i="139" s="1"/>
  <c r="C34" i="139" a="1"/>
  <c r="C34" i="139" s="1"/>
  <c r="C29" i="139" a="1"/>
  <c r="C29" i="139" s="1"/>
  <c r="C33" i="139" a="1"/>
  <c r="C33" i="139" s="1"/>
  <c r="C28" i="139" a="1"/>
  <c r="C28" i="139" s="1"/>
  <c r="C32" i="139" a="1"/>
  <c r="C32" i="139" s="1"/>
  <c r="C27" i="139" a="1"/>
  <c r="C27" i="139" s="1"/>
  <c r="C31" i="139" a="1"/>
  <c r="C31" i="139" s="1"/>
  <c r="C35" i="139" a="1"/>
  <c r="C35" i="139" s="1"/>
  <c r="K26" i="139" a="1"/>
  <c r="K26" i="139" s="1"/>
  <c r="K30" i="139" a="1"/>
  <c r="K30" i="139" s="1"/>
  <c r="K34" i="139" a="1"/>
  <c r="K34" i="139" s="1"/>
  <c r="K29" i="139" a="1"/>
  <c r="K29" i="139" s="1"/>
  <c r="K33" i="139" a="1"/>
  <c r="K33" i="139" s="1"/>
  <c r="K28" i="139" a="1"/>
  <c r="K28" i="139" s="1"/>
  <c r="K32" i="139" a="1"/>
  <c r="K32" i="139" s="1"/>
  <c r="K27" i="139" a="1"/>
  <c r="K27" i="139" s="1"/>
  <c r="K31" i="139" a="1"/>
  <c r="K31" i="139" s="1"/>
  <c r="K35" i="139" a="1"/>
  <c r="K35" i="139" s="1"/>
  <c r="D27" i="139" a="1"/>
  <c r="D27" i="139" s="1"/>
  <c r="D31" i="139" a="1"/>
  <c r="D31" i="139" s="1"/>
  <c r="D35" i="139" a="1"/>
  <c r="D35" i="139" s="1"/>
  <c r="D26" i="139" a="1"/>
  <c r="D26" i="139" s="1"/>
  <c r="D30" i="139" a="1"/>
  <c r="D30" i="139" s="1"/>
  <c r="D34" i="139" a="1"/>
  <c r="D34" i="139" s="1"/>
  <c r="D29" i="139" a="1"/>
  <c r="D29" i="139" s="1"/>
  <c r="D33" i="139" a="1"/>
  <c r="D33" i="139" s="1"/>
  <c r="D28" i="139" a="1"/>
  <c r="D28" i="139" s="1"/>
  <c r="D32" i="139" a="1"/>
  <c r="D32" i="139" s="1"/>
  <c r="L27" i="139" a="1"/>
  <c r="L27" i="139" s="1"/>
  <c r="L31" i="139" a="1"/>
  <c r="L31" i="139" s="1"/>
  <c r="L35" i="139" a="1"/>
  <c r="L35" i="139" s="1"/>
  <c r="L26" i="139" a="1"/>
  <c r="L26" i="139" s="1"/>
  <c r="L30" i="139" a="1"/>
  <c r="L30" i="139" s="1"/>
  <c r="L34" i="139" a="1"/>
  <c r="L34" i="139" s="1"/>
  <c r="L29" i="139" a="1"/>
  <c r="L29" i="139" s="1"/>
  <c r="L33" i="139" a="1"/>
  <c r="L33" i="139" s="1"/>
  <c r="L28" i="139" a="1"/>
  <c r="L28" i="139" s="1"/>
  <c r="L32" i="139" a="1"/>
  <c r="L32" i="139" s="1"/>
  <c r="E28" i="139" a="1"/>
  <c r="E28" i="139" s="1"/>
  <c r="E32" i="139" a="1"/>
  <c r="E32" i="139" s="1"/>
  <c r="E27" i="139" a="1"/>
  <c r="E27" i="139" s="1"/>
  <c r="E31" i="139" a="1"/>
  <c r="E31" i="139" s="1"/>
  <c r="E35" i="139" a="1"/>
  <c r="E35" i="139" s="1"/>
  <c r="E26" i="139" a="1"/>
  <c r="E26" i="139" s="1"/>
  <c r="E30" i="139" a="1"/>
  <c r="E30" i="139" s="1"/>
  <c r="E34" i="139" a="1"/>
  <c r="E34" i="139" s="1"/>
  <c r="E29" i="139" a="1"/>
  <c r="E29" i="139" s="1"/>
  <c r="E33" i="139" a="1"/>
  <c r="E33" i="139" s="1"/>
  <c r="M28" i="139" a="1"/>
  <c r="M28" i="139" s="1"/>
  <c r="M32" i="139" a="1"/>
  <c r="M32" i="139" s="1"/>
  <c r="M27" i="139" a="1"/>
  <c r="M27" i="139" s="1"/>
  <c r="M31" i="139" a="1"/>
  <c r="M31" i="139" s="1"/>
  <c r="M35" i="139" a="1"/>
  <c r="M35" i="139" s="1"/>
  <c r="M26" i="139" a="1"/>
  <c r="M26" i="139" s="1"/>
  <c r="M30" i="139" a="1"/>
  <c r="M30" i="139" s="1"/>
  <c r="M34" i="139" a="1"/>
  <c r="M34" i="139" s="1"/>
  <c r="M29" i="139" a="1"/>
  <c r="M29" i="139" s="1"/>
  <c r="M33" i="139" a="1"/>
  <c r="M33" i="139" s="1"/>
  <c r="F29" i="139" a="1"/>
  <c r="F29" i="139" s="1"/>
  <c r="F33" i="139" a="1"/>
  <c r="F33" i="139" s="1"/>
  <c r="F28" i="139" a="1"/>
  <c r="F28" i="139" s="1"/>
  <c r="F32" i="139" a="1"/>
  <c r="F32" i="139" s="1"/>
  <c r="F27" i="139" a="1"/>
  <c r="F27" i="139" s="1"/>
  <c r="F31" i="139" a="1"/>
  <c r="F31" i="139" s="1"/>
  <c r="F35" i="139" a="1"/>
  <c r="F35" i="139" s="1"/>
  <c r="F26" i="139" a="1"/>
  <c r="F26" i="139" s="1"/>
  <c r="F30" i="139" a="1"/>
  <c r="F30" i="139" s="1"/>
  <c r="F34" i="139" a="1"/>
  <c r="F34" i="139" s="1"/>
  <c r="A203" i="160"/>
  <c r="A216" i="160"/>
  <c r="A176" i="160"/>
  <c r="A73" i="160"/>
  <c r="A136" i="160"/>
  <c r="A184" i="160"/>
  <c r="A99" i="160"/>
  <c r="A96" i="160"/>
  <c r="A155" i="160"/>
  <c r="A128" i="160"/>
  <c r="A209" i="160"/>
  <c r="A161" i="160"/>
  <c r="A113" i="160"/>
  <c r="A153" i="160"/>
  <c r="A193" i="160"/>
  <c r="A105" i="160"/>
  <c r="A187" i="160"/>
  <c r="A139" i="160"/>
  <c r="A201" i="160"/>
  <c r="A91" i="160"/>
  <c r="A131" i="160"/>
  <c r="A171" i="160"/>
  <c r="A83" i="160"/>
  <c r="A168" i="160"/>
  <c r="A120" i="160"/>
  <c r="A179" i="160"/>
  <c r="A57" i="160"/>
  <c r="A72" i="160"/>
  <c r="A112" i="160"/>
  <c r="A152" i="160"/>
  <c r="A144" i="160"/>
  <c r="A64" i="160"/>
  <c r="A145" i="160"/>
  <c r="A97" i="160"/>
  <c r="A160" i="160"/>
  <c r="A219" i="160"/>
  <c r="A89" i="160"/>
  <c r="A129" i="160"/>
  <c r="A211" i="160"/>
  <c r="A123" i="160"/>
  <c r="A121" i="160"/>
  <c r="A75" i="160"/>
  <c r="A137" i="160"/>
  <c r="A200" i="160"/>
  <c r="A185" i="160"/>
  <c r="A67" i="160"/>
  <c r="A107" i="160"/>
  <c r="A192" i="160"/>
  <c r="A208" i="160"/>
  <c r="A104" i="160"/>
  <c r="A56" i="160"/>
  <c r="A115" i="160"/>
  <c r="A177" i="160"/>
  <c r="A217" i="160"/>
  <c r="A88" i="160"/>
  <c r="A169" i="160"/>
  <c r="A80" i="160"/>
  <c r="A81" i="160"/>
  <c r="A195" i="160"/>
  <c r="A163" i="160"/>
  <c r="A65" i="160"/>
  <c r="A147" i="160"/>
  <c r="A59" i="160"/>
  <c r="A108" i="160"/>
  <c r="A172" i="160"/>
  <c r="A85" i="160"/>
  <c r="A149" i="160"/>
  <c r="A213" i="160"/>
  <c r="A70" i="160"/>
  <c r="A134" i="160"/>
  <c r="A198" i="160"/>
  <c r="A55" i="160"/>
  <c r="A119" i="160"/>
  <c r="A183" i="160"/>
  <c r="A52" i="160"/>
  <c r="A116" i="160"/>
  <c r="A180" i="160"/>
  <c r="A93" i="160"/>
  <c r="A60" i="160"/>
  <c r="A124" i="160"/>
  <c r="A188" i="160"/>
  <c r="A101" i="160"/>
  <c r="A165" i="160"/>
  <c r="A86" i="160"/>
  <c r="A150" i="160"/>
  <c r="A214" i="160"/>
  <c r="A71" i="160"/>
  <c r="A135" i="160"/>
  <c r="A199" i="160"/>
  <c r="A157" i="160"/>
  <c r="A84" i="160"/>
  <c r="A148" i="160"/>
  <c r="A212" i="160"/>
  <c r="A100" i="160"/>
  <c r="A164" i="160"/>
  <c r="A106" i="160"/>
  <c r="A170" i="160"/>
  <c r="A221" i="160"/>
  <c r="A78" i="160"/>
  <c r="A142" i="160"/>
  <c r="A206" i="160"/>
  <c r="A58" i="160"/>
  <c r="A122" i="160"/>
  <c r="A186" i="160"/>
  <c r="A76" i="160"/>
  <c r="A140" i="160"/>
  <c r="A204" i="160"/>
  <c r="A53" i="160"/>
  <c r="A61" i="160"/>
  <c r="A125" i="160"/>
  <c r="A189" i="160"/>
  <c r="A110" i="160"/>
  <c r="A174" i="160"/>
  <c r="A95" i="160"/>
  <c r="A159" i="160"/>
  <c r="A82" i="160"/>
  <c r="A146" i="160"/>
  <c r="A210" i="160"/>
  <c r="A92" i="160"/>
  <c r="A156" i="160"/>
  <c r="A220" i="160"/>
  <c r="A69" i="160"/>
  <c r="A133" i="160"/>
  <c r="A197" i="160"/>
  <c r="A117" i="160"/>
  <c r="A68" i="160"/>
  <c r="A132" i="160"/>
  <c r="A196" i="160"/>
  <c r="A51" i="160"/>
  <c r="A109" i="160"/>
  <c r="A173" i="160"/>
  <c r="A94" i="160"/>
  <c r="A158" i="160"/>
  <c r="A222" i="160"/>
  <c r="A79" i="160"/>
  <c r="A143" i="160"/>
  <c r="A207" i="160"/>
  <c r="A66" i="160"/>
  <c r="A130" i="160"/>
  <c r="A194" i="160"/>
  <c r="A181" i="160"/>
  <c r="A102" i="160"/>
  <c r="A166" i="160"/>
  <c r="A87" i="160"/>
  <c r="A151" i="160"/>
  <c r="A215" i="160"/>
  <c r="A74" i="160"/>
  <c r="A138" i="160"/>
  <c r="A202" i="160"/>
  <c r="A54" i="160"/>
  <c r="A118" i="160"/>
  <c r="A182" i="160"/>
  <c r="A103" i="160"/>
  <c r="A167" i="160"/>
  <c r="A90" i="160"/>
  <c r="A154" i="160"/>
  <c r="A218" i="160"/>
  <c r="A77" i="160"/>
  <c r="A141" i="160"/>
  <c r="A205" i="160"/>
  <c r="A62" i="160"/>
  <c r="A126" i="160"/>
  <c r="A190" i="160"/>
  <c r="A111" i="160"/>
  <c r="A175" i="160"/>
  <c r="A98" i="160"/>
  <c r="A162" i="160"/>
  <c r="A63" i="160"/>
  <c r="A127" i="160"/>
  <c r="A191" i="160"/>
  <c r="A114" i="160"/>
  <c r="A178" i="160"/>
  <c r="R39" i="139"/>
  <c r="F39" i="139"/>
  <c r="Z39" i="139"/>
  <c r="N39" i="139"/>
  <c r="S39" i="139"/>
  <c r="G39" i="139"/>
  <c r="H39" i="139"/>
  <c r="T39" i="139"/>
  <c r="I39" i="139"/>
  <c r="U39" i="139"/>
  <c r="J39" i="139"/>
  <c r="V39" i="139"/>
  <c r="B39" i="139"/>
  <c r="O39" i="139"/>
  <c r="C39" i="139"/>
  <c r="K39" i="139"/>
  <c r="W39" i="139"/>
  <c r="P39" i="139"/>
  <c r="D39" i="139"/>
  <c r="X39" i="139"/>
  <c r="L39" i="139"/>
  <c r="Q39" i="139"/>
  <c r="E39" i="139"/>
  <c r="Y39" i="139"/>
  <c r="M39" i="139"/>
  <c r="J25" i="46"/>
  <c r="K25" i="46"/>
  <c r="L25" i="46"/>
  <c r="M25" i="46"/>
  <c r="J26" i="46"/>
  <c r="K26" i="46"/>
  <c r="L26" i="46"/>
  <c r="M26" i="46"/>
  <c r="J27" i="46"/>
  <c r="K27" i="46"/>
  <c r="L27" i="46"/>
  <c r="M27" i="46"/>
  <c r="J28" i="46"/>
  <c r="K28" i="46"/>
  <c r="L28" i="46"/>
  <c r="M28" i="46"/>
  <c r="J29" i="46"/>
  <c r="K29" i="46"/>
  <c r="L29" i="46"/>
  <c r="M29" i="46"/>
  <c r="J30" i="46"/>
  <c r="K30" i="46"/>
  <c r="L30" i="46"/>
  <c r="M30" i="46"/>
  <c r="J31" i="46"/>
  <c r="K31" i="46"/>
  <c r="L31" i="46"/>
  <c r="M31" i="46"/>
  <c r="J32" i="46"/>
  <c r="K32" i="46"/>
  <c r="L32" i="46"/>
  <c r="M32" i="46"/>
  <c r="J33" i="46"/>
  <c r="K33" i="46"/>
  <c r="L33" i="46"/>
  <c r="M33" i="46"/>
  <c r="J34" i="46"/>
  <c r="K34" i="46"/>
  <c r="L34" i="46"/>
  <c r="M34" i="46"/>
  <c r="A76" i="46"/>
  <c r="A553" i="42"/>
  <c r="A554" i="42"/>
  <c r="A555" i="42"/>
  <c r="A556" i="42"/>
  <c r="D11" i="42"/>
  <c r="A518" i="41"/>
  <c r="A519" i="41"/>
  <c r="A520" i="41"/>
  <c r="A521" i="41"/>
  <c r="B13" i="40"/>
  <c r="A558" i="40"/>
  <c r="A559" i="40"/>
  <c r="A560" i="40"/>
  <c r="A561" i="40"/>
  <c r="A68" i="40"/>
  <c r="P38" i="40"/>
  <c r="Q38" i="40"/>
  <c r="R38" i="40"/>
  <c r="S38" i="40"/>
  <c r="T38" i="40"/>
  <c r="U38" i="40"/>
  <c r="V38" i="40"/>
  <c r="W38" i="40"/>
  <c r="X38" i="40"/>
  <c r="Y38" i="40"/>
  <c r="Z38" i="40"/>
  <c r="Z45" i="40" s="1" a="1"/>
  <c r="Z45" i="40" s="1"/>
  <c r="O38" i="40"/>
  <c r="D38" i="40"/>
  <c r="E38" i="40"/>
  <c r="F38" i="40"/>
  <c r="G38" i="40"/>
  <c r="H38" i="40"/>
  <c r="I38" i="40"/>
  <c r="J38" i="40"/>
  <c r="K38" i="40"/>
  <c r="L38" i="40"/>
  <c r="M38" i="40"/>
  <c r="N38" i="40"/>
  <c r="C38" i="40"/>
  <c r="B38" i="40"/>
  <c r="D11" i="40"/>
  <c r="D11" i="41"/>
  <c r="B13" i="41"/>
  <c r="P38" i="41"/>
  <c r="Q38" i="41"/>
  <c r="R38" i="41"/>
  <c r="S38" i="41"/>
  <c r="T38" i="41"/>
  <c r="U38" i="41"/>
  <c r="V38" i="41"/>
  <c r="W38" i="41"/>
  <c r="X38" i="41"/>
  <c r="X42" i="41" s="1" a="1"/>
  <c r="X42" i="41" s="1"/>
  <c r="Y38" i="41"/>
  <c r="Y42" i="41" s="1" a="1"/>
  <c r="Y42" i="41" s="1"/>
  <c r="Z38" i="41"/>
  <c r="Z39" i="41" s="1" a="1"/>
  <c r="Z39" i="41" s="1"/>
  <c r="O38" i="41"/>
  <c r="D38" i="41"/>
  <c r="E38" i="41"/>
  <c r="F38" i="41"/>
  <c r="G38" i="41"/>
  <c r="H38" i="41"/>
  <c r="I38" i="41"/>
  <c r="J38" i="41"/>
  <c r="K38" i="41"/>
  <c r="L38" i="41"/>
  <c r="L39" i="41" s="1" a="1"/>
  <c r="L39" i="41" s="1"/>
  <c r="M38" i="41"/>
  <c r="M39" i="41" s="1" a="1"/>
  <c r="M39" i="41" s="1"/>
  <c r="N38" i="41"/>
  <c r="N39" i="41" s="1" a="1"/>
  <c r="N39" i="41" s="1"/>
  <c r="C38" i="41"/>
  <c r="Q43" i="139" l="1" a="1"/>
  <c r="Q43" i="139" s="1"/>
  <c r="Q45" i="139" a="1"/>
  <c r="Q45" i="139" s="1"/>
  <c r="Q40" i="139" a="1"/>
  <c r="Q40" i="139" s="1"/>
  <c r="Q41" i="139" a="1"/>
  <c r="Q41" i="139" s="1"/>
  <c r="Q42" i="139" a="1"/>
  <c r="Q42" i="139" s="1"/>
  <c r="Q44" i="139" a="1"/>
  <c r="Q44" i="139" s="1"/>
  <c r="O40" i="139" a="1"/>
  <c r="O40" i="139" s="1"/>
  <c r="O41" i="139" a="1"/>
  <c r="O41" i="139" s="1"/>
  <c r="O42" i="139" a="1"/>
  <c r="O42" i="139" s="1"/>
  <c r="O43" i="139" a="1"/>
  <c r="O43" i="139" s="1"/>
  <c r="O44" i="139" a="1"/>
  <c r="O44" i="139" s="1"/>
  <c r="O45" i="139" a="1"/>
  <c r="O45" i="139" s="1"/>
  <c r="G40" i="139" a="1"/>
  <c r="G40" i="139" s="1"/>
  <c r="G41" i="139" a="1"/>
  <c r="G41" i="139" s="1"/>
  <c r="G42" i="139" a="1"/>
  <c r="G42" i="139" s="1"/>
  <c r="G43" i="139" a="1"/>
  <c r="G43" i="139" s="1"/>
  <c r="G44" i="139" a="1"/>
  <c r="G44" i="139" s="1"/>
  <c r="G45" i="139" a="1"/>
  <c r="G45" i="139" s="1"/>
  <c r="L40" i="139" a="1"/>
  <c r="L40" i="139" s="1"/>
  <c r="L41" i="139" a="1"/>
  <c r="L41" i="139" s="1"/>
  <c r="L42" i="139" a="1"/>
  <c r="L42" i="139" s="1"/>
  <c r="L43" i="139" a="1"/>
  <c r="L43" i="139" s="1"/>
  <c r="L44" i="139" a="1"/>
  <c r="L44" i="139" s="1"/>
  <c r="L45" i="139" a="1"/>
  <c r="L45" i="139" s="1"/>
  <c r="B41" i="139" a="1"/>
  <c r="B41" i="139" s="1"/>
  <c r="B45" i="139" a="1"/>
  <c r="B45" i="139" s="1"/>
  <c r="B40" i="139" a="1"/>
  <c r="B40" i="139" s="1"/>
  <c r="B42" i="139" a="1"/>
  <c r="B42" i="139" s="1"/>
  <c r="B43" i="139" a="1"/>
  <c r="B43" i="139" s="1"/>
  <c r="B44" i="139" a="1"/>
  <c r="B44" i="139" s="1"/>
  <c r="S40" i="139" a="1"/>
  <c r="S40" i="139" s="1"/>
  <c r="S41" i="139" a="1"/>
  <c r="S41" i="139" s="1"/>
  <c r="S42" i="139" a="1"/>
  <c r="S42" i="139" s="1"/>
  <c r="S43" i="139" a="1"/>
  <c r="S43" i="139" s="1"/>
  <c r="S44" i="139" a="1"/>
  <c r="S44" i="139" s="1"/>
  <c r="S45" i="139" a="1"/>
  <c r="S45" i="139" s="1"/>
  <c r="X40" i="139" a="1"/>
  <c r="X40" i="139" s="1"/>
  <c r="X41" i="139" a="1"/>
  <c r="X41" i="139" s="1"/>
  <c r="X42" i="139" a="1"/>
  <c r="X42" i="139" s="1"/>
  <c r="X43" i="139" a="1"/>
  <c r="X43" i="139" s="1"/>
  <c r="X44" i="139" a="1"/>
  <c r="X44" i="139" s="1"/>
  <c r="X45" i="139" a="1"/>
  <c r="X45" i="139" s="1"/>
  <c r="V40" i="139" a="1"/>
  <c r="V40" i="139" s="1"/>
  <c r="V41" i="139" a="1"/>
  <c r="V41" i="139" s="1"/>
  <c r="V42" i="139" a="1"/>
  <c r="V42" i="139" s="1"/>
  <c r="V43" i="139" a="1"/>
  <c r="V43" i="139" s="1"/>
  <c r="V44" i="139" a="1"/>
  <c r="V44" i="139" s="1"/>
  <c r="V45" i="139" a="1"/>
  <c r="V45" i="139" s="1"/>
  <c r="N40" i="139" a="1"/>
  <c r="N40" i="139" s="1"/>
  <c r="N41" i="139" a="1"/>
  <c r="N41" i="139" s="1"/>
  <c r="N42" i="139" a="1"/>
  <c r="N42" i="139" s="1"/>
  <c r="N43" i="139" a="1"/>
  <c r="N43" i="139" s="1"/>
  <c r="N44" i="139" a="1"/>
  <c r="N44" i="139" s="1"/>
  <c r="N45" i="139" a="1"/>
  <c r="N45" i="139" s="1"/>
  <c r="D40" i="139" a="1"/>
  <c r="D40" i="139" s="1"/>
  <c r="D41" i="139" a="1"/>
  <c r="D41" i="139" s="1"/>
  <c r="D42" i="139" a="1"/>
  <c r="D42" i="139" s="1"/>
  <c r="D43" i="139" a="1"/>
  <c r="D43" i="139" s="1"/>
  <c r="D44" i="139" a="1"/>
  <c r="D44" i="139" s="1"/>
  <c r="D45" i="139" a="1"/>
  <c r="D45" i="139" s="1"/>
  <c r="J40" i="139" a="1"/>
  <c r="J40" i="139" s="1"/>
  <c r="J41" i="139" a="1"/>
  <c r="J41" i="139" s="1"/>
  <c r="J42" i="139" a="1"/>
  <c r="J42" i="139" s="1"/>
  <c r="J43" i="139" a="1"/>
  <c r="J43" i="139" s="1"/>
  <c r="J44" i="139" a="1"/>
  <c r="J44" i="139" s="1"/>
  <c r="J45" i="139" a="1"/>
  <c r="J45" i="139" s="1"/>
  <c r="Z40" i="139" a="1"/>
  <c r="Z40" i="139" s="1"/>
  <c r="Z41" i="139" a="1"/>
  <c r="Z41" i="139" s="1"/>
  <c r="Z42" i="139" a="1"/>
  <c r="Z42" i="139" s="1"/>
  <c r="Z43" i="139" a="1"/>
  <c r="Z43" i="139" s="1"/>
  <c r="Z44" i="139" a="1"/>
  <c r="Z44" i="139" s="1"/>
  <c r="Z45" i="139" a="1"/>
  <c r="Z45" i="139" s="1"/>
  <c r="P40" i="139" a="1"/>
  <c r="P40" i="139" s="1"/>
  <c r="P41" i="139" a="1"/>
  <c r="P41" i="139" s="1"/>
  <c r="P42" i="139" a="1"/>
  <c r="P42" i="139" s="1"/>
  <c r="P43" i="139" a="1"/>
  <c r="P43" i="139" s="1"/>
  <c r="P44" i="139" a="1"/>
  <c r="P44" i="139" s="1"/>
  <c r="P45" i="139" a="1"/>
  <c r="P45" i="139" s="1"/>
  <c r="U44" i="139" a="1"/>
  <c r="U44" i="139" s="1"/>
  <c r="U40" i="139" a="1"/>
  <c r="U40" i="139" s="1"/>
  <c r="U41" i="139" a="1"/>
  <c r="U41" i="139" s="1"/>
  <c r="U42" i="139" a="1"/>
  <c r="U42" i="139" s="1"/>
  <c r="U43" i="139" a="1"/>
  <c r="U43" i="139" s="1"/>
  <c r="U45" i="139" a="1"/>
  <c r="U45" i="139" s="1"/>
  <c r="F40" i="139" a="1"/>
  <c r="F40" i="139" s="1"/>
  <c r="F41" i="139" a="1"/>
  <c r="F41" i="139" s="1"/>
  <c r="F42" i="139" a="1"/>
  <c r="F42" i="139" s="1"/>
  <c r="F43" i="139" a="1"/>
  <c r="F43" i="139" s="1"/>
  <c r="F44" i="139" a="1"/>
  <c r="F44" i="139" s="1"/>
  <c r="F45" i="139" a="1"/>
  <c r="F45" i="139" s="1"/>
  <c r="M44" i="139" a="1"/>
  <c r="M44" i="139" s="1"/>
  <c r="M45" i="139" a="1"/>
  <c r="M45" i="139" s="1"/>
  <c r="M40" i="139" a="1"/>
  <c r="M40" i="139" s="1"/>
  <c r="M41" i="139" a="1"/>
  <c r="M41" i="139" s="1"/>
  <c r="M42" i="139" a="1"/>
  <c r="M42" i="139" s="1"/>
  <c r="M43" i="139" a="1"/>
  <c r="M43" i="139" s="1"/>
  <c r="W40" i="139" a="1"/>
  <c r="W40" i="139" s="1"/>
  <c r="W41" i="139" a="1"/>
  <c r="W41" i="139" s="1"/>
  <c r="W42" i="139" a="1"/>
  <c r="W42" i="139" s="1"/>
  <c r="W43" i="139" a="1"/>
  <c r="W43" i="139" s="1"/>
  <c r="W44" i="139" a="1"/>
  <c r="W44" i="139" s="1"/>
  <c r="W45" i="139" a="1"/>
  <c r="W45" i="139" s="1"/>
  <c r="I44" i="139" a="1"/>
  <c r="I44" i="139" s="1"/>
  <c r="I40" i="139" a="1"/>
  <c r="I40" i="139" s="1"/>
  <c r="I41" i="139" a="1"/>
  <c r="I41" i="139" s="1"/>
  <c r="I42" i="139" a="1"/>
  <c r="I42" i="139" s="1"/>
  <c r="I43" i="139" a="1"/>
  <c r="I43" i="139" s="1"/>
  <c r="I45" i="139" a="1"/>
  <c r="I45" i="139" s="1"/>
  <c r="R40" i="139" a="1"/>
  <c r="R40" i="139" s="1"/>
  <c r="R41" i="139" a="1"/>
  <c r="R41" i="139" s="1"/>
  <c r="R42" i="139" a="1"/>
  <c r="R42" i="139" s="1"/>
  <c r="R43" i="139" a="1"/>
  <c r="R43" i="139" s="1"/>
  <c r="R44" i="139" a="1"/>
  <c r="R44" i="139" s="1"/>
  <c r="R45" i="139" a="1"/>
  <c r="R45" i="139" s="1"/>
  <c r="Y42" i="139" a="1"/>
  <c r="Y42" i="139" s="1"/>
  <c r="Y43" i="139" a="1"/>
  <c r="Y43" i="139" s="1"/>
  <c r="Y45" i="139" a="1"/>
  <c r="Y45" i="139" s="1"/>
  <c r="Y40" i="139" a="1"/>
  <c r="Y40" i="139" s="1"/>
  <c r="Y41" i="139" a="1"/>
  <c r="Y41" i="139" s="1"/>
  <c r="Y44" i="139" a="1"/>
  <c r="Y44" i="139" s="1"/>
  <c r="K40" i="139" a="1"/>
  <c r="K40" i="139" s="1"/>
  <c r="K41" i="139" a="1"/>
  <c r="K41" i="139" s="1"/>
  <c r="K42" i="139" a="1"/>
  <c r="K42" i="139" s="1"/>
  <c r="K43" i="139" a="1"/>
  <c r="K43" i="139" s="1"/>
  <c r="K44" i="139" a="1"/>
  <c r="K44" i="139" s="1"/>
  <c r="K45" i="139" a="1"/>
  <c r="K45" i="139" s="1"/>
  <c r="T40" i="139" a="1"/>
  <c r="T40" i="139" s="1"/>
  <c r="T41" i="139" a="1"/>
  <c r="T41" i="139" s="1"/>
  <c r="T42" i="139" a="1"/>
  <c r="T42" i="139" s="1"/>
  <c r="T43" i="139" a="1"/>
  <c r="T43" i="139" s="1"/>
  <c r="T44" i="139" a="1"/>
  <c r="T44" i="139" s="1"/>
  <c r="T45" i="139" a="1"/>
  <c r="T45" i="139" s="1"/>
  <c r="E45" i="139" a="1"/>
  <c r="E45" i="139" s="1"/>
  <c r="E40" i="139" a="1"/>
  <c r="E40" i="139" s="1"/>
  <c r="E41" i="139" a="1"/>
  <c r="E41" i="139" s="1"/>
  <c r="E42" i="139" a="1"/>
  <c r="E42" i="139" s="1"/>
  <c r="E43" i="139" a="1"/>
  <c r="E43" i="139" s="1"/>
  <c r="E44" i="139" a="1"/>
  <c r="E44" i="139" s="1"/>
  <c r="C40" i="139" a="1"/>
  <c r="C40" i="139" s="1"/>
  <c r="C41" i="139" a="1"/>
  <c r="C41" i="139" s="1"/>
  <c r="C42" i="139" a="1"/>
  <c r="C42" i="139" s="1"/>
  <c r="C43" i="139" a="1"/>
  <c r="C43" i="139" s="1"/>
  <c r="C44" i="139" a="1"/>
  <c r="C44" i="139" s="1"/>
  <c r="C45" i="139" a="1"/>
  <c r="C45" i="139" s="1"/>
  <c r="H40" i="139" a="1"/>
  <c r="H40" i="139" s="1"/>
  <c r="H41" i="139" a="1"/>
  <c r="H41" i="139" s="1"/>
  <c r="H42" i="139" a="1"/>
  <c r="H42" i="139" s="1"/>
  <c r="H43" i="139" a="1"/>
  <c r="H43" i="139" s="1"/>
  <c r="H44" i="139" a="1"/>
  <c r="H44" i="139" s="1"/>
  <c r="H45" i="139" a="1"/>
  <c r="H45" i="139" s="1"/>
  <c r="A401" i="160"/>
  <c r="A387" i="160"/>
  <c r="A395" i="160"/>
  <c r="A391" i="160"/>
  <c r="A389" i="160"/>
  <c r="A364" i="160"/>
  <c r="A369" i="160"/>
  <c r="A383" i="160"/>
  <c r="A384" i="160"/>
  <c r="A377" i="160"/>
  <c r="A375" i="160"/>
  <c r="A373" i="160"/>
  <c r="A367" i="160"/>
  <c r="A398" i="160"/>
  <c r="A365" i="160"/>
  <c r="A371" i="160"/>
  <c r="A394" i="160"/>
  <c r="A390" i="160"/>
  <c r="A396" i="160"/>
  <c r="A363" i="160"/>
  <c r="A400" i="160"/>
  <c r="A393" i="160"/>
  <c r="A386" i="160"/>
  <c r="A382" i="160"/>
  <c r="A388" i="160"/>
  <c r="A379" i="160"/>
  <c r="A385" i="160"/>
  <c r="A378" i="160"/>
  <c r="A372" i="160"/>
  <c r="A370" i="160"/>
  <c r="A399" i="160"/>
  <c r="A374" i="160"/>
  <c r="A366" i="160"/>
  <c r="A397" i="160"/>
  <c r="A376" i="160"/>
  <c r="A380" i="160"/>
  <c r="Y39" i="41" a="1"/>
  <c r="Y39" i="41" s="1"/>
  <c r="N40" i="41" a="1"/>
  <c r="N40" i="41" s="1"/>
  <c r="Y47" i="41" a="1"/>
  <c r="Y47" i="41" s="1"/>
  <c r="L47" i="41" a="1"/>
  <c r="L47" i="41" s="1"/>
  <c r="N44" i="41" a="1"/>
  <c r="N44" i="41" s="1"/>
  <c r="Y43" i="41" a="1"/>
  <c r="Y43" i="41" s="1"/>
  <c r="L43" i="41" a="1"/>
  <c r="L43" i="41" s="1"/>
  <c r="X47" i="41" a="1"/>
  <c r="X47" i="41" s="1"/>
  <c r="Z44" i="41" a="1"/>
  <c r="Z44" i="41" s="1"/>
  <c r="M44" i="41" a="1"/>
  <c r="M44" i="41" s="1"/>
  <c r="X43" i="41" a="1"/>
  <c r="X43" i="41" s="1"/>
  <c r="Z40" i="41" a="1"/>
  <c r="Z40" i="41" s="1"/>
  <c r="M40" i="41" a="1"/>
  <c r="M40" i="41" s="1"/>
  <c r="X39" i="41" a="1"/>
  <c r="X39" i="41" s="1"/>
  <c r="Z50" i="41" a="1"/>
  <c r="Z50" i="41" s="1"/>
  <c r="N50" i="41" a="1"/>
  <c r="N50" i="41" s="1"/>
  <c r="Z49" i="41" a="1"/>
  <c r="Z49" i="41" s="1"/>
  <c r="N49" i="41" a="1"/>
  <c r="N49" i="41" s="1"/>
  <c r="Z48" i="41" a="1"/>
  <c r="Z48" i="41" s="1"/>
  <c r="N48" i="41" a="1"/>
  <c r="N48" i="41" s="1"/>
  <c r="N45" i="41" a="1"/>
  <c r="N45" i="41" s="1"/>
  <c r="Y44" i="41" a="1"/>
  <c r="Y44" i="41" s="1"/>
  <c r="L44" i="41" a="1"/>
  <c r="L44" i="41" s="1"/>
  <c r="N41" i="41" a="1"/>
  <c r="N41" i="41" s="1"/>
  <c r="Y40" i="41" a="1"/>
  <c r="Y40" i="41" s="1"/>
  <c r="L40" i="41" a="1"/>
  <c r="L40" i="41" s="1"/>
  <c r="Z45" i="41" a="1"/>
  <c r="Z45" i="41" s="1"/>
  <c r="M45" i="41" a="1"/>
  <c r="M45" i="41" s="1"/>
  <c r="X44" i="41" a="1"/>
  <c r="X44" i="41" s="1"/>
  <c r="Z41" i="41" a="1"/>
  <c r="Z41" i="41" s="1"/>
  <c r="M41" i="41" a="1"/>
  <c r="M41" i="41" s="1"/>
  <c r="X40" i="41" a="1"/>
  <c r="X40" i="41" s="1"/>
  <c r="Y50" i="41" a="1"/>
  <c r="Y50" i="41" s="1"/>
  <c r="M50" i="41" a="1"/>
  <c r="M50" i="41" s="1"/>
  <c r="Y49" i="41" a="1"/>
  <c r="Y49" i="41" s="1"/>
  <c r="M49" i="41" a="1"/>
  <c r="M49" i="41" s="1"/>
  <c r="Y48" i="41" a="1"/>
  <c r="Y48" i="41" s="1"/>
  <c r="M48" i="41" a="1"/>
  <c r="M48" i="41" s="1"/>
  <c r="N46" i="41" a="1"/>
  <c r="N46" i="41" s="1"/>
  <c r="Y45" i="41" a="1"/>
  <c r="Y45" i="41" s="1"/>
  <c r="L45" i="41" a="1"/>
  <c r="L45" i="41" s="1"/>
  <c r="N42" i="41" a="1"/>
  <c r="N42" i="41" s="1"/>
  <c r="Y41" i="41" a="1"/>
  <c r="Y41" i="41" s="1"/>
  <c r="L41" i="41" a="1"/>
  <c r="L41" i="41" s="1"/>
  <c r="Z46" i="41" a="1"/>
  <c r="Z46" i="41" s="1"/>
  <c r="M46" i="41" a="1"/>
  <c r="M46" i="41" s="1"/>
  <c r="X45" i="41" a="1"/>
  <c r="X45" i="41" s="1"/>
  <c r="Z42" i="41" a="1"/>
  <c r="Z42" i="41" s="1"/>
  <c r="M42" i="41" a="1"/>
  <c r="M42" i="41" s="1"/>
  <c r="X41" i="41" a="1"/>
  <c r="X41" i="41" s="1"/>
  <c r="X50" i="41" a="1"/>
  <c r="X50" i="41" s="1"/>
  <c r="L50" i="41" a="1"/>
  <c r="L50" i="41" s="1"/>
  <c r="X49" i="41" a="1"/>
  <c r="X49" i="41" s="1"/>
  <c r="L49" i="41" a="1"/>
  <c r="L49" i="41" s="1"/>
  <c r="X48" i="41" a="1"/>
  <c r="X48" i="41" s="1"/>
  <c r="L48" i="41" a="1"/>
  <c r="L48" i="41" s="1"/>
  <c r="N47" i="41" a="1"/>
  <c r="N47" i="41" s="1"/>
  <c r="Y46" i="41" a="1"/>
  <c r="Y46" i="41" s="1"/>
  <c r="L46" i="41" a="1"/>
  <c r="L46" i="41" s="1"/>
  <c r="N43" i="41" a="1"/>
  <c r="N43" i="41" s="1"/>
  <c r="L42" i="41" a="1"/>
  <c r="L42" i="41" s="1"/>
  <c r="Z47" i="41" a="1"/>
  <c r="Z47" i="41" s="1"/>
  <c r="M47" i="41" a="1"/>
  <c r="M47" i="41" s="1"/>
  <c r="X46" i="41" a="1"/>
  <c r="X46" i="41" s="1"/>
  <c r="Z43" i="41" a="1"/>
  <c r="Z43" i="41" s="1"/>
  <c r="M43" i="41" a="1"/>
  <c r="M43" i="41" s="1"/>
  <c r="N40" i="40" a="1"/>
  <c r="N40" i="40" s="1"/>
  <c r="N42" i="40" a="1"/>
  <c r="N42" i="40" s="1"/>
  <c r="N44" i="40" a="1"/>
  <c r="N44" i="40" s="1"/>
  <c r="N46" i="40" a="1"/>
  <c r="N46" i="40" s="1"/>
  <c r="N47" i="40" a="1"/>
  <c r="N47" i="40" s="1"/>
  <c r="N48" i="40" a="1"/>
  <c r="N48" i="40" s="1"/>
  <c r="N51" i="40" a="1"/>
  <c r="N51" i="40" s="1"/>
  <c r="N39" i="40" a="1"/>
  <c r="N39" i="40" s="1"/>
  <c r="N41" i="40" a="1"/>
  <c r="N41" i="40" s="1"/>
  <c r="N43" i="40" a="1"/>
  <c r="N43" i="40" s="1"/>
  <c r="N50" i="40" a="1"/>
  <c r="N50" i="40" s="1"/>
  <c r="N45" i="40" a="1"/>
  <c r="N45" i="40" s="1"/>
  <c r="K26" i="40" a="1"/>
  <c r="K26" i="40" s="1"/>
  <c r="M46" i="40" a="1"/>
  <c r="M46" i="40" s="1"/>
  <c r="L39" i="40" a="1"/>
  <c r="L39" i="40" s="1"/>
  <c r="L40" i="40" a="1"/>
  <c r="L40" i="40" s="1"/>
  <c r="L41" i="40" a="1"/>
  <c r="L41" i="40" s="1"/>
  <c r="L42" i="40" a="1"/>
  <c r="L42" i="40" s="1"/>
  <c r="L43" i="40" a="1"/>
  <c r="L43" i="40" s="1"/>
  <c r="L44" i="40" a="1"/>
  <c r="L44" i="40" s="1"/>
  <c r="L46" i="40" a="1"/>
  <c r="L46" i="40" s="1"/>
  <c r="L47" i="40" a="1"/>
  <c r="L47" i="40" s="1"/>
  <c r="L48" i="40" a="1"/>
  <c r="L48" i="40" s="1"/>
  <c r="L51" i="40" a="1"/>
  <c r="L51" i="40" s="1"/>
  <c r="L50" i="40" a="1"/>
  <c r="L50" i="40" s="1"/>
  <c r="L45" i="40" a="1"/>
  <c r="L45" i="40" s="1"/>
  <c r="L49" i="40" a="1"/>
  <c r="L49" i="40" s="1"/>
  <c r="M33" i="40" a="1"/>
  <c r="M33" i="40" s="1"/>
  <c r="N49" i="40" a="1"/>
  <c r="N49" i="40" s="1"/>
  <c r="L33" i="40" a="1"/>
  <c r="L33" i="40" s="1"/>
  <c r="K30" i="40" a="1"/>
  <c r="K30" i="40" s="1"/>
  <c r="L27" i="40" a="1"/>
  <c r="L27" i="40" s="1"/>
  <c r="M25" i="40" a="1"/>
  <c r="M25" i="40" s="1"/>
  <c r="L26" i="40" a="1"/>
  <c r="L26" i="40" s="1"/>
  <c r="M27" i="40" a="1"/>
  <c r="M27" i="40" s="1"/>
  <c r="K29" i="40" a="1"/>
  <c r="K29" i="40" s="1"/>
  <c r="M31" i="40" a="1"/>
  <c r="M31" i="40" s="1"/>
  <c r="L30" i="40" a="1"/>
  <c r="L30" i="40" s="1"/>
  <c r="M26" i="40" a="1"/>
  <c r="M26" i="40" s="1"/>
  <c r="L29" i="40" a="1"/>
  <c r="L29" i="40" s="1"/>
  <c r="K28" i="40" a="1"/>
  <c r="K28" i="40" s="1"/>
  <c r="M30" i="40" a="1"/>
  <c r="M30" i="40" s="1"/>
  <c r="K32" i="40" a="1"/>
  <c r="K32" i="40" s="1"/>
  <c r="L28" i="40" a="1"/>
  <c r="L28" i="40" s="1"/>
  <c r="M29" i="40" a="1"/>
  <c r="M29" i="40" s="1"/>
  <c r="K31" i="40" a="1"/>
  <c r="K31" i="40" s="1"/>
  <c r="K27" i="40" a="1"/>
  <c r="K27" i="40" s="1"/>
  <c r="M49" i="40" a="1"/>
  <c r="M49" i="40" s="1"/>
  <c r="M34" i="40" a="1"/>
  <c r="M34" i="40" s="1"/>
  <c r="K33" i="40" a="1"/>
  <c r="K33" i="40" s="1"/>
  <c r="M32" i="40" a="1"/>
  <c r="M32" i="40" s="1"/>
  <c r="Y48" i="40" a="1"/>
  <c r="Y48" i="40" s="1"/>
  <c r="L34" i="40" a="1"/>
  <c r="L34" i="40" s="1"/>
  <c r="L31" i="40" a="1"/>
  <c r="L31" i="40" s="1"/>
  <c r="M28" i="40" a="1"/>
  <c r="M28" i="40" s="1"/>
  <c r="L25" i="40" a="1"/>
  <c r="L25" i="40" s="1"/>
  <c r="Z48" i="40" a="1"/>
  <c r="Z48" i="40" s="1"/>
  <c r="Z39" i="40" a="1"/>
  <c r="Z39" i="40" s="1"/>
  <c r="Z41" i="40" a="1"/>
  <c r="Z41" i="40" s="1"/>
  <c r="Z43" i="40" a="1"/>
  <c r="Z43" i="40" s="1"/>
  <c r="Z51" i="40" a="1"/>
  <c r="Z51" i="40" s="1"/>
  <c r="Z50" i="40" a="1"/>
  <c r="Z50" i="40" s="1"/>
  <c r="Z40" i="40" a="1"/>
  <c r="Z40" i="40" s="1"/>
  <c r="Z42" i="40" a="1"/>
  <c r="Z42" i="40" s="1"/>
  <c r="Z44" i="40" a="1"/>
  <c r="Z44" i="40" s="1"/>
  <c r="Z46" i="40" a="1"/>
  <c r="Z46" i="40" s="1"/>
  <c r="Z47" i="40" a="1"/>
  <c r="Z47" i="40" s="1"/>
  <c r="Z49" i="40" a="1"/>
  <c r="Z49" i="40" s="1"/>
  <c r="Y46" i="40" a="1"/>
  <c r="Y46" i="40" s="1"/>
  <c r="X39" i="40" a="1"/>
  <c r="X39" i="40" s="1"/>
  <c r="X40" i="40" a="1"/>
  <c r="X40" i="40" s="1"/>
  <c r="X41" i="40" a="1"/>
  <c r="X41" i="40" s="1"/>
  <c r="X42" i="40" a="1"/>
  <c r="X42" i="40" s="1"/>
  <c r="X43" i="40" a="1"/>
  <c r="X43" i="40" s="1"/>
  <c r="X44" i="40" a="1"/>
  <c r="X44" i="40" s="1"/>
  <c r="X51" i="40" a="1"/>
  <c r="X51" i="40" s="1"/>
  <c r="X50" i="40" a="1"/>
  <c r="X50" i="40" s="1"/>
  <c r="X46" i="40" a="1"/>
  <c r="X46" i="40" s="1"/>
  <c r="X47" i="40" a="1"/>
  <c r="X47" i="40" s="1"/>
  <c r="X49" i="40" a="1"/>
  <c r="X49" i="40" s="1"/>
  <c r="X45" i="40" a="1"/>
  <c r="X45" i="40" s="1"/>
  <c r="X48" i="40" a="1"/>
  <c r="X48" i="40" s="1"/>
  <c r="K34" i="40" a="1"/>
  <c r="K34" i="40" s="1"/>
  <c r="L32" i="40" a="1"/>
  <c r="L32" i="40" s="1"/>
  <c r="K25" i="40" a="1"/>
  <c r="K25" i="40" s="1"/>
  <c r="Y49" i="40" a="1"/>
  <c r="Y49" i="40" s="1"/>
  <c r="Y47" i="40" a="1"/>
  <c r="Y47" i="40" s="1"/>
  <c r="Y39" i="40" a="1"/>
  <c r="Y39" i="40" s="1"/>
  <c r="Y40" i="40" a="1"/>
  <c r="Y40" i="40" s="1"/>
  <c r="Y41" i="40" a="1"/>
  <c r="Y41" i="40" s="1"/>
  <c r="Y42" i="40" a="1"/>
  <c r="Y42" i="40" s="1"/>
  <c r="Y43" i="40" a="1"/>
  <c r="Y43" i="40" s="1"/>
  <c r="Y44" i="40" a="1"/>
  <c r="Y44" i="40" s="1"/>
  <c r="Y45" i="40" a="1"/>
  <c r="Y45" i="40" s="1"/>
  <c r="M50" i="40" a="1"/>
  <c r="M50" i="40" s="1"/>
  <c r="Y50" i="40" a="1"/>
  <c r="Y50" i="40" s="1"/>
  <c r="M51" i="40" a="1"/>
  <c r="M51" i="40" s="1"/>
  <c r="Y51" i="40" a="1"/>
  <c r="Y51" i="40" s="1"/>
  <c r="M48" i="40" a="1"/>
  <c r="M48" i="40" s="1"/>
  <c r="M47" i="40" a="1"/>
  <c r="M47" i="40" s="1"/>
  <c r="M39" i="40" a="1"/>
  <c r="M39" i="40" s="1"/>
  <c r="M40" i="40" a="1"/>
  <c r="M40" i="40" s="1"/>
  <c r="M41" i="40" a="1"/>
  <c r="M41" i="40" s="1"/>
  <c r="M42" i="40" a="1"/>
  <c r="M42" i="40" s="1"/>
  <c r="M43" i="40" a="1"/>
  <c r="M43" i="40" s="1"/>
  <c r="M44" i="40" a="1"/>
  <c r="M44" i="40" s="1"/>
  <c r="M45" i="40" a="1"/>
  <c r="M45" i="40" s="1"/>
  <c r="B38" i="41"/>
  <c r="B13" i="39"/>
  <c r="D11" i="39"/>
  <c r="B13" i="38"/>
  <c r="D11" i="38"/>
  <c r="D11" i="35"/>
  <c r="A228" i="160" l="1"/>
  <c r="A291" i="160"/>
  <c r="A265" i="160"/>
  <c r="A328" i="160"/>
  <c r="A333" i="160"/>
  <c r="A285" i="160"/>
  <c r="A258" i="160"/>
  <c r="A323" i="160"/>
  <c r="A229" i="160"/>
  <c r="A359" i="160"/>
  <c r="A304" i="160"/>
  <c r="A301" i="160"/>
  <c r="A274" i="160"/>
  <c r="A315" i="160"/>
  <c r="A247" i="160"/>
  <c r="A392" i="160"/>
  <c r="A381" i="160"/>
  <c r="A236" i="160"/>
  <c r="A225" i="160"/>
  <c r="A368" i="160"/>
  <c r="A287" i="160"/>
  <c r="A341" i="160"/>
  <c r="A308" i="160"/>
  <c r="A297" i="160"/>
  <c r="A244" i="160"/>
  <c r="A238" i="160"/>
  <c r="A349" i="160"/>
  <c r="A322" i="160"/>
  <c r="A293" i="160"/>
  <c r="A266" i="160"/>
  <c r="A344" i="160"/>
  <c r="A338" i="160"/>
  <c r="A284" i="160"/>
  <c r="A311" i="160"/>
  <c r="A286" i="160"/>
  <c r="A248" i="160"/>
  <c r="A300" i="160"/>
  <c r="A263" i="160"/>
  <c r="A288" i="160"/>
  <c r="A235" i="160"/>
  <c r="A324" i="160"/>
  <c r="A316" i="160"/>
  <c r="A302" i="160"/>
  <c r="A356" i="160"/>
  <c r="A269" i="160"/>
  <c r="A314" i="160"/>
  <c r="A254" i="160"/>
  <c r="A313" i="160"/>
  <c r="A357" i="160"/>
  <c r="A330" i="160"/>
  <c r="A227" i="160"/>
  <c r="A270" i="160"/>
  <c r="A289" i="160"/>
  <c r="A348" i="160"/>
  <c r="A259" i="160"/>
  <c r="A350" i="160"/>
  <c r="A307" i="160"/>
  <c r="A327" i="160"/>
  <c r="A347" i="160"/>
  <c r="A320" i="160"/>
  <c r="A345" i="160"/>
  <c r="A279" i="160"/>
  <c r="A343" i="160"/>
  <c r="A318" i="160"/>
  <c r="A331" i="160"/>
  <c r="A275" i="160"/>
  <c r="A262" i="160"/>
  <c r="A256" i="160"/>
  <c r="A334" i="160"/>
  <c r="A352" i="160"/>
  <c r="A245" i="160"/>
  <c r="A282" i="160"/>
  <c r="A299" i="160"/>
  <c r="A255" i="160"/>
  <c r="A261" i="160"/>
  <c r="A249" i="160"/>
  <c r="A253" i="160"/>
  <c r="A252" i="160"/>
  <c r="A242" i="160"/>
  <c r="A250" i="160"/>
  <c r="A360" i="160"/>
  <c r="A326" i="160"/>
  <c r="A312" i="160"/>
  <c r="A337" i="160"/>
  <c r="A241" i="160"/>
  <c r="A309" i="160"/>
  <c r="A346" i="160"/>
  <c r="A319" i="160"/>
  <c r="A240" i="160"/>
  <c r="A325" i="160"/>
  <c r="A234" i="160"/>
  <c r="A355" i="160"/>
  <c r="A232" i="160"/>
  <c r="A231" i="160"/>
  <c r="A305" i="160"/>
  <c r="A243" i="160"/>
  <c r="A353" i="160"/>
  <c r="A260" i="160"/>
  <c r="A223" i="160"/>
  <c r="A224" i="160"/>
  <c r="A268" i="160"/>
  <c r="A276" i="160"/>
  <c r="A239" i="160"/>
  <c r="A281" i="160"/>
  <c r="A272" i="160"/>
  <c r="A336" i="160"/>
  <c r="A280" i="160"/>
  <c r="A298" i="160"/>
  <c r="A257" i="160"/>
  <c r="A277" i="160"/>
  <c r="A310" i="160"/>
  <c r="A335" i="160"/>
  <c r="A332" i="160"/>
  <c r="A340" i="160"/>
  <c r="A303" i="160"/>
  <c r="A321" i="160"/>
  <c r="A278" i="160"/>
  <c r="A267" i="160"/>
  <c r="A296" i="160"/>
  <c r="A226" i="160"/>
  <c r="A361" i="160"/>
  <c r="A230" i="160"/>
  <c r="A362" i="160"/>
  <c r="A339" i="160"/>
  <c r="A246" i="160"/>
  <c r="A271" i="160"/>
  <c r="A306" i="160"/>
  <c r="A292" i="160"/>
  <c r="A351" i="160"/>
  <c r="A283" i="160"/>
  <c r="A295" i="160"/>
  <c r="A264" i="160"/>
  <c r="A237" i="160"/>
  <c r="A233" i="160"/>
  <c r="A342" i="160"/>
  <c r="A329" i="160"/>
  <c r="A317" i="160"/>
  <c r="A290" i="160"/>
  <c r="A273" i="160"/>
  <c r="A294" i="160"/>
  <c r="A251" i="160"/>
  <c r="D11" i="46"/>
  <c r="A547" i="42"/>
  <c r="A548" i="42"/>
  <c r="A549" i="42"/>
  <c r="A550" i="42"/>
  <c r="A551" i="42"/>
  <c r="A552" i="42"/>
  <c r="A552" i="40"/>
  <c r="A553" i="40"/>
  <c r="A554" i="40"/>
  <c r="A555" i="40"/>
  <c r="A556" i="40"/>
  <c r="A557" i="40"/>
  <c r="A512" i="41"/>
  <c r="A513" i="41"/>
  <c r="A514" i="41"/>
  <c r="A515" i="41"/>
  <c r="A516" i="41"/>
  <c r="A517" i="41"/>
  <c r="D11" i="37"/>
  <c r="A358" i="160" l="1"/>
  <c r="A354" i="160"/>
  <c r="Z38" i="39"/>
  <c r="Z41" i="39" s="1" a="1"/>
  <c r="Z41" i="39" s="1"/>
  <c r="Y38" i="39"/>
  <c r="Y39" i="39" s="1" a="1"/>
  <c r="Y39" i="39" s="1"/>
  <c r="X38" i="39"/>
  <c r="X39" i="39" s="1" a="1"/>
  <c r="X39" i="39" s="1"/>
  <c r="W38" i="39"/>
  <c r="V38" i="39"/>
  <c r="U38" i="39"/>
  <c r="T38" i="39"/>
  <c r="S38" i="39"/>
  <c r="R38" i="39"/>
  <c r="Q38" i="39"/>
  <c r="P38" i="39"/>
  <c r="O38" i="39"/>
  <c r="N38" i="39"/>
  <c r="N40" i="39" s="1" a="1"/>
  <c r="N40" i="39" s="1"/>
  <c r="M38" i="39"/>
  <c r="M39" i="39" s="1" a="1"/>
  <c r="M39" i="39" s="1"/>
  <c r="L38" i="39"/>
  <c r="L40" i="39" s="1" a="1"/>
  <c r="L40" i="39" s="1"/>
  <c r="K38" i="39"/>
  <c r="J38" i="39"/>
  <c r="I38" i="39"/>
  <c r="H38" i="39"/>
  <c r="G38" i="39"/>
  <c r="F38" i="39"/>
  <c r="E38" i="39"/>
  <c r="D38" i="39"/>
  <c r="C38" i="39"/>
  <c r="B38" i="39"/>
  <c r="A168" i="39"/>
  <c r="A169" i="39"/>
  <c r="A170" i="39"/>
  <c r="A171" i="39"/>
  <c r="A172" i="39"/>
  <c r="A173" i="39"/>
  <c r="A174" i="39"/>
  <c r="A175" i="39"/>
  <c r="A176" i="39"/>
  <c r="A177" i="39"/>
  <c r="A178" i="39"/>
  <c r="A179" i="39"/>
  <c r="A180" i="39"/>
  <c r="A181" i="39"/>
  <c r="A182" i="39"/>
  <c r="A183" i="39"/>
  <c r="A184" i="39"/>
  <c r="A185" i="39"/>
  <c r="A186" i="39"/>
  <c r="A187" i="39"/>
  <c r="A188" i="39"/>
  <c r="A189" i="39"/>
  <c r="A190" i="39"/>
  <c r="A191" i="39"/>
  <c r="A192" i="39"/>
  <c r="A193" i="39"/>
  <c r="A194" i="39"/>
  <c r="A195" i="39"/>
  <c r="A196" i="39"/>
  <c r="A197" i="39"/>
  <c r="A198" i="39"/>
  <c r="A199" i="39"/>
  <c r="A200" i="39"/>
  <c r="A201" i="39"/>
  <c r="A202" i="39"/>
  <c r="A203" i="39"/>
  <c r="A204" i="39"/>
  <c r="A205" i="39"/>
  <c r="A206" i="39"/>
  <c r="A207" i="39"/>
  <c r="A208" i="39"/>
  <c r="A209" i="39"/>
  <c r="A210" i="39"/>
  <c r="A211" i="39"/>
  <c r="A212" i="39"/>
  <c r="A213" i="39"/>
  <c r="A214" i="39"/>
  <c r="A215" i="39"/>
  <c r="A216" i="39"/>
  <c r="A217" i="39"/>
  <c r="A218" i="39"/>
  <c r="A219" i="39"/>
  <c r="A220" i="39"/>
  <c r="A221" i="39"/>
  <c r="A222" i="39"/>
  <c r="A223" i="39"/>
  <c r="A224" i="39"/>
  <c r="A225" i="39"/>
  <c r="A226" i="39"/>
  <c r="A227" i="39"/>
  <c r="A228" i="39"/>
  <c r="A229" i="39"/>
  <c r="A230" i="39"/>
  <c r="A231" i="39"/>
  <c r="A232" i="39"/>
  <c r="A233" i="39"/>
  <c r="A234" i="39"/>
  <c r="A235" i="39"/>
  <c r="A236" i="39"/>
  <c r="A237" i="39"/>
  <c r="A238" i="39"/>
  <c r="A239" i="39"/>
  <c r="A240" i="39"/>
  <c r="A241" i="39"/>
  <c r="A242" i="39"/>
  <c r="A243" i="39"/>
  <c r="A244" i="39"/>
  <c r="A245" i="39"/>
  <c r="A246" i="39"/>
  <c r="A247" i="39"/>
  <c r="A248" i="39"/>
  <c r="A249" i="39"/>
  <c r="A250" i="39"/>
  <c r="A251" i="39"/>
  <c r="A252" i="39"/>
  <c r="A253" i="39"/>
  <c r="A254" i="39"/>
  <c r="A255" i="39"/>
  <c r="A256" i="39"/>
  <c r="A257" i="39"/>
  <c r="A258" i="39"/>
  <c r="A259" i="39"/>
  <c r="A260" i="39"/>
  <c r="A261" i="39"/>
  <c r="A262" i="39"/>
  <c r="A263" i="39"/>
  <c r="A264" i="39"/>
  <c r="A265" i="39"/>
  <c r="A266" i="39"/>
  <c r="A267" i="39"/>
  <c r="A268" i="39"/>
  <c r="A269" i="39"/>
  <c r="A270" i="39"/>
  <c r="A271" i="39"/>
  <c r="A272" i="39"/>
  <c r="A273" i="39"/>
  <c r="A274" i="39"/>
  <c r="A275" i="39"/>
  <c r="A276" i="39"/>
  <c r="A277" i="39"/>
  <c r="A278" i="39"/>
  <c r="A279" i="39"/>
  <c r="A280" i="39"/>
  <c r="A281" i="39"/>
  <c r="A282" i="39"/>
  <c r="A283" i="39"/>
  <c r="A284" i="39"/>
  <c r="A285" i="39"/>
  <c r="A286" i="39"/>
  <c r="A287" i="39"/>
  <c r="A288" i="39"/>
  <c r="A289" i="39"/>
  <c r="A290" i="39"/>
  <c r="A291" i="39"/>
  <c r="A292" i="39"/>
  <c r="A293" i="39"/>
  <c r="A294" i="39"/>
  <c r="A295" i="39"/>
  <c r="A296" i="39"/>
  <c r="A297" i="39"/>
  <c r="A298" i="39"/>
  <c r="A299" i="39"/>
  <c r="A300" i="39"/>
  <c r="A301" i="39"/>
  <c r="A302" i="39"/>
  <c r="A303" i="39"/>
  <c r="A304" i="39"/>
  <c r="A305" i="39"/>
  <c r="A306" i="39"/>
  <c r="A307" i="39"/>
  <c r="A308" i="39"/>
  <c r="A309" i="39"/>
  <c r="A310" i="39"/>
  <c r="A311" i="39"/>
  <c r="A312" i="39"/>
  <c r="A313" i="39"/>
  <c r="A314" i="39"/>
  <c r="A315" i="39"/>
  <c r="A316" i="39"/>
  <c r="A317" i="39"/>
  <c r="A318" i="39"/>
  <c r="A319" i="39"/>
  <c r="A320" i="39"/>
  <c r="A321" i="39"/>
  <c r="A322" i="39"/>
  <c r="A323" i="39"/>
  <c r="A324" i="39"/>
  <c r="A325" i="39"/>
  <c r="A326" i="39"/>
  <c r="A327" i="39"/>
  <c r="A328" i="39"/>
  <c r="A329" i="39"/>
  <c r="A330" i="39"/>
  <c r="A331" i="39"/>
  <c r="A332" i="39"/>
  <c r="A333" i="39"/>
  <c r="A334" i="39"/>
  <c r="A335" i="39"/>
  <c r="A336" i="39"/>
  <c r="A337" i="39"/>
  <c r="A338" i="39"/>
  <c r="A339" i="39"/>
  <c r="A340" i="39"/>
  <c r="A341" i="39"/>
  <c r="A342" i="39"/>
  <c r="A343" i="39"/>
  <c r="A344" i="39"/>
  <c r="A345" i="39"/>
  <c r="A346" i="39"/>
  <c r="A347" i="39"/>
  <c r="A348" i="39"/>
  <c r="A349" i="39"/>
  <c r="A350" i="39"/>
  <c r="A351" i="39"/>
  <c r="A352" i="39"/>
  <c r="A353" i="39"/>
  <c r="A354" i="39"/>
  <c r="A355" i="39"/>
  <c r="A356" i="39"/>
  <c r="A357" i="39"/>
  <c r="A358" i="39"/>
  <c r="A359" i="39"/>
  <c r="A360" i="39"/>
  <c r="A361" i="39"/>
  <c r="A362" i="39"/>
  <c r="A363" i="39"/>
  <c r="A364" i="39"/>
  <c r="A365" i="39"/>
  <c r="A366" i="39"/>
  <c r="A367" i="39"/>
  <c r="A368" i="39"/>
  <c r="A369" i="39"/>
  <c r="A370" i="39"/>
  <c r="A371" i="39"/>
  <c r="A372" i="39"/>
  <c r="A373" i="39"/>
  <c r="A374" i="39"/>
  <c r="A375" i="39"/>
  <c r="A376" i="39"/>
  <c r="A377" i="39"/>
  <c r="A378" i="39"/>
  <c r="A379" i="39"/>
  <c r="A380" i="39"/>
  <c r="A381" i="39"/>
  <c r="A382" i="39"/>
  <c r="A383" i="39"/>
  <c r="A384" i="39"/>
  <c r="A385" i="39"/>
  <c r="A386" i="39"/>
  <c r="A387" i="39"/>
  <c r="A388" i="39"/>
  <c r="A389" i="39"/>
  <c r="A390" i="39"/>
  <c r="A391" i="39"/>
  <c r="A392" i="39"/>
  <c r="A393" i="39"/>
  <c r="A394" i="39"/>
  <c r="A395" i="39"/>
  <c r="A396" i="39"/>
  <c r="A397" i="39"/>
  <c r="A398" i="39"/>
  <c r="A399" i="39"/>
  <c r="A400" i="39"/>
  <c r="A401" i="39"/>
  <c r="A402" i="39"/>
  <c r="A403" i="39"/>
  <c r="A404" i="39"/>
  <c r="A405" i="39"/>
  <c r="A406" i="39"/>
  <c r="A407" i="39"/>
  <c r="A408" i="39"/>
  <c r="A409" i="39"/>
  <c r="A410" i="39"/>
  <c r="A411" i="39"/>
  <c r="A412" i="39"/>
  <c r="A413" i="39"/>
  <c r="A414" i="39"/>
  <c r="A415" i="39"/>
  <c r="A416" i="39"/>
  <c r="A417" i="39"/>
  <c r="A418" i="39"/>
  <c r="A419" i="39"/>
  <c r="A420" i="39"/>
  <c r="A421" i="39"/>
  <c r="A422" i="39"/>
  <c r="A423" i="39"/>
  <c r="A424" i="39"/>
  <c r="A425" i="39"/>
  <c r="A426" i="39"/>
  <c r="A427" i="39"/>
  <c r="A428" i="39"/>
  <c r="A429" i="39"/>
  <c r="A430" i="39"/>
  <c r="A431" i="39"/>
  <c r="A432" i="39"/>
  <c r="A433" i="39"/>
  <c r="A434" i="39"/>
  <c r="A435" i="39"/>
  <c r="A436" i="39"/>
  <c r="A437" i="39"/>
  <c r="A438" i="39"/>
  <c r="A439" i="39"/>
  <c r="A440" i="39"/>
  <c r="A441" i="39"/>
  <c r="A442" i="39"/>
  <c r="A443" i="39"/>
  <c r="A444" i="39"/>
  <c r="A445" i="39"/>
  <c r="A446" i="39"/>
  <c r="A447" i="39"/>
  <c r="A448" i="39"/>
  <c r="A449" i="39"/>
  <c r="A450" i="39"/>
  <c r="A451" i="39"/>
  <c r="A452" i="39"/>
  <c r="A453" i="39"/>
  <c r="A454" i="39"/>
  <c r="A455" i="39"/>
  <c r="A456" i="39"/>
  <c r="A457" i="39"/>
  <c r="A458" i="39"/>
  <c r="A459" i="39"/>
  <c r="A460" i="39"/>
  <c r="A461" i="39"/>
  <c r="A462" i="39"/>
  <c r="A463" i="39"/>
  <c r="A464" i="39"/>
  <c r="A465" i="39"/>
  <c r="A466" i="39"/>
  <c r="A467" i="39"/>
  <c r="A468" i="39"/>
  <c r="A469" i="39"/>
  <c r="A470" i="39"/>
  <c r="A471" i="39"/>
  <c r="A472" i="39"/>
  <c r="A473" i="39"/>
  <c r="A474" i="39"/>
  <c r="A475" i="39"/>
  <c r="A476" i="39"/>
  <c r="A477" i="39"/>
  <c r="A478" i="39"/>
  <c r="A479" i="39"/>
  <c r="N45" i="39" l="1" a="1"/>
  <c r="N45" i="39" s="1"/>
  <c r="M45" i="39" a="1"/>
  <c r="M45" i="39" s="1"/>
  <c r="Y45" i="39" a="1"/>
  <c r="Y45" i="39" s="1"/>
  <c r="L43" i="39" a="1"/>
  <c r="L43" i="39" s="1"/>
  <c r="Y40" i="39" a="1"/>
  <c r="Y40" i="39" s="1"/>
  <c r="X40" i="39" a="1"/>
  <c r="X40" i="39" s="1"/>
  <c r="Y47" i="39" a="1"/>
  <c r="Y47" i="39" s="1"/>
  <c r="Y44" i="39" a="1"/>
  <c r="Y44" i="39" s="1"/>
  <c r="N42" i="39" a="1"/>
  <c r="N42" i="39" s="1"/>
  <c r="M40" i="39" a="1"/>
  <c r="M40" i="39" s="1"/>
  <c r="X43" i="39" a="1"/>
  <c r="X43" i="39" s="1"/>
  <c r="X47" i="39" a="1"/>
  <c r="X47" i="39" s="1"/>
  <c r="X44" i="39" a="1"/>
  <c r="X44" i="39" s="1"/>
  <c r="Y41" i="39" a="1"/>
  <c r="Y41" i="39" s="1"/>
  <c r="M44" i="39" a="1"/>
  <c r="M44" i="39" s="1"/>
  <c r="N41" i="39" a="1"/>
  <c r="N41" i="39" s="1"/>
  <c r="N46" i="39" a="1"/>
  <c r="N46" i="39" s="1"/>
  <c r="M41" i="39" a="1"/>
  <c r="M41" i="39" s="1"/>
  <c r="L47" i="39" a="1"/>
  <c r="L47" i="39" s="1"/>
  <c r="Z42" i="39" a="1"/>
  <c r="Z42" i="39" s="1"/>
  <c r="Z40" i="39" a="1"/>
  <c r="Z40" i="39" s="1"/>
  <c r="Z44" i="39" a="1"/>
  <c r="Z44" i="39" s="1"/>
  <c r="Z39" i="39" a="1"/>
  <c r="Z39" i="39" s="1"/>
  <c r="Z43" i="39" a="1"/>
  <c r="Z43" i="39" s="1"/>
  <c r="Z47" i="39" a="1"/>
  <c r="Z47" i="39" s="1"/>
  <c r="Z46" i="39" a="1"/>
  <c r="Z46" i="39" s="1"/>
  <c r="Z45" i="39" a="1"/>
  <c r="Z45" i="39" s="1"/>
  <c r="L39" i="39" a="1"/>
  <c r="L39" i="39" s="1"/>
  <c r="L42" i="39" a="1"/>
  <c r="L42" i="39" s="1"/>
  <c r="L46" i="39" a="1"/>
  <c r="L46" i="39" s="1"/>
  <c r="L41" i="39" a="1"/>
  <c r="L41" i="39" s="1"/>
  <c r="L45" i="39" a="1"/>
  <c r="L45" i="39" s="1"/>
  <c r="L44" i="39" a="1"/>
  <c r="L44" i="39" s="1"/>
  <c r="N47" i="39" a="1"/>
  <c r="N47" i="39" s="1"/>
  <c r="Y46" i="39" a="1"/>
  <c r="Y46" i="39" s="1"/>
  <c r="M46" i="39" a="1"/>
  <c r="M46" i="39" s="1"/>
  <c r="X45" i="39" a="1"/>
  <c r="X45" i="39" s="1"/>
  <c r="N43" i="39" a="1"/>
  <c r="N43" i="39" s="1"/>
  <c r="Y42" i="39" a="1"/>
  <c r="Y42" i="39" s="1"/>
  <c r="M42" i="39" a="1"/>
  <c r="M42" i="39" s="1"/>
  <c r="X41" i="39" a="1"/>
  <c r="X41" i="39" s="1"/>
  <c r="N39" i="39" a="1"/>
  <c r="N39" i="39" s="1"/>
  <c r="M47" i="39" a="1"/>
  <c r="M47" i="39" s="1"/>
  <c r="X46" i="39" a="1"/>
  <c r="X46" i="39" s="1"/>
  <c r="N44" i="39" a="1"/>
  <c r="N44" i="39" s="1"/>
  <c r="Y43" i="39" a="1"/>
  <c r="Y43" i="39" s="1"/>
  <c r="M43" i="39" a="1"/>
  <c r="M43" i="39" s="1"/>
  <c r="X42" i="39" a="1"/>
  <c r="X42" i="39" s="1"/>
  <c r="M19" i="46"/>
  <c r="L19" i="46"/>
  <c r="K19" i="46"/>
  <c r="J19" i="46"/>
  <c r="I19" i="46"/>
  <c r="H19" i="46"/>
  <c r="G19" i="46"/>
  <c r="F19" i="46"/>
  <c r="E19" i="46"/>
  <c r="D19" i="46"/>
  <c r="C19" i="46"/>
  <c r="B19" i="46"/>
  <c r="M19" i="45"/>
  <c r="L19" i="45"/>
  <c r="K19" i="45"/>
  <c r="J19" i="45"/>
  <c r="I19" i="45"/>
  <c r="H19" i="45"/>
  <c r="G19" i="45"/>
  <c r="F19" i="45"/>
  <c r="E19" i="45"/>
  <c r="D19" i="45"/>
  <c r="C19" i="45"/>
  <c r="B19" i="45"/>
  <c r="M19" i="43"/>
  <c r="L19" i="43"/>
  <c r="K19" i="43"/>
  <c r="J19" i="43"/>
  <c r="I19" i="43"/>
  <c r="H19" i="43"/>
  <c r="G19" i="43"/>
  <c r="F19" i="43"/>
  <c r="E19" i="43"/>
  <c r="D19" i="43"/>
  <c r="C19" i="43"/>
  <c r="B19" i="43"/>
  <c r="M19" i="44"/>
  <c r="L19" i="44"/>
  <c r="K19" i="44"/>
  <c r="J19" i="44"/>
  <c r="I19" i="44"/>
  <c r="H19" i="44"/>
  <c r="G19" i="44"/>
  <c r="F19" i="44"/>
  <c r="E19" i="44"/>
  <c r="D19" i="44"/>
  <c r="C19" i="44"/>
  <c r="B19" i="44"/>
  <c r="M19" i="42"/>
  <c r="L19" i="42"/>
  <c r="K19" i="42"/>
  <c r="J19" i="42"/>
  <c r="I19" i="42"/>
  <c r="H19" i="42"/>
  <c r="G19" i="42"/>
  <c r="F19" i="42"/>
  <c r="E19" i="42"/>
  <c r="D19" i="42"/>
  <c r="C19" i="42"/>
  <c r="B19" i="42"/>
  <c r="M19" i="40"/>
  <c r="L19" i="40"/>
  <c r="K19" i="40"/>
  <c r="J19" i="40"/>
  <c r="I19" i="40"/>
  <c r="H19" i="40"/>
  <c r="G19" i="40"/>
  <c r="F19" i="40"/>
  <c r="E19" i="40"/>
  <c r="D19" i="40"/>
  <c r="C19" i="40"/>
  <c r="B19" i="40"/>
  <c r="M19" i="41"/>
  <c r="L19" i="41"/>
  <c r="K19" i="41"/>
  <c r="J19" i="41"/>
  <c r="I19" i="41"/>
  <c r="H19" i="41"/>
  <c r="G19" i="41"/>
  <c r="F19" i="41"/>
  <c r="E19" i="41"/>
  <c r="D19" i="41"/>
  <c r="C19" i="41"/>
  <c r="B19" i="41"/>
  <c r="M19" i="39"/>
  <c r="L19" i="39"/>
  <c r="K19" i="39"/>
  <c r="J19" i="39"/>
  <c r="I19" i="39"/>
  <c r="H19" i="39"/>
  <c r="G19" i="39"/>
  <c r="F19" i="39"/>
  <c r="E19" i="39"/>
  <c r="D19" i="39"/>
  <c r="C19" i="39"/>
  <c r="B19" i="39"/>
  <c r="M19" i="38"/>
  <c r="L19" i="38"/>
  <c r="K19" i="38"/>
  <c r="J19" i="38"/>
  <c r="I19" i="38"/>
  <c r="H19" i="38"/>
  <c r="G19" i="38"/>
  <c r="F19" i="38"/>
  <c r="E19" i="38"/>
  <c r="D19" i="38"/>
  <c r="C19" i="38"/>
  <c r="B19" i="38"/>
  <c r="M19" i="37"/>
  <c r="L19" i="37"/>
  <c r="K19" i="37"/>
  <c r="J19" i="37"/>
  <c r="I19" i="37"/>
  <c r="H19" i="37"/>
  <c r="G19" i="37"/>
  <c r="F19" i="37"/>
  <c r="E19" i="37"/>
  <c r="D19" i="37"/>
  <c r="C19" i="37"/>
  <c r="B19" i="37"/>
  <c r="M19" i="36"/>
  <c r="L19" i="36"/>
  <c r="K19" i="36"/>
  <c r="J19" i="36"/>
  <c r="I19" i="36"/>
  <c r="H19" i="36"/>
  <c r="G19" i="36"/>
  <c r="F19" i="36"/>
  <c r="E19" i="36"/>
  <c r="D19" i="36"/>
  <c r="C19" i="36"/>
  <c r="B19" i="36"/>
  <c r="M19" i="35"/>
  <c r="L19" i="35"/>
  <c r="K19" i="35"/>
  <c r="J19" i="35"/>
  <c r="I19" i="35"/>
  <c r="H19" i="35"/>
  <c r="G19" i="35"/>
  <c r="F19" i="35"/>
  <c r="E19" i="35"/>
  <c r="D19" i="35"/>
  <c r="C19" i="35"/>
  <c r="B19" i="35"/>
  <c r="M19" i="33"/>
  <c r="L19" i="33"/>
  <c r="K19" i="33"/>
  <c r="J19" i="33"/>
  <c r="I19" i="33"/>
  <c r="H19" i="33"/>
  <c r="G19" i="33"/>
  <c r="F19" i="33"/>
  <c r="E19" i="33"/>
  <c r="D19" i="33"/>
  <c r="C19" i="33"/>
  <c r="B19" i="33"/>
  <c r="M19" i="31"/>
  <c r="L19" i="31"/>
  <c r="K19" i="31"/>
  <c r="J19" i="31"/>
  <c r="I19" i="31"/>
  <c r="H19" i="31"/>
  <c r="G19" i="31"/>
  <c r="F19" i="31"/>
  <c r="E19" i="31"/>
  <c r="D19" i="31"/>
  <c r="C19" i="31"/>
  <c r="B19" i="31"/>
  <c r="C19" i="34"/>
  <c r="D19" i="34"/>
  <c r="E19" i="34"/>
  <c r="F19" i="34"/>
  <c r="G19" i="34"/>
  <c r="H19" i="34"/>
  <c r="I19" i="34"/>
  <c r="J19" i="34"/>
  <c r="K19" i="34"/>
  <c r="L19" i="34"/>
  <c r="M19" i="34"/>
  <c r="B19" i="34"/>
  <c r="B13" i="42" l="1"/>
  <c r="P38" i="42"/>
  <c r="Q38" i="42"/>
  <c r="R38" i="42"/>
  <c r="S38" i="42"/>
  <c r="T38" i="42"/>
  <c r="U38" i="42"/>
  <c r="V38" i="42"/>
  <c r="W38" i="42"/>
  <c r="X38" i="42"/>
  <c r="Y38" i="42"/>
  <c r="Z38" i="42"/>
  <c r="O38" i="42"/>
  <c r="N38" i="42"/>
  <c r="D38" i="42"/>
  <c r="E38" i="42"/>
  <c r="F38" i="42"/>
  <c r="G38" i="42"/>
  <c r="H38" i="42"/>
  <c r="I38" i="42"/>
  <c r="J38" i="42"/>
  <c r="K38" i="42"/>
  <c r="L38" i="42"/>
  <c r="M38" i="42"/>
  <c r="C38" i="42"/>
  <c r="B38" i="42"/>
  <c r="Z43" i="42" l="1" a="1"/>
  <c r="Z43" i="42" s="1"/>
  <c r="Z39" i="42" a="1"/>
  <c r="Z39" i="42" s="1"/>
  <c r="Z40" i="42" a="1"/>
  <c r="Z40" i="42" s="1"/>
  <c r="Z41" i="42" a="1"/>
  <c r="Z41" i="42" s="1"/>
  <c r="Z42" i="42" a="1"/>
  <c r="Z42" i="42" s="1"/>
  <c r="Z46" i="42" a="1"/>
  <c r="Z46" i="42" s="1"/>
  <c r="Z45" i="42" a="1"/>
  <c r="Z45" i="42" s="1"/>
  <c r="Z44" i="42" a="1"/>
  <c r="Z44" i="42" s="1"/>
  <c r="M39" i="42" a="1"/>
  <c r="M39" i="42" s="1"/>
  <c r="M40" i="42" a="1"/>
  <c r="M40" i="42" s="1"/>
  <c r="M41" i="42" a="1"/>
  <c r="M41" i="42" s="1"/>
  <c r="M42" i="42" a="1"/>
  <c r="M42" i="42" s="1"/>
  <c r="M43" i="42" a="1"/>
  <c r="M43" i="42" s="1"/>
  <c r="M46" i="42" a="1"/>
  <c r="M46" i="42" s="1"/>
  <c r="M45" i="42" a="1"/>
  <c r="M45" i="42" s="1"/>
  <c r="M44" i="42" a="1"/>
  <c r="M44" i="42" s="1"/>
  <c r="L39" i="42" a="1"/>
  <c r="L39" i="42" s="1"/>
  <c r="L40" i="42" a="1"/>
  <c r="L40" i="42" s="1"/>
  <c r="L41" i="42" a="1"/>
  <c r="L41" i="42" s="1"/>
  <c r="L42" i="42" a="1"/>
  <c r="L42" i="42" s="1"/>
  <c r="L43" i="42" a="1"/>
  <c r="L43" i="42" s="1"/>
  <c r="L45" i="42" a="1"/>
  <c r="L45" i="42" s="1"/>
  <c r="L46" i="42" a="1"/>
  <c r="L46" i="42" s="1"/>
  <c r="L44" i="42" a="1"/>
  <c r="L44" i="42" s="1"/>
  <c r="Y39" i="42" a="1"/>
  <c r="Y39" i="42" s="1"/>
  <c r="Y40" i="42" a="1"/>
  <c r="Y40" i="42" s="1"/>
  <c r="Y41" i="42" a="1"/>
  <c r="Y41" i="42" s="1"/>
  <c r="Y42" i="42" a="1"/>
  <c r="Y42" i="42" s="1"/>
  <c r="Y45" i="42" a="1"/>
  <c r="Y45" i="42" s="1"/>
  <c r="Y43" i="42" a="1"/>
  <c r="Y43" i="42" s="1"/>
  <c r="Y46" i="42" a="1"/>
  <c r="Y46" i="42" s="1"/>
  <c r="Y44" i="42" a="1"/>
  <c r="Y44" i="42" s="1"/>
  <c r="N39" i="42" a="1"/>
  <c r="N39" i="42" s="1"/>
  <c r="N40" i="42" a="1"/>
  <c r="N40" i="42" s="1"/>
  <c r="N41" i="42" a="1"/>
  <c r="N41" i="42" s="1"/>
  <c r="N42" i="42" a="1"/>
  <c r="N42" i="42" s="1"/>
  <c r="N43" i="42" a="1"/>
  <c r="N43" i="42" s="1"/>
  <c r="N46" i="42" a="1"/>
  <c r="N46" i="42" s="1"/>
  <c r="N45" i="42" a="1"/>
  <c r="N45" i="42" s="1"/>
  <c r="N44" i="42" a="1"/>
  <c r="N44" i="42" s="1"/>
  <c r="X39" i="42" a="1"/>
  <c r="X39" i="42" s="1"/>
  <c r="X40" i="42" a="1"/>
  <c r="X40" i="42" s="1"/>
  <c r="X41" i="42" a="1"/>
  <c r="X41" i="42" s="1"/>
  <c r="X42" i="42" a="1"/>
  <c r="X42" i="42" s="1"/>
  <c r="X43" i="42" a="1"/>
  <c r="X43" i="42" s="1"/>
  <c r="X45" i="42" a="1"/>
  <c r="X45" i="42" s="1"/>
  <c r="X44" i="42" a="1"/>
  <c r="X44" i="42" s="1"/>
  <c r="X46" i="42" a="1"/>
  <c r="X46" i="42" s="1"/>
  <c r="D11" i="34"/>
  <c r="I24" i="46"/>
  <c r="H24" i="46"/>
  <c r="G24" i="46"/>
  <c r="F24" i="46"/>
  <c r="E24" i="46"/>
  <c r="D24" i="46"/>
  <c r="C24" i="46"/>
  <c r="B24" i="46"/>
  <c r="A75" i="46"/>
  <c r="A74" i="46"/>
  <c r="A73" i="46"/>
  <c r="A72" i="46"/>
  <c r="A71" i="46"/>
  <c r="A70" i="46"/>
  <c r="A69" i="46"/>
  <c r="A68" i="46"/>
  <c r="A67" i="46"/>
  <c r="A66" i="46"/>
  <c r="A65" i="46"/>
  <c r="A64" i="46"/>
  <c r="A63" i="46"/>
  <c r="A62" i="46"/>
  <c r="A61" i="46"/>
  <c r="A60" i="46"/>
  <c r="A59" i="46"/>
  <c r="A58" i="46"/>
  <c r="A57" i="46"/>
  <c r="A56" i="46"/>
  <c r="A55" i="46"/>
  <c r="A54" i="46"/>
  <c r="A53" i="46"/>
  <c r="A52" i="46"/>
  <c r="A51" i="46"/>
  <c r="A50" i="46"/>
  <c r="A49" i="46"/>
  <c r="A48" i="46"/>
  <c r="A47" i="46"/>
  <c r="A46" i="46"/>
  <c r="A45" i="46"/>
  <c r="A44" i="46"/>
  <c r="A43" i="46"/>
  <c r="A42" i="46"/>
  <c r="A41" i="46"/>
  <c r="A40" i="46"/>
  <c r="A39" i="46"/>
  <c r="A38" i="46"/>
  <c r="M24" i="46"/>
  <c r="L24" i="46"/>
  <c r="K24" i="46"/>
  <c r="C18" i="46"/>
  <c r="D18" i="46" s="1"/>
  <c r="E18" i="46" s="1"/>
  <c r="F18" i="46" s="1"/>
  <c r="G18" i="46" s="1"/>
  <c r="H18" i="46" s="1"/>
  <c r="I18" i="46" s="1"/>
  <c r="J18" i="46" s="1"/>
  <c r="K18" i="46" s="1"/>
  <c r="L18" i="46" s="1"/>
  <c r="M18" i="46" s="1"/>
  <c r="D11" i="45"/>
  <c r="A76" i="45"/>
  <c r="A75" i="45"/>
  <c r="A74" i="45"/>
  <c r="A73" i="45"/>
  <c r="A72" i="45"/>
  <c r="A71" i="45"/>
  <c r="A70" i="45"/>
  <c r="A69" i="45"/>
  <c r="A68" i="45"/>
  <c r="A67" i="45"/>
  <c r="A66" i="45"/>
  <c r="A65" i="45"/>
  <c r="A64" i="45"/>
  <c r="A63" i="45"/>
  <c r="A62" i="45"/>
  <c r="A61" i="45"/>
  <c r="A60" i="45"/>
  <c r="A59" i="45"/>
  <c r="A58" i="45"/>
  <c r="A57" i="45"/>
  <c r="A56" i="45"/>
  <c r="A55" i="45"/>
  <c r="A54" i="45"/>
  <c r="A53" i="45"/>
  <c r="A52" i="45"/>
  <c r="A51" i="45"/>
  <c r="A50" i="45"/>
  <c r="A49" i="45"/>
  <c r="A48" i="45"/>
  <c r="A47" i="45"/>
  <c r="A46" i="45"/>
  <c r="A45" i="45"/>
  <c r="A44" i="45"/>
  <c r="A43" i="45"/>
  <c r="A42" i="45"/>
  <c r="A41" i="45"/>
  <c r="A40" i="45"/>
  <c r="A39" i="45"/>
  <c r="A38" i="45"/>
  <c r="M24" i="45"/>
  <c r="M29" i="45" s="1"/>
  <c r="L24" i="45"/>
  <c r="K24" i="45"/>
  <c r="J24" i="45"/>
  <c r="I24" i="45"/>
  <c r="H24" i="45"/>
  <c r="G24" i="45"/>
  <c r="F24" i="45"/>
  <c r="E24" i="45"/>
  <c r="D24" i="45"/>
  <c r="C24" i="45"/>
  <c r="B24" i="45"/>
  <c r="E18" i="45"/>
  <c r="F18" i="45" s="1"/>
  <c r="G18" i="45" s="1"/>
  <c r="H18" i="45" s="1"/>
  <c r="I18" i="45" s="1"/>
  <c r="J18" i="45" s="1"/>
  <c r="K18" i="45" s="1"/>
  <c r="L18" i="45" s="1"/>
  <c r="M18" i="45" s="1"/>
  <c r="D18" i="45"/>
  <c r="C18" i="45"/>
  <c r="K25" i="43"/>
  <c r="L25" i="43"/>
  <c r="M25" i="43"/>
  <c r="K26" i="43"/>
  <c r="L26" i="43"/>
  <c r="M26" i="43"/>
  <c r="K27" i="43"/>
  <c r="L27" i="43"/>
  <c r="M27" i="43"/>
  <c r="K28" i="43"/>
  <c r="L28" i="43"/>
  <c r="M28" i="43"/>
  <c r="K29" i="43"/>
  <c r="L29" i="43"/>
  <c r="M29" i="43"/>
  <c r="K30" i="43"/>
  <c r="L30" i="43"/>
  <c r="M30" i="43"/>
  <c r="K31" i="43"/>
  <c r="L31" i="43"/>
  <c r="M31" i="43"/>
  <c r="K32" i="43"/>
  <c r="L32" i="43"/>
  <c r="M32" i="43"/>
  <c r="K33" i="43"/>
  <c r="L33" i="43"/>
  <c r="M33" i="43"/>
  <c r="K34" i="43"/>
  <c r="L34" i="43"/>
  <c r="M34" i="43"/>
  <c r="D11" i="43"/>
  <c r="K25" i="44"/>
  <c r="L25" i="44"/>
  <c r="M25" i="44"/>
  <c r="K26" i="44"/>
  <c r="L26" i="44"/>
  <c r="M26" i="44"/>
  <c r="K27" i="44"/>
  <c r="L27" i="44"/>
  <c r="M27" i="44"/>
  <c r="K28" i="44"/>
  <c r="L28" i="44"/>
  <c r="M28" i="44"/>
  <c r="K29" i="44"/>
  <c r="L29" i="44"/>
  <c r="M29" i="44"/>
  <c r="K30" i="44"/>
  <c r="L30" i="44"/>
  <c r="M30" i="44"/>
  <c r="K31" i="44"/>
  <c r="L31" i="44"/>
  <c r="M31" i="44"/>
  <c r="K32" i="44"/>
  <c r="L32" i="44"/>
  <c r="M32" i="44"/>
  <c r="K33" i="44"/>
  <c r="L33" i="44"/>
  <c r="M33" i="44"/>
  <c r="K34" i="44"/>
  <c r="L34" i="44"/>
  <c r="M34" i="44"/>
  <c r="A76" i="44"/>
  <c r="A75" i="44"/>
  <c r="A74" i="44"/>
  <c r="A73" i="44"/>
  <c r="A72" i="44"/>
  <c r="A71" i="44"/>
  <c r="A70" i="44"/>
  <c r="A69" i="44"/>
  <c r="A68" i="44"/>
  <c r="A67" i="44"/>
  <c r="A66" i="44"/>
  <c r="A65" i="44"/>
  <c r="A64" i="44"/>
  <c r="A63" i="44"/>
  <c r="A62" i="44"/>
  <c r="A61" i="44"/>
  <c r="A60" i="44"/>
  <c r="A59" i="44"/>
  <c r="A58" i="44"/>
  <c r="A57" i="44"/>
  <c r="A56" i="44"/>
  <c r="A55" i="44"/>
  <c r="A54" i="44"/>
  <c r="A53" i="44"/>
  <c r="A52" i="44"/>
  <c r="A51" i="44"/>
  <c r="A50" i="44"/>
  <c r="A49" i="44"/>
  <c r="A48" i="44"/>
  <c r="A47" i="44"/>
  <c r="A46" i="44"/>
  <c r="A45" i="44"/>
  <c r="A44" i="44"/>
  <c r="A43" i="44"/>
  <c r="A42" i="44"/>
  <c r="A41" i="44"/>
  <c r="A40" i="44"/>
  <c r="A39" i="44"/>
  <c r="A38" i="44"/>
  <c r="M24" i="44"/>
  <c r="L24" i="44"/>
  <c r="K24" i="44"/>
  <c r="J24" i="44"/>
  <c r="I24" i="44"/>
  <c r="H24" i="44"/>
  <c r="G24" i="44"/>
  <c r="F24" i="44"/>
  <c r="E24" i="44"/>
  <c r="D24" i="44"/>
  <c r="C24" i="44"/>
  <c r="B24" i="44"/>
  <c r="C18" i="44"/>
  <c r="D18" i="44" s="1"/>
  <c r="E18" i="44" s="1"/>
  <c r="F18" i="44" s="1"/>
  <c r="G18" i="44" s="1"/>
  <c r="H18" i="44" s="1"/>
  <c r="I18" i="44" s="1"/>
  <c r="J18" i="44" s="1"/>
  <c r="K18" i="44" s="1"/>
  <c r="L18" i="44" s="1"/>
  <c r="M18" i="44" s="1"/>
  <c r="D11" i="44"/>
  <c r="A76" i="43"/>
  <c r="A75" i="43"/>
  <c r="A74" i="43"/>
  <c r="A73" i="43"/>
  <c r="A72" i="43"/>
  <c r="A71" i="43"/>
  <c r="A70" i="43"/>
  <c r="A69" i="43"/>
  <c r="A68" i="43"/>
  <c r="A67" i="43"/>
  <c r="A66" i="43"/>
  <c r="A65" i="43"/>
  <c r="A64" i="43"/>
  <c r="A63" i="43"/>
  <c r="A62" i="43"/>
  <c r="A61" i="43"/>
  <c r="A60" i="43"/>
  <c r="A59" i="43"/>
  <c r="A58" i="43"/>
  <c r="A57" i="43"/>
  <c r="A56" i="43"/>
  <c r="A55" i="43"/>
  <c r="A54" i="43"/>
  <c r="A53" i="43"/>
  <c r="A52" i="43"/>
  <c r="A51" i="43"/>
  <c r="A50" i="43"/>
  <c r="A49" i="43"/>
  <c r="A48" i="43"/>
  <c r="A47" i="43"/>
  <c r="A46" i="43"/>
  <c r="A45" i="43"/>
  <c r="A44" i="43"/>
  <c r="A43" i="43"/>
  <c r="A42" i="43"/>
  <c r="A41" i="43"/>
  <c r="A40" i="43"/>
  <c r="A39" i="43"/>
  <c r="A38" i="43"/>
  <c r="M24" i="43"/>
  <c r="L24" i="43"/>
  <c r="K24" i="43"/>
  <c r="J24" i="43"/>
  <c r="I24" i="43"/>
  <c r="H24" i="43"/>
  <c r="G24" i="43"/>
  <c r="F24" i="43"/>
  <c r="E24" i="43"/>
  <c r="D24" i="43"/>
  <c r="C24" i="43"/>
  <c r="B24" i="43"/>
  <c r="D18" i="43"/>
  <c r="E18" i="43" s="1"/>
  <c r="F18" i="43" s="1"/>
  <c r="G18" i="43" s="1"/>
  <c r="H18" i="43" s="1"/>
  <c r="I18" i="43" s="1"/>
  <c r="J18" i="43" s="1"/>
  <c r="K18" i="43" s="1"/>
  <c r="L18" i="43" s="1"/>
  <c r="M18" i="43" s="1"/>
  <c r="C18" i="43"/>
  <c r="A89" i="42"/>
  <c r="A90" i="42"/>
  <c r="A91" i="42"/>
  <c r="A92" i="42"/>
  <c r="A93" i="42"/>
  <c r="A94" i="42"/>
  <c r="A95" i="42"/>
  <c r="A96" i="42"/>
  <c r="A97" i="42"/>
  <c r="A98" i="42"/>
  <c r="A99" i="42"/>
  <c r="A100" i="42"/>
  <c r="A101" i="42"/>
  <c r="A102" i="42"/>
  <c r="A103" i="42"/>
  <c r="A104" i="42"/>
  <c r="A105" i="42"/>
  <c r="A106" i="42"/>
  <c r="A107" i="42"/>
  <c r="A108" i="42"/>
  <c r="A109" i="42"/>
  <c r="A110" i="42"/>
  <c r="A111" i="42"/>
  <c r="A112" i="42"/>
  <c r="A113" i="42"/>
  <c r="A114" i="42"/>
  <c r="A115" i="42"/>
  <c r="A116" i="42"/>
  <c r="A117" i="42"/>
  <c r="A118" i="42"/>
  <c r="A119" i="42"/>
  <c r="A120" i="42"/>
  <c r="A121" i="42"/>
  <c r="A122" i="42"/>
  <c r="A123" i="42"/>
  <c r="A124" i="42"/>
  <c r="A125" i="42"/>
  <c r="A126" i="42"/>
  <c r="A127" i="42"/>
  <c r="A128" i="42"/>
  <c r="A129" i="42"/>
  <c r="A130" i="42"/>
  <c r="A131" i="42"/>
  <c r="A132" i="42"/>
  <c r="A133" i="42"/>
  <c r="A134" i="42"/>
  <c r="A135" i="42"/>
  <c r="A136" i="42"/>
  <c r="A137" i="42"/>
  <c r="A138" i="42"/>
  <c r="A139" i="42"/>
  <c r="A140" i="42"/>
  <c r="A141" i="42"/>
  <c r="A142" i="42"/>
  <c r="A143" i="42"/>
  <c r="A144" i="42"/>
  <c r="A145" i="42"/>
  <c r="A146" i="42"/>
  <c r="A147" i="42"/>
  <c r="A148" i="42"/>
  <c r="A149" i="42"/>
  <c r="A150" i="42"/>
  <c r="A151" i="42"/>
  <c r="A152" i="42"/>
  <c r="A153" i="42"/>
  <c r="A154" i="42"/>
  <c r="A155" i="42"/>
  <c r="A156" i="42"/>
  <c r="A157" i="42"/>
  <c r="A158" i="42"/>
  <c r="A159" i="42"/>
  <c r="A160" i="42"/>
  <c r="A161" i="42"/>
  <c r="A162" i="42"/>
  <c r="A163" i="42"/>
  <c r="A164" i="42"/>
  <c r="A165" i="42"/>
  <c r="A166" i="42"/>
  <c r="A167" i="42"/>
  <c r="A168" i="42"/>
  <c r="A169" i="42"/>
  <c r="A170" i="42"/>
  <c r="A171" i="42"/>
  <c r="A172" i="42"/>
  <c r="A173" i="42"/>
  <c r="A174" i="42"/>
  <c r="A175" i="42"/>
  <c r="A176" i="42"/>
  <c r="A177" i="42"/>
  <c r="A178" i="42"/>
  <c r="A179" i="42"/>
  <c r="A180" i="42"/>
  <c r="A181" i="42"/>
  <c r="A182" i="42"/>
  <c r="A183" i="42"/>
  <c r="A184" i="42"/>
  <c r="A185" i="42"/>
  <c r="A186" i="42"/>
  <c r="A187" i="42"/>
  <c r="A188" i="42"/>
  <c r="A189" i="42"/>
  <c r="A190" i="42"/>
  <c r="A191" i="42"/>
  <c r="A192" i="42"/>
  <c r="A193" i="42"/>
  <c r="A194" i="42"/>
  <c r="A195" i="42"/>
  <c r="A196" i="42"/>
  <c r="A197" i="42"/>
  <c r="A198" i="42"/>
  <c r="A199" i="42"/>
  <c r="A200" i="42"/>
  <c r="A201" i="42"/>
  <c r="A202" i="42"/>
  <c r="A203" i="42"/>
  <c r="A204" i="42"/>
  <c r="A205" i="42"/>
  <c r="A206" i="42"/>
  <c r="A207" i="42"/>
  <c r="A208" i="42"/>
  <c r="A209" i="42"/>
  <c r="A210" i="42"/>
  <c r="A211" i="42"/>
  <c r="A212" i="42"/>
  <c r="A213" i="42"/>
  <c r="A214" i="42"/>
  <c r="A215" i="42"/>
  <c r="A216" i="42"/>
  <c r="A217" i="42"/>
  <c r="A218" i="42"/>
  <c r="A219" i="42"/>
  <c r="A220" i="42"/>
  <c r="A221" i="42"/>
  <c r="A222" i="42"/>
  <c r="A223" i="42"/>
  <c r="A224" i="42"/>
  <c r="A225" i="42"/>
  <c r="A226" i="42"/>
  <c r="A227" i="42"/>
  <c r="A228" i="42"/>
  <c r="A229" i="42"/>
  <c r="A230" i="42"/>
  <c r="A231" i="42"/>
  <c r="A232" i="42"/>
  <c r="A233" i="42"/>
  <c r="A234" i="42"/>
  <c r="A235" i="42"/>
  <c r="A236" i="42"/>
  <c r="A237" i="42"/>
  <c r="A238" i="42"/>
  <c r="A239" i="42"/>
  <c r="A240" i="42"/>
  <c r="A241" i="42"/>
  <c r="A242" i="42"/>
  <c r="A243" i="42"/>
  <c r="A244" i="42"/>
  <c r="A245" i="42"/>
  <c r="A246" i="42"/>
  <c r="A247" i="42"/>
  <c r="A248" i="42"/>
  <c r="A249" i="42"/>
  <c r="A250" i="42"/>
  <c r="A251" i="42"/>
  <c r="A252" i="42"/>
  <c r="A253" i="42"/>
  <c r="A254" i="42"/>
  <c r="A255" i="42"/>
  <c r="A256" i="42"/>
  <c r="A257" i="42"/>
  <c r="A258" i="42"/>
  <c r="A259" i="42"/>
  <c r="A260" i="42"/>
  <c r="A261" i="42"/>
  <c r="A262" i="42"/>
  <c r="A263" i="42"/>
  <c r="A264" i="42"/>
  <c r="A265" i="42"/>
  <c r="A266" i="42"/>
  <c r="A267" i="42"/>
  <c r="A268" i="42"/>
  <c r="A269" i="42"/>
  <c r="A270" i="42"/>
  <c r="A271" i="42"/>
  <c r="A272" i="42"/>
  <c r="A273" i="42"/>
  <c r="A274" i="42"/>
  <c r="A275" i="42"/>
  <c r="A276" i="42"/>
  <c r="A277" i="42"/>
  <c r="A278" i="42"/>
  <c r="A279" i="42"/>
  <c r="A280" i="42"/>
  <c r="A281" i="42"/>
  <c r="A282" i="42"/>
  <c r="A283" i="42"/>
  <c r="A284" i="42"/>
  <c r="A285" i="42"/>
  <c r="A286" i="42"/>
  <c r="A287" i="42"/>
  <c r="A288" i="42"/>
  <c r="A289" i="42"/>
  <c r="A290" i="42"/>
  <c r="A291" i="42"/>
  <c r="A292" i="42"/>
  <c r="A293" i="42"/>
  <c r="A294" i="42"/>
  <c r="A295" i="42"/>
  <c r="A296" i="42"/>
  <c r="A297" i="42"/>
  <c r="A298" i="42"/>
  <c r="A299" i="42"/>
  <c r="A300" i="42"/>
  <c r="A301" i="42"/>
  <c r="A302" i="42"/>
  <c r="A303" i="42"/>
  <c r="A304" i="42"/>
  <c r="A305" i="42"/>
  <c r="A306" i="42"/>
  <c r="A307" i="42"/>
  <c r="A308" i="42"/>
  <c r="A309" i="42"/>
  <c r="A310" i="42"/>
  <c r="A311" i="42"/>
  <c r="A312" i="42"/>
  <c r="A313" i="42"/>
  <c r="A314" i="42"/>
  <c r="A315" i="42"/>
  <c r="A316" i="42"/>
  <c r="A317" i="42"/>
  <c r="A318" i="42"/>
  <c r="A319" i="42"/>
  <c r="A320" i="42"/>
  <c r="A321" i="42"/>
  <c r="A322" i="42"/>
  <c r="A323" i="42"/>
  <c r="A324" i="42"/>
  <c r="A325" i="42"/>
  <c r="A326" i="42"/>
  <c r="A327" i="42"/>
  <c r="A328" i="42"/>
  <c r="A329" i="42"/>
  <c r="A330" i="42"/>
  <c r="A331" i="42"/>
  <c r="A332" i="42"/>
  <c r="A333" i="42"/>
  <c r="A334" i="42"/>
  <c r="A335" i="42"/>
  <c r="A336" i="42"/>
  <c r="A337" i="42"/>
  <c r="A338" i="42"/>
  <c r="A339" i="42"/>
  <c r="A340" i="42"/>
  <c r="A341" i="42"/>
  <c r="A342" i="42"/>
  <c r="A343" i="42"/>
  <c r="A344" i="42"/>
  <c r="A345" i="42"/>
  <c r="A346" i="42"/>
  <c r="A347" i="42"/>
  <c r="A348" i="42"/>
  <c r="A349" i="42"/>
  <c r="A350" i="42"/>
  <c r="A351" i="42"/>
  <c r="A352" i="42"/>
  <c r="A353" i="42"/>
  <c r="A354" i="42"/>
  <c r="A355" i="42"/>
  <c r="A356" i="42"/>
  <c r="A357" i="42"/>
  <c r="A358" i="42"/>
  <c r="A359" i="42"/>
  <c r="A360" i="42"/>
  <c r="A361" i="42"/>
  <c r="A362" i="42"/>
  <c r="A363" i="42"/>
  <c r="A364" i="42"/>
  <c r="A365" i="42"/>
  <c r="A366" i="42"/>
  <c r="A367" i="42"/>
  <c r="A368" i="42"/>
  <c r="A369" i="42"/>
  <c r="A370" i="42"/>
  <c r="A371" i="42"/>
  <c r="A372" i="42"/>
  <c r="A373" i="42"/>
  <c r="A374" i="42"/>
  <c r="A375" i="42"/>
  <c r="A376" i="42"/>
  <c r="A377" i="42"/>
  <c r="A378" i="42"/>
  <c r="A379" i="42"/>
  <c r="A380" i="42"/>
  <c r="A381" i="42"/>
  <c r="A382" i="42"/>
  <c r="A383" i="42"/>
  <c r="A384" i="42"/>
  <c r="A385" i="42"/>
  <c r="A386" i="42"/>
  <c r="A387" i="42"/>
  <c r="A388" i="42"/>
  <c r="A389" i="42"/>
  <c r="A390" i="42"/>
  <c r="A391" i="42"/>
  <c r="A392" i="42"/>
  <c r="A393" i="42"/>
  <c r="A394" i="42"/>
  <c r="A395" i="42"/>
  <c r="A396" i="42"/>
  <c r="A397" i="42"/>
  <c r="A398" i="42"/>
  <c r="A399" i="42"/>
  <c r="A400" i="42"/>
  <c r="A401" i="42"/>
  <c r="A402" i="42"/>
  <c r="A403" i="42"/>
  <c r="A404" i="42"/>
  <c r="A405" i="42"/>
  <c r="A406" i="42"/>
  <c r="A407" i="42"/>
  <c r="A408" i="42"/>
  <c r="A409" i="42"/>
  <c r="A410" i="42"/>
  <c r="A411" i="42"/>
  <c r="A412" i="42"/>
  <c r="A413" i="42"/>
  <c r="A414" i="42"/>
  <c r="A415" i="42"/>
  <c r="A416" i="42"/>
  <c r="A417" i="42"/>
  <c r="A418" i="42"/>
  <c r="A419" i="42"/>
  <c r="A420" i="42"/>
  <c r="A421" i="42"/>
  <c r="A422" i="42"/>
  <c r="A423" i="42"/>
  <c r="A424" i="42"/>
  <c r="A425" i="42"/>
  <c r="A426" i="42"/>
  <c r="A427" i="42"/>
  <c r="A428" i="42"/>
  <c r="A429" i="42"/>
  <c r="A430" i="42"/>
  <c r="A431" i="42"/>
  <c r="A432" i="42"/>
  <c r="A433" i="42"/>
  <c r="A434" i="42"/>
  <c r="A435" i="42"/>
  <c r="A436" i="42"/>
  <c r="A437" i="42"/>
  <c r="A438" i="42"/>
  <c r="A439" i="42"/>
  <c r="A440" i="42"/>
  <c r="A441" i="42"/>
  <c r="A442" i="42"/>
  <c r="A443" i="42"/>
  <c r="A444" i="42"/>
  <c r="A445" i="42"/>
  <c r="A446" i="42"/>
  <c r="A447" i="42"/>
  <c r="A448" i="42"/>
  <c r="A449" i="42"/>
  <c r="A450" i="42"/>
  <c r="A451" i="42"/>
  <c r="A452" i="42"/>
  <c r="A453" i="42"/>
  <c r="A454" i="42"/>
  <c r="A455" i="42"/>
  <c r="A456" i="42"/>
  <c r="A457" i="42"/>
  <c r="A458" i="42"/>
  <c r="A459" i="42"/>
  <c r="A460" i="42"/>
  <c r="A461" i="42"/>
  <c r="A462" i="42"/>
  <c r="A463" i="42"/>
  <c r="A464" i="42"/>
  <c r="A465" i="42"/>
  <c r="A466" i="42"/>
  <c r="A467" i="42"/>
  <c r="A468" i="42"/>
  <c r="A469" i="42"/>
  <c r="A470" i="42"/>
  <c r="A471" i="42"/>
  <c r="A472" i="42"/>
  <c r="A473" i="42"/>
  <c r="A474" i="42"/>
  <c r="A475" i="42"/>
  <c r="A476" i="42"/>
  <c r="A477" i="42"/>
  <c r="A478" i="42"/>
  <c r="A479" i="42"/>
  <c r="A480" i="42"/>
  <c r="A481" i="42"/>
  <c r="A482" i="42"/>
  <c r="A483" i="42"/>
  <c r="A484" i="42"/>
  <c r="A485" i="42"/>
  <c r="A486" i="42"/>
  <c r="A487" i="42"/>
  <c r="A488" i="42"/>
  <c r="A489" i="42"/>
  <c r="A490" i="42"/>
  <c r="A491" i="42"/>
  <c r="A492" i="42"/>
  <c r="A493" i="42"/>
  <c r="A494" i="42"/>
  <c r="A495" i="42"/>
  <c r="A496" i="42"/>
  <c r="A497" i="42"/>
  <c r="A498" i="42"/>
  <c r="A499" i="42"/>
  <c r="A500" i="42"/>
  <c r="A501" i="42"/>
  <c r="A502" i="42"/>
  <c r="A503" i="42"/>
  <c r="A504" i="42"/>
  <c r="A505" i="42"/>
  <c r="A506" i="42"/>
  <c r="A507" i="42"/>
  <c r="A508" i="42"/>
  <c r="A509" i="42"/>
  <c r="A510" i="42"/>
  <c r="A511" i="42"/>
  <c r="A512" i="42"/>
  <c r="A513" i="42"/>
  <c r="A514" i="42"/>
  <c r="A515" i="42"/>
  <c r="A516" i="42"/>
  <c r="A517" i="42"/>
  <c r="A518" i="42"/>
  <c r="A519" i="42"/>
  <c r="A520" i="42"/>
  <c r="A521" i="42"/>
  <c r="A522" i="42"/>
  <c r="A523" i="42"/>
  <c r="A524" i="42"/>
  <c r="A525" i="42"/>
  <c r="A526" i="42"/>
  <c r="A527" i="42"/>
  <c r="A528" i="42"/>
  <c r="A529" i="42"/>
  <c r="A530" i="42"/>
  <c r="A531" i="42"/>
  <c r="A532" i="42"/>
  <c r="A533" i="42"/>
  <c r="A534" i="42"/>
  <c r="A535" i="42"/>
  <c r="A536" i="42"/>
  <c r="A537" i="42"/>
  <c r="A538" i="42"/>
  <c r="A539" i="42"/>
  <c r="A540" i="42"/>
  <c r="A541" i="42"/>
  <c r="A542" i="42"/>
  <c r="A543" i="42"/>
  <c r="A544" i="42"/>
  <c r="A545" i="42"/>
  <c r="A546" i="42"/>
  <c r="A88" i="42"/>
  <c r="A87" i="42"/>
  <c r="A86" i="42"/>
  <c r="A85" i="42"/>
  <c r="A84" i="42"/>
  <c r="A83" i="42"/>
  <c r="A82" i="42"/>
  <c r="A81" i="42"/>
  <c r="A80" i="42"/>
  <c r="A79" i="42"/>
  <c r="A78" i="42"/>
  <c r="A77" i="42"/>
  <c r="A76" i="42"/>
  <c r="A75" i="42"/>
  <c r="A74" i="42"/>
  <c r="A73" i="42"/>
  <c r="A72" i="42"/>
  <c r="A71" i="42"/>
  <c r="A70" i="42"/>
  <c r="A69" i="42"/>
  <c r="A68" i="42"/>
  <c r="A67" i="42"/>
  <c r="A66" i="42"/>
  <c r="A65" i="42"/>
  <c r="A64" i="42"/>
  <c r="A63" i="42"/>
  <c r="A62" i="42"/>
  <c r="A61" i="42"/>
  <c r="A60" i="42"/>
  <c r="A59" i="42"/>
  <c r="A58" i="42"/>
  <c r="A57" i="42"/>
  <c r="A56" i="42"/>
  <c r="A55" i="42"/>
  <c r="A54" i="42"/>
  <c r="A53" i="42"/>
  <c r="A52" i="42"/>
  <c r="A51" i="42"/>
  <c r="A50" i="42"/>
  <c r="M24" i="42"/>
  <c r="L24" i="42"/>
  <c r="K24" i="42"/>
  <c r="J24" i="42"/>
  <c r="I24" i="42"/>
  <c r="H24" i="42"/>
  <c r="G24" i="42"/>
  <c r="F24" i="42"/>
  <c r="E24" i="42"/>
  <c r="D24" i="42"/>
  <c r="C24" i="42"/>
  <c r="B24" i="42"/>
  <c r="C18" i="42"/>
  <c r="D18" i="42" s="1"/>
  <c r="E18" i="42" s="1"/>
  <c r="F18" i="42" s="1"/>
  <c r="G18" i="42" s="1"/>
  <c r="H18" i="42" s="1"/>
  <c r="I18" i="42" s="1"/>
  <c r="J18" i="42" s="1"/>
  <c r="K18" i="42" s="1"/>
  <c r="L18" i="42" s="1"/>
  <c r="M18" i="42" s="1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A269" i="40"/>
  <c r="A270" i="40"/>
  <c r="A271" i="40"/>
  <c r="A272" i="40"/>
  <c r="A273" i="40"/>
  <c r="A274" i="40"/>
  <c r="A275" i="40"/>
  <c r="A276" i="40"/>
  <c r="A277" i="40"/>
  <c r="A278" i="40"/>
  <c r="A279" i="40"/>
  <c r="A280" i="40"/>
  <c r="A281" i="40"/>
  <c r="A282" i="40"/>
  <c r="A283" i="40"/>
  <c r="A284" i="40"/>
  <c r="A285" i="40"/>
  <c r="A286" i="40"/>
  <c r="A287" i="40"/>
  <c r="A288" i="40"/>
  <c r="A289" i="40"/>
  <c r="A290" i="40"/>
  <c r="A291" i="40"/>
  <c r="A292" i="40"/>
  <c r="A293" i="40"/>
  <c r="A294" i="40"/>
  <c r="A295" i="40"/>
  <c r="A296" i="40"/>
  <c r="A297" i="40"/>
  <c r="A298" i="40"/>
  <c r="A299" i="40"/>
  <c r="A300" i="40"/>
  <c r="A301" i="40"/>
  <c r="A302" i="40"/>
  <c r="A303" i="40"/>
  <c r="A304" i="40"/>
  <c r="A305" i="40"/>
  <c r="A306" i="40"/>
  <c r="A307" i="40"/>
  <c r="A308" i="40"/>
  <c r="A309" i="40"/>
  <c r="A310" i="40"/>
  <c r="A311" i="40"/>
  <c r="A312" i="40"/>
  <c r="A313" i="40"/>
  <c r="A314" i="40"/>
  <c r="A315" i="40"/>
  <c r="A316" i="40"/>
  <c r="A317" i="40"/>
  <c r="A318" i="40"/>
  <c r="A319" i="40"/>
  <c r="A320" i="40"/>
  <c r="A321" i="40"/>
  <c r="A322" i="40"/>
  <c r="A323" i="40"/>
  <c r="A324" i="40"/>
  <c r="A325" i="40"/>
  <c r="A326" i="40"/>
  <c r="A327" i="40"/>
  <c r="A328" i="40"/>
  <c r="A329" i="40"/>
  <c r="A330" i="40"/>
  <c r="A331" i="40"/>
  <c r="A332" i="40"/>
  <c r="A333" i="40"/>
  <c r="A334" i="40"/>
  <c r="A335" i="40"/>
  <c r="A336" i="40"/>
  <c r="A337" i="40"/>
  <c r="A338" i="40"/>
  <c r="A339" i="40"/>
  <c r="A340" i="40"/>
  <c r="A341" i="40"/>
  <c r="A342" i="40"/>
  <c r="A343" i="40"/>
  <c r="A344" i="40"/>
  <c r="A345" i="40"/>
  <c r="A346" i="40"/>
  <c r="A347" i="40"/>
  <c r="A348" i="40"/>
  <c r="A349" i="40"/>
  <c r="A350" i="40"/>
  <c r="A351" i="40"/>
  <c r="A352" i="40"/>
  <c r="A353" i="40"/>
  <c r="A354" i="40"/>
  <c r="A355" i="40"/>
  <c r="A356" i="40"/>
  <c r="A357" i="40"/>
  <c r="A358" i="40"/>
  <c r="A359" i="40"/>
  <c r="A360" i="40"/>
  <c r="A361" i="40"/>
  <c r="A362" i="40"/>
  <c r="A363" i="40"/>
  <c r="A364" i="40"/>
  <c r="A365" i="40"/>
  <c r="A366" i="40"/>
  <c r="A367" i="40"/>
  <c r="A368" i="40"/>
  <c r="A369" i="40"/>
  <c r="A370" i="40"/>
  <c r="A371" i="40"/>
  <c r="A372" i="40"/>
  <c r="A373" i="40"/>
  <c r="A374" i="40"/>
  <c r="A375" i="40"/>
  <c r="A376" i="40"/>
  <c r="A377" i="40"/>
  <c r="A378" i="40"/>
  <c r="A379" i="40"/>
  <c r="A380" i="40"/>
  <c r="A381" i="40"/>
  <c r="A382" i="40"/>
  <c r="A383" i="40"/>
  <c r="A384" i="40"/>
  <c r="A385" i="40"/>
  <c r="A386" i="40"/>
  <c r="A387" i="40"/>
  <c r="A388" i="40"/>
  <c r="A389" i="40"/>
  <c r="A390" i="40"/>
  <c r="A391" i="40"/>
  <c r="A392" i="40"/>
  <c r="A393" i="40"/>
  <c r="A394" i="40"/>
  <c r="A395" i="40"/>
  <c r="A396" i="40"/>
  <c r="A397" i="40"/>
  <c r="A398" i="40"/>
  <c r="A399" i="40"/>
  <c r="A400" i="40"/>
  <c r="A401" i="40"/>
  <c r="A402" i="40"/>
  <c r="A403" i="40"/>
  <c r="A404" i="40"/>
  <c r="A405" i="40"/>
  <c r="A406" i="40"/>
  <c r="A407" i="40"/>
  <c r="A408" i="40"/>
  <c r="A409" i="40"/>
  <c r="A410" i="40"/>
  <c r="A411" i="40"/>
  <c r="A412" i="40"/>
  <c r="A413" i="40"/>
  <c r="A414" i="40"/>
  <c r="A415" i="40"/>
  <c r="A416" i="40"/>
  <c r="A417" i="40"/>
  <c r="A418" i="40"/>
  <c r="A419" i="40"/>
  <c r="A420" i="40"/>
  <c r="A421" i="40"/>
  <c r="A422" i="40"/>
  <c r="A423" i="40"/>
  <c r="A424" i="40"/>
  <c r="A425" i="40"/>
  <c r="A426" i="40"/>
  <c r="A427" i="40"/>
  <c r="A428" i="40"/>
  <c r="A429" i="40"/>
  <c r="A430" i="40"/>
  <c r="A431" i="40"/>
  <c r="A432" i="40"/>
  <c r="A433" i="40"/>
  <c r="A434" i="40"/>
  <c r="A435" i="40"/>
  <c r="A436" i="40"/>
  <c r="A437" i="40"/>
  <c r="A438" i="40"/>
  <c r="A439" i="40"/>
  <c r="A440" i="40"/>
  <c r="A441" i="40"/>
  <c r="A442" i="40"/>
  <c r="A443" i="40"/>
  <c r="A444" i="40"/>
  <c r="A445" i="40"/>
  <c r="A446" i="40"/>
  <c r="A447" i="40"/>
  <c r="A448" i="40"/>
  <c r="A449" i="40"/>
  <c r="A450" i="40"/>
  <c r="A451" i="40"/>
  <c r="A452" i="40"/>
  <c r="A453" i="40"/>
  <c r="A454" i="40"/>
  <c r="A455" i="40"/>
  <c r="A456" i="40"/>
  <c r="A457" i="40"/>
  <c r="A458" i="40"/>
  <c r="A459" i="40"/>
  <c r="A460" i="40"/>
  <c r="A461" i="40"/>
  <c r="A462" i="40"/>
  <c r="A463" i="40"/>
  <c r="A464" i="40"/>
  <c r="A465" i="40"/>
  <c r="A466" i="40"/>
  <c r="A467" i="40"/>
  <c r="A468" i="40"/>
  <c r="A469" i="40"/>
  <c r="A470" i="40"/>
  <c r="A471" i="40"/>
  <c r="A472" i="40"/>
  <c r="A473" i="40"/>
  <c r="A474" i="40"/>
  <c r="A475" i="40"/>
  <c r="A476" i="40"/>
  <c r="A477" i="40"/>
  <c r="A478" i="40"/>
  <c r="A479" i="40"/>
  <c r="A480" i="40"/>
  <c r="A481" i="40"/>
  <c r="A482" i="40"/>
  <c r="A483" i="40"/>
  <c r="A484" i="40"/>
  <c r="A485" i="40"/>
  <c r="A486" i="40"/>
  <c r="A487" i="40"/>
  <c r="A488" i="40"/>
  <c r="A489" i="40"/>
  <c r="A490" i="40"/>
  <c r="A491" i="40"/>
  <c r="A492" i="40"/>
  <c r="A493" i="40"/>
  <c r="A494" i="40"/>
  <c r="A495" i="40"/>
  <c r="A496" i="40"/>
  <c r="A497" i="40"/>
  <c r="A498" i="40"/>
  <c r="A499" i="40"/>
  <c r="A500" i="40"/>
  <c r="A501" i="40"/>
  <c r="A502" i="40"/>
  <c r="A503" i="40"/>
  <c r="A504" i="40"/>
  <c r="A505" i="40"/>
  <c r="A506" i="40"/>
  <c r="A507" i="40"/>
  <c r="A508" i="40"/>
  <c r="A509" i="40"/>
  <c r="A510" i="40"/>
  <c r="A511" i="40"/>
  <c r="A512" i="40"/>
  <c r="A513" i="40"/>
  <c r="A514" i="40"/>
  <c r="A515" i="40"/>
  <c r="A516" i="40"/>
  <c r="A517" i="40"/>
  <c r="A518" i="40"/>
  <c r="A519" i="40"/>
  <c r="A520" i="40"/>
  <c r="A521" i="40"/>
  <c r="A522" i="40"/>
  <c r="A523" i="40"/>
  <c r="A524" i="40"/>
  <c r="A525" i="40"/>
  <c r="A526" i="40"/>
  <c r="A527" i="40"/>
  <c r="A528" i="40"/>
  <c r="A529" i="40"/>
  <c r="A530" i="40"/>
  <c r="A531" i="40"/>
  <c r="A532" i="40"/>
  <c r="A533" i="40"/>
  <c r="A534" i="40"/>
  <c r="A535" i="40"/>
  <c r="A536" i="40"/>
  <c r="A537" i="40"/>
  <c r="A538" i="40"/>
  <c r="A539" i="40"/>
  <c r="A540" i="40"/>
  <c r="A541" i="40"/>
  <c r="A542" i="40"/>
  <c r="A543" i="40"/>
  <c r="A544" i="40"/>
  <c r="A545" i="40"/>
  <c r="A546" i="40"/>
  <c r="A547" i="40"/>
  <c r="A548" i="40"/>
  <c r="A549" i="40"/>
  <c r="A550" i="40"/>
  <c r="A551" i="40"/>
  <c r="A93" i="41"/>
  <c r="A94" i="41"/>
  <c r="A95" i="41"/>
  <c r="A96" i="41"/>
  <c r="A97" i="41"/>
  <c r="A98" i="41"/>
  <c r="A99" i="41"/>
  <c r="A100" i="41"/>
  <c r="A101" i="41"/>
  <c r="A102" i="41"/>
  <c r="A103" i="41"/>
  <c r="A104" i="41"/>
  <c r="A105" i="41"/>
  <c r="A106" i="41"/>
  <c r="A107" i="41"/>
  <c r="A108" i="41"/>
  <c r="A109" i="41"/>
  <c r="A110" i="41"/>
  <c r="A111" i="41"/>
  <c r="A112" i="41"/>
  <c r="A113" i="41"/>
  <c r="A114" i="41"/>
  <c r="A115" i="41"/>
  <c r="A116" i="41"/>
  <c r="A117" i="41"/>
  <c r="A118" i="41"/>
  <c r="A119" i="41"/>
  <c r="A120" i="41"/>
  <c r="A121" i="41"/>
  <c r="A122" i="41"/>
  <c r="A123" i="41"/>
  <c r="A124" i="41"/>
  <c r="A125" i="41"/>
  <c r="A126" i="41"/>
  <c r="A127" i="41"/>
  <c r="A128" i="41"/>
  <c r="A129" i="41"/>
  <c r="A130" i="41"/>
  <c r="A131" i="41"/>
  <c r="A132" i="41"/>
  <c r="A133" i="41"/>
  <c r="A134" i="41"/>
  <c r="A135" i="41"/>
  <c r="A136" i="41"/>
  <c r="A137" i="41"/>
  <c r="A138" i="41"/>
  <c r="A139" i="41"/>
  <c r="A140" i="41"/>
  <c r="A141" i="41"/>
  <c r="A142" i="41"/>
  <c r="A143" i="41"/>
  <c r="A144" i="41"/>
  <c r="A145" i="41"/>
  <c r="A146" i="41"/>
  <c r="A147" i="41"/>
  <c r="A148" i="41"/>
  <c r="A149" i="41"/>
  <c r="A150" i="41"/>
  <c r="A151" i="41"/>
  <c r="A152" i="41"/>
  <c r="A153" i="41"/>
  <c r="A154" i="41"/>
  <c r="A155" i="41"/>
  <c r="A156" i="41"/>
  <c r="A157" i="41"/>
  <c r="A158" i="41"/>
  <c r="A159" i="41"/>
  <c r="A160" i="41"/>
  <c r="A161" i="41"/>
  <c r="A162" i="41"/>
  <c r="A163" i="41"/>
  <c r="A164" i="41"/>
  <c r="A165" i="41"/>
  <c r="A166" i="41"/>
  <c r="A167" i="41"/>
  <c r="A168" i="41"/>
  <c r="A169" i="41"/>
  <c r="A170" i="41"/>
  <c r="A171" i="41"/>
  <c r="A172" i="41"/>
  <c r="A173" i="41"/>
  <c r="A174" i="41"/>
  <c r="A175" i="41"/>
  <c r="A176" i="41"/>
  <c r="A177" i="41"/>
  <c r="A178" i="41"/>
  <c r="A179" i="41"/>
  <c r="A180" i="41"/>
  <c r="A181" i="41"/>
  <c r="A182" i="41"/>
  <c r="A183" i="41"/>
  <c r="A184" i="41"/>
  <c r="A185" i="41"/>
  <c r="A186" i="41"/>
  <c r="A187" i="41"/>
  <c r="A188" i="41"/>
  <c r="A189" i="41"/>
  <c r="A190" i="41"/>
  <c r="A191" i="41"/>
  <c r="A192" i="41"/>
  <c r="A193" i="41"/>
  <c r="A194" i="41"/>
  <c r="A195" i="41"/>
  <c r="A196" i="41"/>
  <c r="A197" i="41"/>
  <c r="A198" i="41"/>
  <c r="A199" i="41"/>
  <c r="A200" i="41"/>
  <c r="A201" i="41"/>
  <c r="A202" i="41"/>
  <c r="A203" i="41"/>
  <c r="A204" i="41"/>
  <c r="A205" i="41"/>
  <c r="A206" i="41"/>
  <c r="A207" i="41"/>
  <c r="A208" i="41"/>
  <c r="A209" i="41"/>
  <c r="A210" i="41"/>
  <c r="A211" i="41"/>
  <c r="A212" i="41"/>
  <c r="A213" i="41"/>
  <c r="A214" i="41"/>
  <c r="A215" i="41"/>
  <c r="A216" i="41"/>
  <c r="A217" i="41"/>
  <c r="A218" i="41"/>
  <c r="A219" i="41"/>
  <c r="A220" i="41"/>
  <c r="A221" i="41"/>
  <c r="A222" i="41"/>
  <c r="A223" i="41"/>
  <c r="A224" i="41"/>
  <c r="A225" i="41"/>
  <c r="A226" i="41"/>
  <c r="A227" i="41"/>
  <c r="A228" i="41"/>
  <c r="A229" i="41"/>
  <c r="A230" i="41"/>
  <c r="A231" i="41"/>
  <c r="A232" i="41"/>
  <c r="A233" i="41"/>
  <c r="A234" i="41"/>
  <c r="A235" i="41"/>
  <c r="A236" i="41"/>
  <c r="A237" i="41"/>
  <c r="A238" i="41"/>
  <c r="A239" i="41"/>
  <c r="A240" i="41"/>
  <c r="A241" i="41"/>
  <c r="A242" i="41"/>
  <c r="A243" i="41"/>
  <c r="A244" i="41"/>
  <c r="A245" i="41"/>
  <c r="A246" i="41"/>
  <c r="A247" i="41"/>
  <c r="A248" i="41"/>
  <c r="A249" i="41"/>
  <c r="A250" i="41"/>
  <c r="A251" i="41"/>
  <c r="A252" i="41"/>
  <c r="A253" i="41"/>
  <c r="A254" i="41"/>
  <c r="A255" i="41"/>
  <c r="A256" i="41"/>
  <c r="A257" i="41"/>
  <c r="A258" i="41"/>
  <c r="A259" i="41"/>
  <c r="A260" i="41"/>
  <c r="A261" i="41"/>
  <c r="A262" i="41"/>
  <c r="A263" i="41"/>
  <c r="A264" i="41"/>
  <c r="A265" i="41"/>
  <c r="A266" i="41"/>
  <c r="A267" i="41"/>
  <c r="A268" i="41"/>
  <c r="A269" i="41"/>
  <c r="A270" i="41"/>
  <c r="A271" i="41"/>
  <c r="A272" i="41"/>
  <c r="A273" i="41"/>
  <c r="A274" i="41"/>
  <c r="A275" i="41"/>
  <c r="A276" i="41"/>
  <c r="A277" i="41"/>
  <c r="A278" i="41"/>
  <c r="A279" i="41"/>
  <c r="A280" i="41"/>
  <c r="A281" i="41"/>
  <c r="A282" i="41"/>
  <c r="A283" i="41"/>
  <c r="A284" i="41"/>
  <c r="A285" i="41"/>
  <c r="A286" i="41"/>
  <c r="A287" i="41"/>
  <c r="A288" i="41"/>
  <c r="A289" i="41"/>
  <c r="A290" i="41"/>
  <c r="A291" i="41"/>
  <c r="A292" i="41"/>
  <c r="A293" i="41"/>
  <c r="A294" i="41"/>
  <c r="A295" i="41"/>
  <c r="A296" i="41"/>
  <c r="A297" i="41"/>
  <c r="A298" i="41"/>
  <c r="A299" i="41"/>
  <c r="A300" i="41"/>
  <c r="A301" i="41"/>
  <c r="A302" i="41"/>
  <c r="A303" i="41"/>
  <c r="A304" i="41"/>
  <c r="A305" i="41"/>
  <c r="A306" i="41"/>
  <c r="A307" i="41"/>
  <c r="A308" i="41"/>
  <c r="A309" i="41"/>
  <c r="A310" i="41"/>
  <c r="A311" i="41"/>
  <c r="A312" i="41"/>
  <c r="A313" i="41"/>
  <c r="A314" i="41"/>
  <c r="A315" i="41"/>
  <c r="A316" i="41"/>
  <c r="A317" i="41"/>
  <c r="A318" i="41"/>
  <c r="A319" i="41"/>
  <c r="A320" i="41"/>
  <c r="A321" i="41"/>
  <c r="A322" i="41"/>
  <c r="A323" i="41"/>
  <c r="A324" i="41"/>
  <c r="A325" i="41"/>
  <c r="A326" i="41"/>
  <c r="A327" i="41"/>
  <c r="A328" i="41"/>
  <c r="A329" i="41"/>
  <c r="A330" i="41"/>
  <c r="A331" i="41"/>
  <c r="A332" i="41"/>
  <c r="A333" i="41"/>
  <c r="A334" i="41"/>
  <c r="A335" i="41"/>
  <c r="A336" i="41"/>
  <c r="A337" i="41"/>
  <c r="A338" i="41"/>
  <c r="A339" i="41"/>
  <c r="A340" i="41"/>
  <c r="A341" i="41"/>
  <c r="A342" i="41"/>
  <c r="A343" i="41"/>
  <c r="A344" i="41"/>
  <c r="A345" i="41"/>
  <c r="A346" i="41"/>
  <c r="A347" i="41"/>
  <c r="A348" i="41"/>
  <c r="A349" i="41"/>
  <c r="A350" i="41"/>
  <c r="A351" i="41"/>
  <c r="A352" i="41"/>
  <c r="A353" i="41"/>
  <c r="A354" i="41"/>
  <c r="A355" i="41"/>
  <c r="A356" i="41"/>
  <c r="A357" i="41"/>
  <c r="A358" i="41"/>
  <c r="A359" i="41"/>
  <c r="A360" i="41"/>
  <c r="A361" i="41"/>
  <c r="A362" i="41"/>
  <c r="A363" i="41"/>
  <c r="A364" i="41"/>
  <c r="A365" i="41"/>
  <c r="A366" i="41"/>
  <c r="A367" i="41"/>
  <c r="A368" i="41"/>
  <c r="A369" i="41"/>
  <c r="A370" i="41"/>
  <c r="A371" i="41"/>
  <c r="A372" i="41"/>
  <c r="A373" i="41"/>
  <c r="A374" i="41"/>
  <c r="A375" i="41"/>
  <c r="A376" i="41"/>
  <c r="A377" i="41"/>
  <c r="A378" i="41"/>
  <c r="A379" i="41"/>
  <c r="A380" i="41"/>
  <c r="A381" i="41"/>
  <c r="A382" i="41"/>
  <c r="A383" i="41"/>
  <c r="A384" i="41"/>
  <c r="A385" i="41"/>
  <c r="A386" i="41"/>
  <c r="A387" i="41"/>
  <c r="A388" i="41"/>
  <c r="A389" i="41"/>
  <c r="A390" i="41"/>
  <c r="A391" i="41"/>
  <c r="A392" i="41"/>
  <c r="A393" i="41"/>
  <c r="A394" i="41"/>
  <c r="A395" i="41"/>
  <c r="A396" i="41"/>
  <c r="A397" i="41"/>
  <c r="A398" i="41"/>
  <c r="A399" i="41"/>
  <c r="A400" i="41"/>
  <c r="A401" i="41"/>
  <c r="A402" i="41"/>
  <c r="A403" i="41"/>
  <c r="A404" i="41"/>
  <c r="A405" i="41"/>
  <c r="A406" i="41"/>
  <c r="A407" i="41"/>
  <c r="A408" i="41"/>
  <c r="A409" i="41"/>
  <c r="A410" i="41"/>
  <c r="A411" i="41"/>
  <c r="A412" i="41"/>
  <c r="A413" i="41"/>
  <c r="A414" i="41"/>
  <c r="A415" i="41"/>
  <c r="A416" i="41"/>
  <c r="A417" i="41"/>
  <c r="A418" i="41"/>
  <c r="A419" i="41"/>
  <c r="A420" i="41"/>
  <c r="A421" i="41"/>
  <c r="A422" i="41"/>
  <c r="A423" i="41"/>
  <c r="A424" i="41"/>
  <c r="A425" i="41"/>
  <c r="A426" i="41"/>
  <c r="A427" i="41"/>
  <c r="A428" i="41"/>
  <c r="A429" i="41"/>
  <c r="A430" i="41"/>
  <c r="A431" i="41"/>
  <c r="A432" i="41"/>
  <c r="A433" i="41"/>
  <c r="A434" i="41"/>
  <c r="A435" i="41"/>
  <c r="A436" i="41"/>
  <c r="A437" i="41"/>
  <c r="A438" i="41"/>
  <c r="A439" i="41"/>
  <c r="A440" i="41"/>
  <c r="A441" i="41"/>
  <c r="A442" i="41"/>
  <c r="A443" i="41"/>
  <c r="A444" i="41"/>
  <c r="A445" i="41"/>
  <c r="A446" i="41"/>
  <c r="A447" i="41"/>
  <c r="A448" i="41"/>
  <c r="A449" i="41"/>
  <c r="A450" i="41"/>
  <c r="A451" i="41"/>
  <c r="A452" i="41"/>
  <c r="A453" i="41"/>
  <c r="A454" i="41"/>
  <c r="A455" i="41"/>
  <c r="A456" i="41"/>
  <c r="A457" i="41"/>
  <c r="A458" i="41"/>
  <c r="A459" i="41"/>
  <c r="A460" i="41"/>
  <c r="A461" i="41"/>
  <c r="A462" i="41"/>
  <c r="A463" i="41"/>
  <c r="A464" i="41"/>
  <c r="A465" i="41"/>
  <c r="A466" i="41"/>
  <c r="A467" i="41"/>
  <c r="A468" i="41"/>
  <c r="A469" i="41"/>
  <c r="A470" i="41"/>
  <c r="A471" i="41"/>
  <c r="A472" i="41"/>
  <c r="A473" i="41"/>
  <c r="A474" i="41"/>
  <c r="A475" i="41"/>
  <c r="A476" i="41"/>
  <c r="A477" i="41"/>
  <c r="A478" i="41"/>
  <c r="A479" i="41"/>
  <c r="A480" i="41"/>
  <c r="A481" i="41"/>
  <c r="A482" i="41"/>
  <c r="A483" i="41"/>
  <c r="A484" i="41"/>
  <c r="A485" i="41"/>
  <c r="A486" i="41"/>
  <c r="A487" i="41"/>
  <c r="A488" i="41"/>
  <c r="A489" i="41"/>
  <c r="A490" i="41"/>
  <c r="A491" i="41"/>
  <c r="A492" i="41"/>
  <c r="A493" i="41"/>
  <c r="A494" i="41"/>
  <c r="A495" i="41"/>
  <c r="A496" i="41"/>
  <c r="A497" i="41"/>
  <c r="A498" i="41"/>
  <c r="A499" i="41"/>
  <c r="A500" i="41"/>
  <c r="A501" i="41"/>
  <c r="A502" i="41"/>
  <c r="A503" i="41"/>
  <c r="A504" i="41"/>
  <c r="A505" i="41"/>
  <c r="A506" i="41"/>
  <c r="A507" i="41"/>
  <c r="A508" i="41"/>
  <c r="A509" i="41"/>
  <c r="A510" i="41"/>
  <c r="A511" i="41"/>
  <c r="A92" i="41"/>
  <c r="A91" i="41"/>
  <c r="A90" i="41"/>
  <c r="A89" i="41"/>
  <c r="A88" i="41"/>
  <c r="A87" i="41"/>
  <c r="A86" i="41"/>
  <c r="A85" i="41"/>
  <c r="A84" i="41"/>
  <c r="A83" i="41"/>
  <c r="A82" i="41"/>
  <c r="A81" i="41"/>
  <c r="A80" i="41"/>
  <c r="A79" i="41"/>
  <c r="A78" i="41"/>
  <c r="A77" i="41"/>
  <c r="A76" i="41"/>
  <c r="A75" i="41"/>
  <c r="A74" i="41"/>
  <c r="A73" i="41"/>
  <c r="A72" i="41"/>
  <c r="A71" i="41"/>
  <c r="A70" i="41"/>
  <c r="A69" i="41"/>
  <c r="A68" i="41"/>
  <c r="A67" i="41"/>
  <c r="A66" i="41"/>
  <c r="A65" i="41"/>
  <c r="A64" i="41"/>
  <c r="A63" i="41"/>
  <c r="A62" i="41"/>
  <c r="A61" i="41"/>
  <c r="A60" i="41"/>
  <c r="A59" i="41"/>
  <c r="A58" i="41"/>
  <c r="A57" i="41"/>
  <c r="A56" i="41"/>
  <c r="A55" i="41"/>
  <c r="A54" i="41"/>
  <c r="M24" i="41"/>
  <c r="L24" i="41"/>
  <c r="K24" i="41"/>
  <c r="J24" i="41"/>
  <c r="I24" i="41"/>
  <c r="H24" i="41"/>
  <c r="G24" i="41"/>
  <c r="F24" i="41"/>
  <c r="E24" i="41"/>
  <c r="D24" i="41"/>
  <c r="C24" i="41"/>
  <c r="B24" i="41"/>
  <c r="C18" i="41"/>
  <c r="D18" i="41" s="1"/>
  <c r="E18" i="41" s="1"/>
  <c r="F18" i="41" s="1"/>
  <c r="G18" i="41" s="1"/>
  <c r="H18" i="41" s="1"/>
  <c r="I18" i="41" s="1"/>
  <c r="J18" i="41" s="1"/>
  <c r="K18" i="41" s="1"/>
  <c r="L18" i="41" s="1"/>
  <c r="M18" i="41" s="1"/>
  <c r="A93" i="40"/>
  <c r="A92" i="40"/>
  <c r="A91" i="40"/>
  <c r="A90" i="40"/>
  <c r="A89" i="40"/>
  <c r="A88" i="40"/>
  <c r="A87" i="40"/>
  <c r="A86" i="40"/>
  <c r="A85" i="40"/>
  <c r="A84" i="40"/>
  <c r="A83" i="40"/>
  <c r="A82" i="40"/>
  <c r="A81" i="40"/>
  <c r="A80" i="40"/>
  <c r="A79" i="40"/>
  <c r="A78" i="40"/>
  <c r="A77" i="40"/>
  <c r="A76" i="40"/>
  <c r="A75" i="40"/>
  <c r="A74" i="40"/>
  <c r="A73" i="40"/>
  <c r="A72" i="40"/>
  <c r="A71" i="40"/>
  <c r="A70" i="40"/>
  <c r="A69" i="40"/>
  <c r="A67" i="40"/>
  <c r="A66" i="40"/>
  <c r="A65" i="40"/>
  <c r="A64" i="40"/>
  <c r="A63" i="40"/>
  <c r="A62" i="40"/>
  <c r="A61" i="40"/>
  <c r="A60" i="40"/>
  <c r="A59" i="40"/>
  <c r="A58" i="40"/>
  <c r="A57" i="40"/>
  <c r="A56" i="40"/>
  <c r="A55" i="40"/>
  <c r="M24" i="40"/>
  <c r="L24" i="40"/>
  <c r="K24" i="40"/>
  <c r="J24" i="40"/>
  <c r="I24" i="40"/>
  <c r="H24" i="40"/>
  <c r="G24" i="40"/>
  <c r="F24" i="40"/>
  <c r="E24" i="40"/>
  <c r="D24" i="40"/>
  <c r="C24" i="40"/>
  <c r="B24" i="40"/>
  <c r="D18" i="40"/>
  <c r="E18" i="40" s="1"/>
  <c r="F18" i="40" s="1"/>
  <c r="G18" i="40" s="1"/>
  <c r="H18" i="40" s="1"/>
  <c r="I18" i="40" s="1"/>
  <c r="J18" i="40" s="1"/>
  <c r="K18" i="40" s="1"/>
  <c r="L18" i="40" s="1"/>
  <c r="M18" i="40" s="1"/>
  <c r="C18" i="40"/>
  <c r="A90" i="39"/>
  <c r="A91" i="39"/>
  <c r="A92" i="39"/>
  <c r="A93" i="39"/>
  <c r="A94" i="39"/>
  <c r="A95" i="39"/>
  <c r="A96" i="39"/>
  <c r="A97" i="39"/>
  <c r="A98" i="39"/>
  <c r="A99" i="39"/>
  <c r="A100" i="39"/>
  <c r="A101" i="39"/>
  <c r="A102" i="39"/>
  <c r="A103" i="39"/>
  <c r="A104" i="39"/>
  <c r="A105" i="39"/>
  <c r="A106" i="39"/>
  <c r="A107" i="39"/>
  <c r="A108" i="39"/>
  <c r="A109" i="39"/>
  <c r="A110" i="39"/>
  <c r="A111" i="39"/>
  <c r="A112" i="39"/>
  <c r="A113" i="39"/>
  <c r="A114" i="39"/>
  <c r="A115" i="39"/>
  <c r="A116" i="39"/>
  <c r="A117" i="39"/>
  <c r="A118" i="39"/>
  <c r="A119" i="39"/>
  <c r="A120" i="39"/>
  <c r="A121" i="39"/>
  <c r="A122" i="39"/>
  <c r="A123" i="39"/>
  <c r="A124" i="39"/>
  <c r="A125" i="39"/>
  <c r="A126" i="39"/>
  <c r="A127" i="39"/>
  <c r="A128" i="39"/>
  <c r="A129" i="39"/>
  <c r="A130" i="39"/>
  <c r="A131" i="39"/>
  <c r="A132" i="39"/>
  <c r="A133" i="39"/>
  <c r="A134" i="39"/>
  <c r="A135" i="39"/>
  <c r="A136" i="39"/>
  <c r="A137" i="39"/>
  <c r="A138" i="39"/>
  <c r="A139" i="39"/>
  <c r="A140" i="39"/>
  <c r="A141" i="39"/>
  <c r="A142" i="39"/>
  <c r="A143" i="39"/>
  <c r="A144" i="39"/>
  <c r="A145" i="39"/>
  <c r="A146" i="39"/>
  <c r="A147" i="39"/>
  <c r="A148" i="39"/>
  <c r="A149" i="39"/>
  <c r="A150" i="39"/>
  <c r="A151" i="39"/>
  <c r="A152" i="39"/>
  <c r="A153" i="39"/>
  <c r="A154" i="39"/>
  <c r="A155" i="39"/>
  <c r="A156" i="39"/>
  <c r="A157" i="39"/>
  <c r="A158" i="39"/>
  <c r="A159" i="39"/>
  <c r="A160" i="39"/>
  <c r="A161" i="39"/>
  <c r="A162" i="39"/>
  <c r="A163" i="39"/>
  <c r="A164" i="39"/>
  <c r="A165" i="39"/>
  <c r="A166" i="39"/>
  <c r="A167" i="39"/>
  <c r="A89" i="39"/>
  <c r="A88" i="39"/>
  <c r="A87" i="39"/>
  <c r="A86" i="39"/>
  <c r="A85" i="39"/>
  <c r="A84" i="39"/>
  <c r="A83" i="39"/>
  <c r="A82" i="39"/>
  <c r="A81" i="39"/>
  <c r="A80" i="39"/>
  <c r="A79" i="39"/>
  <c r="A78" i="39"/>
  <c r="A77" i="39"/>
  <c r="A76" i="39"/>
  <c r="A75" i="39"/>
  <c r="A74" i="39"/>
  <c r="A73" i="39"/>
  <c r="A72" i="39"/>
  <c r="A71" i="39"/>
  <c r="A70" i="39"/>
  <c r="A69" i="39"/>
  <c r="A68" i="39"/>
  <c r="A67" i="39"/>
  <c r="A66" i="39"/>
  <c r="A65" i="39"/>
  <c r="A64" i="39"/>
  <c r="A63" i="39"/>
  <c r="A62" i="39"/>
  <c r="A61" i="39"/>
  <c r="A60" i="39"/>
  <c r="A59" i="39"/>
  <c r="A58" i="39"/>
  <c r="A57" i="39"/>
  <c r="A56" i="39"/>
  <c r="A55" i="39"/>
  <c r="A54" i="39"/>
  <c r="A53" i="39"/>
  <c r="A52" i="39"/>
  <c r="A51" i="39"/>
  <c r="M24" i="39"/>
  <c r="L24" i="39"/>
  <c r="K24" i="39"/>
  <c r="J24" i="39"/>
  <c r="I24" i="39"/>
  <c r="H24" i="39"/>
  <c r="G24" i="39"/>
  <c r="F24" i="39"/>
  <c r="E24" i="39"/>
  <c r="D24" i="39"/>
  <c r="C24" i="39"/>
  <c r="B24" i="39"/>
  <c r="C18" i="39"/>
  <c r="D18" i="39" s="1"/>
  <c r="E18" i="39" s="1"/>
  <c r="F18" i="39" s="1"/>
  <c r="G18" i="39" s="1"/>
  <c r="H18" i="39" s="1"/>
  <c r="I18" i="39" s="1"/>
  <c r="J18" i="39" s="1"/>
  <c r="K18" i="39" s="1"/>
  <c r="L18" i="39" s="1"/>
  <c r="M18" i="39" s="1"/>
  <c r="A77" i="38"/>
  <c r="A78" i="38"/>
  <c r="A79" i="38"/>
  <c r="A80" i="38"/>
  <c r="A81" i="38"/>
  <c r="A82" i="38"/>
  <c r="A83" i="38"/>
  <c r="A84" i="38"/>
  <c r="A85" i="38"/>
  <c r="A86" i="38"/>
  <c r="A87" i="38"/>
  <c r="A88" i="38"/>
  <c r="A89" i="38"/>
  <c r="A90" i="38"/>
  <c r="A91" i="38"/>
  <c r="A92" i="38"/>
  <c r="A93" i="38"/>
  <c r="A94" i="38"/>
  <c r="A95" i="38"/>
  <c r="A96" i="38"/>
  <c r="A97" i="38"/>
  <c r="A98" i="38"/>
  <c r="A99" i="38"/>
  <c r="A100" i="38"/>
  <c r="A101" i="38"/>
  <c r="A102" i="38"/>
  <c r="A103" i="38"/>
  <c r="A104" i="38"/>
  <c r="A105" i="38"/>
  <c r="A106" i="38"/>
  <c r="A107" i="38"/>
  <c r="A108" i="38"/>
  <c r="A109" i="38"/>
  <c r="A110" i="38"/>
  <c r="A111" i="38"/>
  <c r="A112" i="38"/>
  <c r="A113" i="38"/>
  <c r="A114" i="38"/>
  <c r="A115" i="38"/>
  <c r="A116" i="38"/>
  <c r="A117" i="38"/>
  <c r="A118" i="38"/>
  <c r="A119" i="38"/>
  <c r="A120" i="38"/>
  <c r="A121" i="38"/>
  <c r="A122" i="38"/>
  <c r="A123" i="38"/>
  <c r="A124" i="38"/>
  <c r="A125" i="38"/>
  <c r="A126" i="38"/>
  <c r="A127" i="38"/>
  <c r="A128" i="38"/>
  <c r="A129" i="38"/>
  <c r="A130" i="38"/>
  <c r="A131" i="38"/>
  <c r="A132" i="38"/>
  <c r="A133" i="38"/>
  <c r="A134" i="38"/>
  <c r="A135" i="38"/>
  <c r="A136" i="38"/>
  <c r="A137" i="38"/>
  <c r="A138" i="38"/>
  <c r="A139" i="38"/>
  <c r="A140" i="38"/>
  <c r="A141" i="38"/>
  <c r="A142" i="38"/>
  <c r="A143" i="38"/>
  <c r="A144" i="38"/>
  <c r="A145" i="38"/>
  <c r="A146" i="38"/>
  <c r="A147" i="38"/>
  <c r="A148" i="38"/>
  <c r="A149" i="38"/>
  <c r="A150" i="38"/>
  <c r="A151" i="38"/>
  <c r="A152" i="38"/>
  <c r="A153" i="38"/>
  <c r="A154" i="38"/>
  <c r="A76" i="38"/>
  <c r="A75" i="38"/>
  <c r="A74" i="38"/>
  <c r="A73" i="38"/>
  <c r="A72" i="38"/>
  <c r="A71" i="38"/>
  <c r="A70" i="38"/>
  <c r="A69" i="38"/>
  <c r="A68" i="38"/>
  <c r="A67" i="38"/>
  <c r="A66" i="38"/>
  <c r="A65" i="38"/>
  <c r="A64" i="38"/>
  <c r="A63" i="38"/>
  <c r="A62" i="38"/>
  <c r="A61" i="38"/>
  <c r="A60" i="38"/>
  <c r="A59" i="38"/>
  <c r="A58" i="38"/>
  <c r="A57" i="38"/>
  <c r="A56" i="38"/>
  <c r="A55" i="38"/>
  <c r="A54" i="38"/>
  <c r="A53" i="38"/>
  <c r="A52" i="38"/>
  <c r="A51" i="38"/>
  <c r="A50" i="38"/>
  <c r="A49" i="38"/>
  <c r="A48" i="38"/>
  <c r="A47" i="38"/>
  <c r="A46" i="38"/>
  <c r="A45" i="38"/>
  <c r="A44" i="38"/>
  <c r="A43" i="38"/>
  <c r="A42" i="38"/>
  <c r="A41" i="38"/>
  <c r="A40" i="38"/>
  <c r="A39" i="38"/>
  <c r="A38" i="38"/>
  <c r="M24" i="38"/>
  <c r="L24" i="38"/>
  <c r="K24" i="38"/>
  <c r="J24" i="38"/>
  <c r="I24" i="38"/>
  <c r="H24" i="38"/>
  <c r="G24" i="38"/>
  <c r="F24" i="38"/>
  <c r="E24" i="38"/>
  <c r="D24" i="38"/>
  <c r="C24" i="38"/>
  <c r="B24" i="38"/>
  <c r="C18" i="38"/>
  <c r="D18" i="38" s="1"/>
  <c r="E18" i="38" s="1"/>
  <c r="F18" i="38" s="1"/>
  <c r="G18" i="38" s="1"/>
  <c r="H18" i="38" s="1"/>
  <c r="I18" i="38" s="1"/>
  <c r="J18" i="38" s="1"/>
  <c r="K18" i="38" s="1"/>
  <c r="L18" i="38" s="1"/>
  <c r="M18" i="38" s="1"/>
  <c r="A76" i="37"/>
  <c r="A75" i="37"/>
  <c r="A74" i="37"/>
  <c r="A73" i="37"/>
  <c r="A72" i="37"/>
  <c r="A71" i="37"/>
  <c r="A70" i="37"/>
  <c r="A69" i="37"/>
  <c r="A68" i="37"/>
  <c r="A67" i="37"/>
  <c r="A66" i="37"/>
  <c r="A65" i="37"/>
  <c r="A64" i="37"/>
  <c r="A63" i="37"/>
  <c r="A62" i="37"/>
  <c r="A61" i="37"/>
  <c r="A60" i="37"/>
  <c r="A59" i="37"/>
  <c r="A58" i="37"/>
  <c r="A57" i="37"/>
  <c r="A56" i="37"/>
  <c r="A55" i="37"/>
  <c r="A54" i="37"/>
  <c r="A53" i="37"/>
  <c r="A52" i="37"/>
  <c r="A51" i="37"/>
  <c r="A50" i="37"/>
  <c r="A49" i="37"/>
  <c r="A48" i="37"/>
  <c r="A47" i="37"/>
  <c r="A46" i="37"/>
  <c r="A45" i="37"/>
  <c r="A44" i="37"/>
  <c r="A43" i="37"/>
  <c r="A42" i="37"/>
  <c r="A41" i="37"/>
  <c r="A40" i="37"/>
  <c r="A39" i="37"/>
  <c r="A38" i="37"/>
  <c r="L33" i="37"/>
  <c r="L31" i="37"/>
  <c r="L29" i="37"/>
  <c r="L27" i="37"/>
  <c r="L25" i="37"/>
  <c r="M24" i="37"/>
  <c r="M33" i="37" s="1"/>
  <c r="L24" i="37"/>
  <c r="L34" i="37" s="1"/>
  <c r="K24" i="37"/>
  <c r="K30" i="37" s="1"/>
  <c r="J24" i="37"/>
  <c r="I24" i="37"/>
  <c r="H24" i="37"/>
  <c r="G24" i="37"/>
  <c r="F24" i="37"/>
  <c r="E24" i="37"/>
  <c r="D24" i="37"/>
  <c r="C24" i="37"/>
  <c r="B24" i="37"/>
  <c r="D18" i="37"/>
  <c r="E18" i="37" s="1"/>
  <c r="F18" i="37" s="1"/>
  <c r="G18" i="37" s="1"/>
  <c r="H18" i="37" s="1"/>
  <c r="I18" i="37" s="1"/>
  <c r="J18" i="37" s="1"/>
  <c r="K18" i="37" s="1"/>
  <c r="L18" i="37" s="1"/>
  <c r="M18" i="37" s="1"/>
  <c r="C18" i="37"/>
  <c r="K25" i="36"/>
  <c r="L25" i="36"/>
  <c r="M25" i="36"/>
  <c r="K26" i="36"/>
  <c r="L26" i="36"/>
  <c r="M26" i="36"/>
  <c r="K27" i="36"/>
  <c r="L27" i="36"/>
  <c r="M27" i="36"/>
  <c r="K28" i="36"/>
  <c r="L28" i="36"/>
  <c r="M28" i="36"/>
  <c r="K29" i="36"/>
  <c r="L29" i="36"/>
  <c r="M29" i="36"/>
  <c r="K30" i="36"/>
  <c r="L30" i="36"/>
  <c r="M30" i="36"/>
  <c r="K31" i="36"/>
  <c r="L31" i="36"/>
  <c r="M31" i="36"/>
  <c r="K32" i="36"/>
  <c r="L32" i="36"/>
  <c r="M32" i="36"/>
  <c r="K33" i="36"/>
  <c r="L33" i="36"/>
  <c r="M33" i="36"/>
  <c r="K34" i="36"/>
  <c r="L34" i="36"/>
  <c r="M34" i="36"/>
  <c r="D11" i="36"/>
  <c r="A76" i="36"/>
  <c r="A75" i="36"/>
  <c r="A74" i="36"/>
  <c r="A73" i="36"/>
  <c r="A72" i="36"/>
  <c r="A71" i="36"/>
  <c r="A70" i="36"/>
  <c r="A69" i="36"/>
  <c r="A68" i="36"/>
  <c r="A67" i="36"/>
  <c r="A66" i="36"/>
  <c r="A65" i="36"/>
  <c r="A64" i="36"/>
  <c r="A63" i="36"/>
  <c r="A62" i="36"/>
  <c r="A61" i="36"/>
  <c r="A60" i="36"/>
  <c r="A59" i="36"/>
  <c r="A58" i="36"/>
  <c r="A57" i="36"/>
  <c r="A56" i="36"/>
  <c r="A55" i="36"/>
  <c r="A54" i="36"/>
  <c r="A53" i="36"/>
  <c r="A52" i="36"/>
  <c r="A51" i="36"/>
  <c r="A50" i="36"/>
  <c r="A49" i="36"/>
  <c r="A48" i="36"/>
  <c r="A47" i="36"/>
  <c r="A46" i="36"/>
  <c r="A45" i="36"/>
  <c r="A44" i="36"/>
  <c r="A43" i="36"/>
  <c r="A42" i="36"/>
  <c r="A41" i="36"/>
  <c r="A40" i="36"/>
  <c r="A39" i="36"/>
  <c r="A38" i="36"/>
  <c r="M24" i="36"/>
  <c r="L24" i="36"/>
  <c r="K24" i="36"/>
  <c r="J24" i="36"/>
  <c r="I24" i="36"/>
  <c r="H24" i="36"/>
  <c r="G24" i="36"/>
  <c r="F24" i="36"/>
  <c r="E24" i="36"/>
  <c r="D24" i="36"/>
  <c r="C24" i="36"/>
  <c r="B24" i="36"/>
  <c r="D18" i="36"/>
  <c r="E18" i="36" s="1"/>
  <c r="F18" i="36" s="1"/>
  <c r="G18" i="36" s="1"/>
  <c r="H18" i="36" s="1"/>
  <c r="I18" i="36" s="1"/>
  <c r="J18" i="36" s="1"/>
  <c r="K18" i="36" s="1"/>
  <c r="L18" i="36" s="1"/>
  <c r="M18" i="36" s="1"/>
  <c r="C18" i="36"/>
  <c r="K25" i="35" a="1"/>
  <c r="K25" i="35" s="1"/>
  <c r="L25" i="35" a="1"/>
  <c r="L25" i="35" s="1"/>
  <c r="M25" i="35" a="1"/>
  <c r="M25" i="35" s="1"/>
  <c r="K26" i="35" a="1"/>
  <c r="K26" i="35" s="1"/>
  <c r="L26" i="35" a="1"/>
  <c r="L26" i="35" s="1"/>
  <c r="M26" i="35" a="1"/>
  <c r="M26" i="35" s="1"/>
  <c r="K27" i="35" a="1"/>
  <c r="K27" i="35" s="1"/>
  <c r="L27" i="35" a="1"/>
  <c r="L27" i="35" s="1"/>
  <c r="M27" i="35" a="1"/>
  <c r="M27" i="35" s="1"/>
  <c r="K28" i="35" a="1"/>
  <c r="K28" i="35" s="1"/>
  <c r="L28" i="35" a="1"/>
  <c r="L28" i="35" s="1"/>
  <c r="M28" i="35" a="1"/>
  <c r="M28" i="35" s="1"/>
  <c r="K29" i="35" a="1"/>
  <c r="K29" i="35" s="1"/>
  <c r="L29" i="35" a="1"/>
  <c r="L29" i="35" s="1"/>
  <c r="M29" i="35" a="1"/>
  <c r="M29" i="35" s="1"/>
  <c r="K30" i="35" a="1"/>
  <c r="K30" i="35" s="1"/>
  <c r="L30" i="35" a="1"/>
  <c r="L30" i="35" s="1"/>
  <c r="M30" i="35" a="1"/>
  <c r="M30" i="35" s="1"/>
  <c r="K31" i="35" a="1"/>
  <c r="K31" i="35" s="1"/>
  <c r="L31" i="35" a="1"/>
  <c r="L31" i="35" s="1"/>
  <c r="M31" i="35" a="1"/>
  <c r="M31" i="35" s="1"/>
  <c r="K32" i="35" a="1"/>
  <c r="K32" i="35" s="1"/>
  <c r="L32" i="35" a="1"/>
  <c r="L32" i="35" s="1"/>
  <c r="M32" i="35" a="1"/>
  <c r="M32" i="35" s="1"/>
  <c r="K33" i="35" a="1"/>
  <c r="K33" i="35" s="1"/>
  <c r="L33" i="35" a="1"/>
  <c r="L33" i="35" s="1"/>
  <c r="M33" i="35" a="1"/>
  <c r="M33" i="35" s="1"/>
  <c r="K34" i="35" a="1"/>
  <c r="K34" i="35" s="1"/>
  <c r="L34" i="35" a="1"/>
  <c r="L34" i="35" s="1"/>
  <c r="M34" i="35" a="1"/>
  <c r="M34" i="35" s="1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125" i="35"/>
  <c r="A126" i="35"/>
  <c r="A127" i="35"/>
  <c r="A128" i="35"/>
  <c r="A129" i="35"/>
  <c r="A130" i="35"/>
  <c r="A131" i="35"/>
  <c r="A132" i="35"/>
  <c r="A133" i="35"/>
  <c r="A134" i="35"/>
  <c r="A135" i="35"/>
  <c r="A136" i="35"/>
  <c r="A137" i="35"/>
  <c r="A138" i="35"/>
  <c r="A139" i="35"/>
  <c r="A140" i="35"/>
  <c r="A141" i="35"/>
  <c r="A142" i="35"/>
  <c r="A143" i="35"/>
  <c r="A144" i="35"/>
  <c r="A145" i="35"/>
  <c r="A146" i="35"/>
  <c r="A147" i="35"/>
  <c r="A148" i="35"/>
  <c r="A149" i="35"/>
  <c r="A150" i="35"/>
  <c r="A151" i="35"/>
  <c r="A152" i="35"/>
  <c r="A153" i="35"/>
  <c r="A154" i="35"/>
  <c r="A155" i="35"/>
  <c r="A156" i="35"/>
  <c r="A157" i="35"/>
  <c r="A158" i="35"/>
  <c r="A159" i="35"/>
  <c r="A160" i="35"/>
  <c r="A161" i="35"/>
  <c r="A162" i="35"/>
  <c r="A163" i="35"/>
  <c r="A164" i="35"/>
  <c r="A165" i="35"/>
  <c r="A166" i="35"/>
  <c r="A167" i="35"/>
  <c r="A168" i="35"/>
  <c r="A169" i="35"/>
  <c r="A170" i="35"/>
  <c r="A171" i="35"/>
  <c r="A172" i="35"/>
  <c r="A173" i="35"/>
  <c r="A174" i="35"/>
  <c r="A175" i="35"/>
  <c r="A176" i="35"/>
  <c r="A177" i="35"/>
  <c r="A178" i="35"/>
  <c r="A179" i="35"/>
  <c r="A180" i="35"/>
  <c r="A181" i="35"/>
  <c r="A182" i="35"/>
  <c r="A183" i="35"/>
  <c r="A184" i="35"/>
  <c r="A185" i="35"/>
  <c r="A186" i="35"/>
  <c r="A187" i="35"/>
  <c r="A188" i="35"/>
  <c r="A189" i="35"/>
  <c r="A190" i="35"/>
  <c r="A191" i="35"/>
  <c r="A192" i="35"/>
  <c r="A193" i="35"/>
  <c r="K25" i="42" l="1" a="1"/>
  <c r="K25" i="42" s="1"/>
  <c r="K29" i="42" a="1"/>
  <c r="K29" i="42" s="1"/>
  <c r="K33" i="42" a="1"/>
  <c r="K33" i="42" s="1"/>
  <c r="K28" i="42" a="1"/>
  <c r="K28" i="42" s="1"/>
  <c r="K32" i="42" a="1"/>
  <c r="K32" i="42" s="1"/>
  <c r="K27" i="42" a="1"/>
  <c r="K27" i="42" s="1"/>
  <c r="K31" i="42" a="1"/>
  <c r="K31" i="42" s="1"/>
  <c r="K26" i="42" a="1"/>
  <c r="K26" i="42" s="1"/>
  <c r="K30" i="42" a="1"/>
  <c r="K30" i="42" s="1"/>
  <c r="K34" i="42" a="1"/>
  <c r="K34" i="42" s="1"/>
  <c r="L26" i="42" a="1"/>
  <c r="L26" i="42" s="1"/>
  <c r="L30" i="42" a="1"/>
  <c r="L30" i="42" s="1"/>
  <c r="L34" i="42" a="1"/>
  <c r="L34" i="42" s="1"/>
  <c r="L25" i="42" a="1"/>
  <c r="L25" i="42" s="1"/>
  <c r="L29" i="42" a="1"/>
  <c r="L29" i="42" s="1"/>
  <c r="L33" i="42" a="1"/>
  <c r="L33" i="42" s="1"/>
  <c r="L28" i="42" a="1"/>
  <c r="L28" i="42" s="1"/>
  <c r="L32" i="42" a="1"/>
  <c r="L32" i="42" s="1"/>
  <c r="L27" i="42" a="1"/>
  <c r="L27" i="42" s="1"/>
  <c r="L31" i="42" a="1"/>
  <c r="L31" i="42" s="1"/>
  <c r="M27" i="42" a="1"/>
  <c r="M27" i="42" s="1"/>
  <c r="M31" i="42" a="1"/>
  <c r="M31" i="42" s="1"/>
  <c r="M26" i="42" a="1"/>
  <c r="M26" i="42" s="1"/>
  <c r="M30" i="42" a="1"/>
  <c r="M30" i="42" s="1"/>
  <c r="M34" i="42" a="1"/>
  <c r="M34" i="42" s="1"/>
  <c r="M25" i="42" a="1"/>
  <c r="M25" i="42" s="1"/>
  <c r="M29" i="42" a="1"/>
  <c r="M29" i="42" s="1"/>
  <c r="M33" i="42" a="1"/>
  <c r="M33" i="42" s="1"/>
  <c r="M28" i="42" a="1"/>
  <c r="M28" i="42" s="1"/>
  <c r="M32" i="42" a="1"/>
  <c r="M32" i="42" s="1"/>
  <c r="M27" i="41" a="1"/>
  <c r="M27" i="41" s="1"/>
  <c r="M31" i="41" a="1"/>
  <c r="M31" i="41" s="1"/>
  <c r="M26" i="41" a="1"/>
  <c r="M26" i="41" s="1"/>
  <c r="M30" i="41" a="1"/>
  <c r="M30" i="41" s="1"/>
  <c r="M34" i="41" a="1"/>
  <c r="M34" i="41" s="1"/>
  <c r="M25" i="41" a="1"/>
  <c r="M25" i="41" s="1"/>
  <c r="M29" i="41" a="1"/>
  <c r="M29" i="41" s="1"/>
  <c r="M33" i="41" a="1"/>
  <c r="M33" i="41" s="1"/>
  <c r="M32" i="41" a="1"/>
  <c r="M32" i="41" s="1"/>
  <c r="M28" i="41" a="1"/>
  <c r="M28" i="41" s="1"/>
  <c r="K25" i="41" a="1"/>
  <c r="K25" i="41" s="1"/>
  <c r="K29" i="41" a="1"/>
  <c r="K29" i="41" s="1"/>
  <c r="K33" i="41" a="1"/>
  <c r="K33" i="41" s="1"/>
  <c r="K28" i="41" a="1"/>
  <c r="K28" i="41" s="1"/>
  <c r="K32" i="41" a="1"/>
  <c r="K32" i="41" s="1"/>
  <c r="K27" i="41" a="1"/>
  <c r="K27" i="41" s="1"/>
  <c r="K31" i="41" a="1"/>
  <c r="K31" i="41" s="1"/>
  <c r="K26" i="41" a="1"/>
  <c r="K26" i="41" s="1"/>
  <c r="K34" i="41" a="1"/>
  <c r="K34" i="41" s="1"/>
  <c r="K30" i="41" a="1"/>
  <c r="K30" i="41" s="1"/>
  <c r="L26" i="41" a="1"/>
  <c r="L26" i="41" s="1"/>
  <c r="L30" i="41" a="1"/>
  <c r="L30" i="41" s="1"/>
  <c r="L34" i="41" a="1"/>
  <c r="L34" i="41" s="1"/>
  <c r="L25" i="41" a="1"/>
  <c r="L25" i="41" s="1"/>
  <c r="L29" i="41" a="1"/>
  <c r="L29" i="41" s="1"/>
  <c r="L33" i="41" a="1"/>
  <c r="L33" i="41" s="1"/>
  <c r="L28" i="41" a="1"/>
  <c r="L28" i="41" s="1"/>
  <c r="L32" i="41" a="1"/>
  <c r="L32" i="41" s="1"/>
  <c r="L31" i="41" a="1"/>
  <c r="L31" i="41" s="1"/>
  <c r="L27" i="41" a="1"/>
  <c r="L27" i="41" s="1"/>
  <c r="M27" i="39" a="1"/>
  <c r="M27" i="39" s="1"/>
  <c r="M31" i="39" a="1"/>
  <c r="M31" i="39" s="1"/>
  <c r="M32" i="39" a="1"/>
  <c r="M32" i="39" s="1"/>
  <c r="M26" i="39" a="1"/>
  <c r="M26" i="39" s="1"/>
  <c r="M30" i="39" a="1"/>
  <c r="M30" i="39" s="1"/>
  <c r="M34" i="39" a="1"/>
  <c r="M34" i="39" s="1"/>
  <c r="M28" i="39" a="1"/>
  <c r="M28" i="39" s="1"/>
  <c r="M25" i="39" a="1"/>
  <c r="M25" i="39" s="1"/>
  <c r="M29" i="39" a="1"/>
  <c r="M29" i="39" s="1"/>
  <c r="M33" i="39" a="1"/>
  <c r="M33" i="39" s="1"/>
  <c r="K33" i="39" a="1"/>
  <c r="K33" i="39" s="1"/>
  <c r="K25" i="39" a="1"/>
  <c r="K25" i="39" s="1"/>
  <c r="K29" i="39" a="1"/>
  <c r="K29" i="39" s="1"/>
  <c r="K34" i="39" a="1"/>
  <c r="K34" i="39" s="1"/>
  <c r="K28" i="39" a="1"/>
  <c r="K28" i="39" s="1"/>
  <c r="K32" i="39" a="1"/>
  <c r="K32" i="39" s="1"/>
  <c r="K26" i="39" a="1"/>
  <c r="K26" i="39" s="1"/>
  <c r="K27" i="39" a="1"/>
  <c r="K27" i="39" s="1"/>
  <c r="K31" i="39" a="1"/>
  <c r="K31" i="39" s="1"/>
  <c r="K30" i="39" a="1"/>
  <c r="K30" i="39" s="1"/>
  <c r="L26" i="39" a="1"/>
  <c r="L26" i="39" s="1"/>
  <c r="L30" i="39" a="1"/>
  <c r="L30" i="39" s="1"/>
  <c r="L34" i="39" a="1"/>
  <c r="L34" i="39" s="1"/>
  <c r="L25" i="39" a="1"/>
  <c r="L25" i="39" s="1"/>
  <c r="L29" i="39" a="1"/>
  <c r="L29" i="39" s="1"/>
  <c r="L33" i="39" a="1"/>
  <c r="L33" i="39" s="1"/>
  <c r="L27" i="39" a="1"/>
  <c r="L27" i="39" s="1"/>
  <c r="L31" i="39" a="1"/>
  <c r="L31" i="39" s="1"/>
  <c r="L28" i="39" a="1"/>
  <c r="L28" i="39" s="1"/>
  <c r="L32" i="39" a="1"/>
  <c r="L32" i="39" s="1"/>
  <c r="K25" i="45"/>
  <c r="K33" i="45"/>
  <c r="K28" i="45"/>
  <c r="K31" i="45"/>
  <c r="K26" i="45"/>
  <c r="K34" i="45"/>
  <c r="K30" i="45"/>
  <c r="K32" i="45"/>
  <c r="K29" i="45"/>
  <c r="M27" i="45"/>
  <c r="M30" i="45"/>
  <c r="M25" i="45"/>
  <c r="M33" i="45"/>
  <c r="M28" i="45"/>
  <c r="M26" i="45"/>
  <c r="M32" i="45"/>
  <c r="M34" i="45"/>
  <c r="M31" i="45"/>
  <c r="K27" i="45"/>
  <c r="L30" i="45"/>
  <c r="L25" i="45"/>
  <c r="L33" i="45"/>
  <c r="L28" i="45"/>
  <c r="L31" i="45"/>
  <c r="L27" i="45"/>
  <c r="L34" i="45"/>
  <c r="L32" i="45"/>
  <c r="L29" i="45"/>
  <c r="L26" i="45"/>
  <c r="K25" i="38" a="1"/>
  <c r="K25" i="38" s="1"/>
  <c r="K29" i="38" a="1"/>
  <c r="K29" i="38" s="1"/>
  <c r="K33" i="38" a="1"/>
  <c r="K33" i="38" s="1"/>
  <c r="K28" i="38" a="1"/>
  <c r="K28" i="38" s="1"/>
  <c r="K32" i="38" a="1"/>
  <c r="K32" i="38" s="1"/>
  <c r="K27" i="38" a="1"/>
  <c r="K27" i="38" s="1"/>
  <c r="K31" i="38" a="1"/>
  <c r="K31" i="38" s="1"/>
  <c r="K34" i="38" a="1"/>
  <c r="K34" i="38" s="1"/>
  <c r="K26" i="38" a="1"/>
  <c r="K26" i="38" s="1"/>
  <c r="K30" i="38" a="1"/>
  <c r="K30" i="38" s="1"/>
  <c r="L26" i="38" a="1"/>
  <c r="L26" i="38" s="1"/>
  <c r="L30" i="38" a="1"/>
  <c r="L30" i="38" s="1"/>
  <c r="L34" i="38" a="1"/>
  <c r="L34" i="38" s="1"/>
  <c r="L25" i="38" a="1"/>
  <c r="L25" i="38" s="1"/>
  <c r="L29" i="38" a="1"/>
  <c r="L29" i="38" s="1"/>
  <c r="L33" i="38" a="1"/>
  <c r="L33" i="38" s="1"/>
  <c r="L28" i="38" a="1"/>
  <c r="L28" i="38" s="1"/>
  <c r="L32" i="38" a="1"/>
  <c r="L32" i="38" s="1"/>
  <c r="L31" i="38" a="1"/>
  <c r="L31" i="38" s="1"/>
  <c r="L27" i="38" a="1"/>
  <c r="L27" i="38" s="1"/>
  <c r="M27" i="38" a="1"/>
  <c r="M27" i="38" s="1"/>
  <c r="M31" i="38" a="1"/>
  <c r="M31" i="38" s="1"/>
  <c r="M26" i="38" a="1"/>
  <c r="M26" i="38" s="1"/>
  <c r="M30" i="38" a="1"/>
  <c r="M30" i="38" s="1"/>
  <c r="M34" i="38" a="1"/>
  <c r="M34" i="38" s="1"/>
  <c r="M25" i="38" a="1"/>
  <c r="M25" i="38" s="1"/>
  <c r="M29" i="38" a="1"/>
  <c r="M29" i="38" s="1"/>
  <c r="M33" i="38" a="1"/>
  <c r="M33" i="38" s="1"/>
  <c r="M28" i="38" a="1"/>
  <c r="M28" i="38" s="1"/>
  <c r="M32" i="38" a="1"/>
  <c r="M32" i="38" s="1"/>
  <c r="K32" i="37"/>
  <c r="L26" i="37"/>
  <c r="L28" i="37"/>
  <c r="L30" i="37"/>
  <c r="L32" i="37"/>
  <c r="K26" i="37"/>
  <c r="K28" i="37"/>
  <c r="M28" i="37"/>
  <c r="M30" i="37"/>
  <c r="M34" i="37"/>
  <c r="M26" i="37"/>
  <c r="M32" i="37"/>
  <c r="K25" i="37"/>
  <c r="K27" i="37"/>
  <c r="K29" i="37"/>
  <c r="K31" i="37"/>
  <c r="K33" i="37"/>
  <c r="K34" i="37"/>
  <c r="M25" i="37"/>
  <c r="M27" i="37"/>
  <c r="M29" i="37"/>
  <c r="M31" i="37"/>
  <c r="A76" i="35"/>
  <c r="A75" i="35"/>
  <c r="A74" i="35"/>
  <c r="A73" i="35"/>
  <c r="A72" i="35"/>
  <c r="A71" i="35"/>
  <c r="A70" i="35"/>
  <c r="A69" i="35"/>
  <c r="A68" i="35"/>
  <c r="A67" i="35"/>
  <c r="A66" i="35"/>
  <c r="A65" i="35"/>
  <c r="A64" i="35"/>
  <c r="A63" i="35"/>
  <c r="A62" i="35"/>
  <c r="A61" i="35"/>
  <c r="A60" i="35"/>
  <c r="A59" i="35"/>
  <c r="A58" i="35"/>
  <c r="A57" i="35"/>
  <c r="A56" i="35"/>
  <c r="A55" i="35"/>
  <c r="A54" i="35"/>
  <c r="A53" i="35"/>
  <c r="A52" i="35"/>
  <c r="A51" i="35"/>
  <c r="A50" i="35"/>
  <c r="A49" i="35"/>
  <c r="A48" i="35"/>
  <c r="A47" i="35"/>
  <c r="A46" i="35"/>
  <c r="A45" i="35"/>
  <c r="A44" i="35"/>
  <c r="A43" i="35"/>
  <c r="A42" i="35"/>
  <c r="A41" i="35"/>
  <c r="A40" i="35"/>
  <c r="A39" i="35"/>
  <c r="A38" i="35"/>
  <c r="M24" i="35"/>
  <c r="L24" i="35"/>
  <c r="K24" i="35"/>
  <c r="J24" i="35"/>
  <c r="I24" i="35"/>
  <c r="H24" i="35"/>
  <c r="G24" i="35"/>
  <c r="F24" i="35"/>
  <c r="E24" i="35"/>
  <c r="D24" i="35"/>
  <c r="C24" i="35"/>
  <c r="B24" i="35"/>
  <c r="E18" i="35"/>
  <c r="F18" i="35" s="1"/>
  <c r="G18" i="35" s="1"/>
  <c r="H18" i="35" s="1"/>
  <c r="I18" i="35" s="1"/>
  <c r="J18" i="35" s="1"/>
  <c r="K18" i="35" s="1"/>
  <c r="L18" i="35" s="1"/>
  <c r="M18" i="35" s="1"/>
  <c r="D18" i="35"/>
  <c r="C18" i="35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M24" i="34"/>
  <c r="L24" i="34"/>
  <c r="K24" i="34"/>
  <c r="J24" i="34"/>
  <c r="I24" i="34"/>
  <c r="H24" i="34"/>
  <c r="G24" i="34"/>
  <c r="F24" i="34"/>
  <c r="E24" i="34"/>
  <c r="D24" i="34"/>
  <c r="C24" i="34"/>
  <c r="B24" i="34"/>
  <c r="D18" i="34"/>
  <c r="E18" i="34" s="1"/>
  <c r="F18" i="34" s="1"/>
  <c r="G18" i="34" s="1"/>
  <c r="H18" i="34" s="1"/>
  <c r="I18" i="34" s="1"/>
  <c r="J18" i="34" s="1"/>
  <c r="K18" i="34" s="1"/>
  <c r="L18" i="34" s="1"/>
  <c r="M18" i="34" s="1"/>
  <c r="C18" i="34"/>
  <c r="K25" i="33" a="1"/>
  <c r="K25" i="33" s="1"/>
  <c r="L25" i="33" a="1"/>
  <c r="L25" i="33"/>
  <c r="M25" i="33" a="1"/>
  <c r="M25" i="33" s="1"/>
  <c r="K26" i="33" a="1"/>
  <c r="K26" i="33" s="1"/>
  <c r="L26" i="33" a="1"/>
  <c r="L26" i="33" s="1"/>
  <c r="M26" i="33" a="1"/>
  <c r="M26" i="33" s="1"/>
  <c r="K27" i="33" a="1"/>
  <c r="K27" i="33" s="1"/>
  <c r="L27" i="33" a="1"/>
  <c r="L27" i="33" s="1"/>
  <c r="M27" i="33" a="1"/>
  <c r="M27" i="33" s="1"/>
  <c r="K28" i="33" a="1"/>
  <c r="K28" i="33"/>
  <c r="L28" i="33" a="1"/>
  <c r="L28" i="33" s="1"/>
  <c r="M28" i="33" a="1"/>
  <c r="M28" i="33" s="1"/>
  <c r="K29" i="33" a="1"/>
  <c r="K29" i="33" s="1"/>
  <c r="L29" i="33" a="1"/>
  <c r="L29" i="33" s="1"/>
  <c r="M29" i="33" a="1"/>
  <c r="M29" i="33" s="1"/>
  <c r="K30" i="33" a="1"/>
  <c r="K30" i="33" s="1"/>
  <c r="L30" i="33" a="1"/>
  <c r="L30" i="33" s="1"/>
  <c r="M30" i="33" a="1"/>
  <c r="M30" i="33" s="1"/>
  <c r="K31" i="33" a="1"/>
  <c r="K31" i="33" s="1"/>
  <c r="L31" i="33" a="1"/>
  <c r="L31" i="33" s="1"/>
  <c r="M31" i="33" a="1"/>
  <c r="M31" i="33" s="1"/>
  <c r="K32" i="33" a="1"/>
  <c r="K32" i="33" s="1"/>
  <c r="L32" i="33" a="1"/>
  <c r="L32" i="33" s="1"/>
  <c r="M32" i="33" a="1"/>
  <c r="M32" i="33" s="1"/>
  <c r="K33" i="33" a="1"/>
  <c r="K33" i="33" s="1"/>
  <c r="L33" i="33" a="1"/>
  <c r="L33" i="33" s="1"/>
  <c r="M33" i="33" a="1"/>
  <c r="M33" i="33" s="1"/>
  <c r="K34" i="33" a="1"/>
  <c r="K34" i="33" s="1"/>
  <c r="L34" i="33" a="1"/>
  <c r="L34" i="33" s="1"/>
  <c r="M34" i="33" a="1"/>
  <c r="M34" i="33" s="1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A43" i="33"/>
  <c r="A42" i="33"/>
  <c r="A41" i="33"/>
  <c r="A40" i="33"/>
  <c r="A39" i="33"/>
  <c r="A38" i="33"/>
  <c r="M24" i="33"/>
  <c r="L24" i="33"/>
  <c r="K24" i="33"/>
  <c r="J24" i="33"/>
  <c r="I24" i="33"/>
  <c r="H24" i="33"/>
  <c r="G24" i="33"/>
  <c r="F24" i="33"/>
  <c r="E24" i="33"/>
  <c r="D24" i="33"/>
  <c r="C24" i="33"/>
  <c r="B24" i="33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D11" i="33"/>
  <c r="C24" i="31"/>
  <c r="D24" i="31"/>
  <c r="E24" i="31"/>
  <c r="F24" i="31"/>
  <c r="G24" i="31"/>
  <c r="H24" i="31"/>
  <c r="I24" i="31"/>
  <c r="J24" i="31"/>
  <c r="K24" i="31"/>
  <c r="L24" i="31"/>
  <c r="M24" i="31"/>
  <c r="B24" i="31"/>
  <c r="C18" i="31"/>
  <c r="D18" i="31" s="1"/>
  <c r="E18" i="31" s="1"/>
  <c r="F18" i="31" s="1"/>
  <c r="G18" i="31" s="1"/>
  <c r="H18" i="31" s="1"/>
  <c r="I18" i="31" s="1"/>
  <c r="J18" i="31" s="1"/>
  <c r="K18" i="31" s="1"/>
  <c r="L18" i="31" s="1"/>
  <c r="M18" i="31" s="1"/>
  <c r="A12" i="30"/>
  <c r="A57" i="31"/>
  <c r="A13" i="30"/>
  <c r="A14" i="30"/>
  <c r="A25" i="30"/>
  <c r="A36" i="30"/>
  <c r="A44" i="30"/>
  <c r="A45" i="30"/>
  <c r="A46" i="30"/>
  <c r="A47" i="30"/>
  <c r="A48" i="30"/>
  <c r="A49" i="30"/>
  <c r="A15" i="30"/>
  <c r="A16" i="30"/>
  <c r="A65" i="31" s="1"/>
  <c r="A17" i="30"/>
  <c r="A18" i="30"/>
  <c r="A19" i="30"/>
  <c r="A20" i="30"/>
  <c r="A21" i="30"/>
  <c r="A22" i="30"/>
  <c r="A23" i="30"/>
  <c r="A24" i="30"/>
  <c r="A26" i="30"/>
  <c r="A27" i="30"/>
  <c r="A28" i="30"/>
  <c r="A29" i="30"/>
  <c r="A30" i="30"/>
  <c r="A31" i="30"/>
  <c r="A32" i="30"/>
  <c r="A33" i="30"/>
  <c r="A34" i="30"/>
  <c r="A35" i="30"/>
  <c r="A37" i="30"/>
  <c r="A38" i="30"/>
  <c r="A39" i="30"/>
  <c r="A40" i="30"/>
  <c r="A41" i="30"/>
  <c r="A42" i="30"/>
  <c r="A43" i="30"/>
  <c r="A11" i="30"/>
  <c r="A43" i="31" s="1"/>
  <c r="D11" i="31"/>
  <c r="A74" i="31" l="1"/>
  <c r="A66" i="31"/>
  <c r="A58" i="31"/>
  <c r="A50" i="31"/>
  <c r="A42" i="31"/>
  <c r="A49" i="31"/>
  <c r="A41" i="31"/>
  <c r="A72" i="31"/>
  <c r="A64" i="31"/>
  <c r="A56" i="31"/>
  <c r="A48" i="31"/>
  <c r="A40" i="31"/>
  <c r="A73" i="31"/>
  <c r="A71" i="31"/>
  <c r="A63" i="31"/>
  <c r="A55" i="31"/>
  <c r="A47" i="31"/>
  <c r="A39" i="31"/>
  <c r="A70" i="31"/>
  <c r="A62" i="31"/>
  <c r="A54" i="31"/>
  <c r="A46" i="31"/>
  <c r="A38" i="31"/>
  <c r="A69" i="31"/>
  <c r="A61" i="31"/>
  <c r="A53" i="31"/>
  <c r="A45" i="31"/>
  <c r="A76" i="31"/>
  <c r="A68" i="31"/>
  <c r="A60" i="31"/>
  <c r="A52" i="31"/>
  <c r="A44" i="31"/>
  <c r="A75" i="31"/>
  <c r="A67" i="31"/>
  <c r="A59" i="31"/>
  <c r="A51" i="31"/>
  <c r="M30" i="31" l="1" a="1"/>
  <c r="M30" i="31" s="1"/>
  <c r="M27" i="31" a="1"/>
  <c r="M27" i="31" s="1"/>
  <c r="M29" i="31" a="1"/>
  <c r="M29" i="31" s="1"/>
  <c r="M34" i="31" a="1"/>
  <c r="M34" i="31" s="1"/>
  <c r="L25" i="31" a="1"/>
  <c r="L25" i="31" s="1"/>
  <c r="M26" i="31" a="1"/>
  <c r="M26" i="31" s="1"/>
  <c r="L29" i="31" a="1"/>
  <c r="L29" i="31" s="1"/>
  <c r="L30" i="31" a="1"/>
  <c r="L30" i="31" s="1"/>
  <c r="L32" i="31" a="1"/>
  <c r="L32" i="31" s="1"/>
  <c r="L26" i="31" a="1"/>
  <c r="L26" i="31" s="1"/>
  <c r="L31" i="31" a="1"/>
  <c r="L31" i="31" s="1"/>
  <c r="L28" i="31" a="1"/>
  <c r="L28" i="31" s="1"/>
  <c r="K30" i="31" a="1"/>
  <c r="K30" i="31" s="1"/>
  <c r="L33" i="31" a="1"/>
  <c r="L33" i="31" s="1"/>
  <c r="K34" i="31" a="1"/>
  <c r="K34" i="31" s="1"/>
  <c r="I33" i="39" l="1" a="1"/>
  <c r="I33" i="39" s="1"/>
  <c r="I27" i="39" a="1"/>
  <c r="I27" i="39" s="1"/>
  <c r="J31" i="39" a="1"/>
  <c r="J31" i="39" s="1"/>
  <c r="F30" i="39" a="1"/>
  <c r="F30" i="39" s="1"/>
  <c r="F32" i="39" a="1"/>
  <c r="F32" i="39" s="1"/>
  <c r="F34" i="39" a="1"/>
  <c r="F34" i="39" s="1"/>
  <c r="I28" i="39" a="1"/>
  <c r="I28" i="39" s="1"/>
  <c r="J29" i="39" a="1"/>
  <c r="J29" i="39" s="1"/>
  <c r="J33" i="39" a="1"/>
  <c r="J33" i="39" s="1"/>
  <c r="I26" i="39" a="1"/>
  <c r="I26" i="39" s="1"/>
  <c r="I34" i="39" a="1"/>
  <c r="I34" i="39" s="1"/>
  <c r="J25" i="39" a="1"/>
  <c r="J25" i="39" s="1"/>
  <c r="J32" i="39" a="1"/>
  <c r="J32" i="39" s="1"/>
  <c r="J26" i="39" a="1"/>
  <c r="J26" i="39" s="1"/>
  <c r="F33" i="39" a="1"/>
  <c r="F33" i="39" s="1"/>
  <c r="F29" i="39" a="1"/>
  <c r="F29" i="39" s="1"/>
  <c r="J30" i="39" a="1"/>
  <c r="J30" i="39" s="1"/>
  <c r="F31" i="39" a="1"/>
  <c r="F31" i="39" s="1"/>
  <c r="I29" i="39" a="1"/>
  <c r="I29" i="39" s="1"/>
  <c r="F25" i="39" a="1"/>
  <c r="F25" i="39" s="1"/>
  <c r="J28" i="39" a="1"/>
  <c r="J28" i="39" s="1"/>
  <c r="I31" i="39" a="1"/>
  <c r="I31" i="39" s="1"/>
  <c r="I30" i="39" a="1"/>
  <c r="I30" i="39" s="1"/>
  <c r="I32" i="39" a="1"/>
  <c r="I32" i="39" s="1"/>
  <c r="J27" i="39" a="1"/>
  <c r="J27" i="39" s="1"/>
  <c r="F27" i="39" a="1"/>
  <c r="F27" i="39" s="1"/>
  <c r="F28" i="39" a="1"/>
  <c r="F28" i="39" s="1"/>
  <c r="F26" i="39" a="1"/>
  <c r="F26" i="39" s="1"/>
  <c r="I25" i="39" a="1"/>
  <c r="I25" i="39" s="1"/>
  <c r="J34" i="39" a="1"/>
  <c r="J34" i="39" s="1"/>
  <c r="B31" i="35" a="1"/>
  <c r="B31" i="35" s="1"/>
  <c r="E33" i="35" a="1"/>
  <c r="E33" i="35" s="1"/>
  <c r="G32" i="31" a="1"/>
  <c r="G32" i="31" s="1"/>
  <c r="I27" i="33" a="1"/>
  <c r="I27" i="33" s="1"/>
  <c r="G26" i="36"/>
  <c r="M25" i="31" a="1"/>
  <c r="M25" i="31" s="1"/>
  <c r="B34" i="33" a="1"/>
  <c r="B34" i="33" s="1"/>
  <c r="G26" i="31" a="1"/>
  <c r="G26" i="31" s="1"/>
  <c r="I28" i="31" a="1"/>
  <c r="I28" i="31" s="1"/>
  <c r="B25" i="31" a="1"/>
  <c r="B25" i="31" s="1"/>
  <c r="B33" i="38" a="1"/>
  <c r="B33" i="38" s="1"/>
  <c r="B32" i="35" a="1"/>
  <c r="B32" i="35" s="1"/>
  <c r="I26" i="33" a="1"/>
  <c r="I26" i="33" s="1"/>
  <c r="B34" i="31" a="1"/>
  <c r="B34" i="31" s="1"/>
  <c r="C28" i="36"/>
  <c r="H29" i="38" a="1"/>
  <c r="H29" i="38" s="1"/>
  <c r="I31" i="31" a="1"/>
  <c r="I31" i="31" s="1"/>
  <c r="D31" i="35" a="1"/>
  <c r="D31" i="35" s="1"/>
  <c r="C29" i="37"/>
  <c r="H26" i="33" a="1"/>
  <c r="H26" i="33" s="1"/>
  <c r="D26" i="31" a="1"/>
  <c r="D26" i="31" s="1"/>
  <c r="H32" i="33" a="1"/>
  <c r="H32" i="33" s="1"/>
  <c r="F33" i="33" a="1"/>
  <c r="F33" i="33" s="1"/>
  <c r="B27" i="35" a="1"/>
  <c r="B27" i="35" s="1"/>
  <c r="B26" i="37"/>
  <c r="K28" i="31" a="1"/>
  <c r="K28" i="31" s="1"/>
  <c r="C27" i="37"/>
  <c r="I25" i="31" a="1"/>
  <c r="I25" i="31" s="1"/>
  <c r="J33" i="35" a="1"/>
  <c r="J33" i="35" s="1"/>
  <c r="G32" i="37"/>
  <c r="F34" i="31" a="1"/>
  <c r="F34" i="31" s="1"/>
  <c r="J34" i="33" a="1"/>
  <c r="J34" i="33" s="1"/>
  <c r="G27" i="35" a="1"/>
  <c r="G27" i="35" s="1"/>
  <c r="K31" i="31" a="1"/>
  <c r="K31" i="31" s="1"/>
  <c r="D30" i="35" a="1"/>
  <c r="D30" i="35" s="1"/>
  <c r="M32" i="31" a="1"/>
  <c r="M32" i="31" s="1"/>
  <c r="E27" i="38" a="1"/>
  <c r="E27" i="38" s="1"/>
  <c r="E28" i="36"/>
  <c r="H25" i="37"/>
  <c r="D31" i="36"/>
  <c r="C25" i="33" a="1"/>
  <c r="C25" i="33" s="1"/>
  <c r="B29" i="35" a="1"/>
  <c r="B29" i="35" s="1"/>
  <c r="J28" i="35" a="1"/>
  <c r="J28" i="35" s="1"/>
  <c r="J34" i="31" a="1"/>
  <c r="J34" i="31" s="1"/>
  <c r="H33" i="38" a="1"/>
  <c r="H33" i="38" s="1"/>
  <c r="D32" i="36"/>
  <c r="J32" i="31" a="1"/>
  <c r="J32" i="31" s="1"/>
  <c r="C34" i="35" a="1"/>
  <c r="C34" i="35" s="1"/>
  <c r="E30" i="37"/>
  <c r="C27" i="36"/>
  <c r="C28" i="37"/>
  <c r="F26" i="31" a="1"/>
  <c r="F26" i="31" s="1"/>
  <c r="I31" i="37"/>
  <c r="I25" i="37"/>
  <c r="E32" i="36"/>
  <c r="I34" i="36"/>
  <c r="G34" i="37"/>
  <c r="B32" i="36"/>
  <c r="I28" i="37"/>
  <c r="C34" i="37"/>
  <c r="D28" i="37"/>
  <c r="G31" i="37"/>
  <c r="B26" i="38" a="1"/>
  <c r="B26" i="38" s="1"/>
  <c r="F34" i="36"/>
  <c r="H34" i="35" a="1"/>
  <c r="H34" i="35" s="1"/>
  <c r="I34" i="31" a="1"/>
  <c r="I34" i="31" s="1"/>
  <c r="H29" i="35" a="1"/>
  <c r="H29" i="35" s="1"/>
  <c r="G25" i="31" a="1"/>
  <c r="G25" i="31" s="1"/>
  <c r="G32" i="38" a="1"/>
  <c r="G32" i="38" s="1"/>
  <c r="E27" i="33" a="1"/>
  <c r="E27" i="33" s="1"/>
  <c r="G31" i="31" a="1"/>
  <c r="G31" i="31" s="1"/>
  <c r="C32" i="38" a="1"/>
  <c r="C32" i="38" s="1"/>
  <c r="D30" i="33" a="1"/>
  <c r="D30" i="33" s="1"/>
  <c r="J28" i="31" a="1"/>
  <c r="J28" i="31" s="1"/>
  <c r="J26" i="31" a="1"/>
  <c r="J26" i="31" s="1"/>
  <c r="D30" i="36"/>
  <c r="J25" i="36"/>
  <c r="D29" i="35" a="1"/>
  <c r="D29" i="35" s="1"/>
  <c r="D27" i="31" a="1"/>
  <c r="D27" i="31" s="1"/>
  <c r="B31" i="31" a="1"/>
  <c r="B31" i="31" s="1"/>
  <c r="E27" i="37"/>
  <c r="C28" i="33" a="1"/>
  <c r="C28" i="33" s="1"/>
  <c r="C30" i="33" a="1"/>
  <c r="C30" i="33" s="1"/>
  <c r="D33" i="37"/>
  <c r="B34" i="36"/>
  <c r="C31" i="35" a="1"/>
  <c r="C31" i="35" s="1"/>
  <c r="B29" i="38" a="1"/>
  <c r="B29" i="38" s="1"/>
  <c r="H31" i="31" a="1"/>
  <c r="H31" i="31" s="1"/>
  <c r="E25" i="33" a="1"/>
  <c r="E25" i="33" s="1"/>
  <c r="C25" i="31" a="1"/>
  <c r="C25" i="31" s="1"/>
  <c r="H34" i="36"/>
  <c r="G32" i="35" a="1"/>
  <c r="G32" i="35" s="1"/>
  <c r="D28" i="38" a="1"/>
  <c r="D28" i="38" s="1"/>
  <c r="G25" i="36"/>
  <c r="H27" i="35" a="1"/>
  <c r="H27" i="35" s="1"/>
  <c r="G29" i="36"/>
  <c r="H27" i="38" a="1"/>
  <c r="H27" i="38" s="1"/>
  <c r="G28" i="33" a="1"/>
  <c r="G28" i="33" s="1"/>
  <c r="I30" i="35" a="1"/>
  <c r="I30" i="35" s="1"/>
  <c r="D33" i="33" a="1"/>
  <c r="D33" i="33" s="1"/>
  <c r="C33" i="37"/>
  <c r="E28" i="31" a="1"/>
  <c r="E28" i="31" s="1"/>
  <c r="B28" i="38" a="1"/>
  <c r="B28" i="38" s="1"/>
  <c r="H29" i="33" a="1"/>
  <c r="H29" i="33" s="1"/>
  <c r="B30" i="37"/>
  <c r="G33" i="35" a="1"/>
  <c r="G33" i="35" s="1"/>
  <c r="B34" i="37"/>
  <c r="F29" i="36"/>
  <c r="E33" i="31" a="1"/>
  <c r="E33" i="31" s="1"/>
  <c r="G30" i="37"/>
  <c r="G31" i="33" a="1"/>
  <c r="G31" i="33" s="1"/>
  <c r="G29" i="31" a="1"/>
  <c r="G29" i="31" s="1"/>
  <c r="B32" i="31" a="1"/>
  <c r="B32" i="31" s="1"/>
  <c r="D25" i="33" a="1"/>
  <c r="D25" i="33" s="1"/>
  <c r="I28" i="33" a="1"/>
  <c r="I28" i="33" s="1"/>
  <c r="E25" i="35" a="1"/>
  <c r="E25" i="35" s="1"/>
  <c r="D29" i="36"/>
  <c r="D29" i="33" a="1"/>
  <c r="D29" i="33" s="1"/>
  <c r="J34" i="35" a="1"/>
  <c r="J34" i="35" s="1"/>
  <c r="D26" i="35" a="1"/>
  <c r="D26" i="35" s="1"/>
  <c r="F25" i="31" a="1"/>
  <c r="F25" i="31" s="1"/>
  <c r="G26" i="33" a="1"/>
  <c r="G26" i="33" s="1"/>
  <c r="E27" i="35" a="1"/>
  <c r="E27" i="35" s="1"/>
  <c r="I25" i="33" a="1"/>
  <c r="I25" i="33" s="1"/>
  <c r="D28" i="36"/>
  <c r="I27" i="37"/>
  <c r="C33" i="35" a="1"/>
  <c r="C33" i="35" s="1"/>
  <c r="G31" i="36"/>
  <c r="F34" i="33" a="1"/>
  <c r="F34" i="33" s="1"/>
  <c r="C34" i="36"/>
  <c r="E30" i="35" a="1"/>
  <c r="E30" i="35" s="1"/>
  <c r="G32" i="36"/>
  <c r="D25" i="36"/>
  <c r="I25" i="35" a="1"/>
  <c r="I25" i="35" s="1"/>
  <c r="I29" i="36"/>
  <c r="F33" i="37"/>
  <c r="J27" i="31" a="1"/>
  <c r="J27" i="31" s="1"/>
  <c r="G29" i="33" a="1"/>
  <c r="G29" i="33" s="1"/>
  <c r="K32" i="31" a="1"/>
  <c r="K32" i="31" s="1"/>
  <c r="C32" i="31" a="1"/>
  <c r="C32" i="31" s="1"/>
  <c r="H32" i="38" a="1"/>
  <c r="H32" i="38" s="1"/>
  <c r="C30" i="31" a="1"/>
  <c r="C30" i="31" s="1"/>
  <c r="I31" i="35" a="1"/>
  <c r="I31" i="35" s="1"/>
  <c r="E30" i="31" a="1"/>
  <c r="E30" i="31" s="1"/>
  <c r="B31" i="36"/>
  <c r="C29" i="36"/>
  <c r="K26" i="31" a="1"/>
  <c r="K26" i="31" s="1"/>
  <c r="F27" i="33" a="1"/>
  <c r="F27" i="33" s="1"/>
  <c r="H26" i="36"/>
  <c r="G33" i="36"/>
  <c r="I26" i="36"/>
  <c r="F25" i="33" a="1"/>
  <c r="F25" i="33" s="1"/>
  <c r="J29" i="31" a="1"/>
  <c r="J29" i="31" s="1"/>
  <c r="F31" i="37"/>
  <c r="B33" i="35" a="1"/>
  <c r="B33" i="35" s="1"/>
  <c r="H31" i="36"/>
  <c r="B31" i="33" a="1"/>
  <c r="B31" i="33" s="1"/>
  <c r="F25" i="36"/>
  <c r="H33" i="37"/>
  <c r="J29" i="35" a="1"/>
  <c r="J29" i="35" s="1"/>
  <c r="F30" i="31" a="1"/>
  <c r="F30" i="31" s="1"/>
  <c r="D33" i="36"/>
  <c r="C28" i="35" a="1"/>
  <c r="C28" i="35" s="1"/>
  <c r="J33" i="36"/>
  <c r="I33" i="33" a="1"/>
  <c r="I33" i="33" s="1"/>
  <c r="F27" i="35" a="1"/>
  <c r="F27" i="35" s="1"/>
  <c r="B30" i="35" a="1"/>
  <c r="B30" i="35" s="1"/>
  <c r="H32" i="31" a="1"/>
  <c r="H32" i="31" s="1"/>
  <c r="B27" i="31" a="1"/>
  <c r="B27" i="31" s="1"/>
  <c r="B28" i="31" a="1"/>
  <c r="B28" i="31" s="1"/>
  <c r="E31" i="35" a="1"/>
  <c r="E31" i="35" s="1"/>
  <c r="B33" i="31" a="1"/>
  <c r="B33" i="31" s="1"/>
  <c r="E27" i="31" a="1"/>
  <c r="E27" i="31" s="1"/>
  <c r="E26" i="33" a="1"/>
  <c r="E26" i="33" s="1"/>
  <c r="G28" i="31" a="1"/>
  <c r="G28" i="31" s="1"/>
  <c r="D28" i="35" a="1"/>
  <c r="D28" i="35" s="1"/>
  <c r="G25" i="33" a="1"/>
  <c r="G25" i="33" s="1"/>
  <c r="J33" i="33" a="1"/>
  <c r="J33" i="33" s="1"/>
  <c r="E25" i="36"/>
  <c r="F32" i="31" a="1"/>
  <c r="F32" i="31" s="1"/>
  <c r="I33" i="31" a="1"/>
  <c r="I33" i="31" s="1"/>
  <c r="E31" i="33" a="1"/>
  <c r="E31" i="33" s="1"/>
  <c r="E34" i="38" a="1"/>
  <c r="E34" i="38" s="1"/>
  <c r="C25" i="35" a="1"/>
  <c r="C25" i="35" s="1"/>
  <c r="D27" i="36"/>
  <c r="E32" i="37"/>
  <c r="I32" i="33" a="1"/>
  <c r="I32" i="33" s="1"/>
  <c r="B29" i="31" a="1"/>
  <c r="B29" i="31" s="1"/>
  <c r="E32" i="31" a="1"/>
  <c r="E32" i="31" s="1"/>
  <c r="G34" i="31" a="1"/>
  <c r="G34" i="31" s="1"/>
  <c r="C31" i="31" a="1"/>
  <c r="C31" i="31" s="1"/>
  <c r="H29" i="36"/>
  <c r="D33" i="31" a="1"/>
  <c r="D33" i="31" s="1"/>
  <c r="E33" i="33" a="1"/>
  <c r="E33" i="33" s="1"/>
  <c r="D29" i="37"/>
  <c r="H27" i="37"/>
  <c r="J28" i="33" a="1"/>
  <c r="J28" i="33" s="1"/>
  <c r="B34" i="35" a="1"/>
  <c r="B34" i="35" s="1"/>
  <c r="H31" i="37"/>
  <c r="B32" i="33" a="1"/>
  <c r="B32" i="33" s="1"/>
  <c r="F31" i="35" a="1"/>
  <c r="F31" i="35" s="1"/>
  <c r="J30" i="33" a="1"/>
  <c r="J30" i="33" s="1"/>
  <c r="G33" i="31" a="1"/>
  <c r="G33" i="31" s="1"/>
  <c r="B29" i="33" a="1"/>
  <c r="B29" i="33" s="1"/>
  <c r="D26" i="38" a="1"/>
  <c r="D26" i="38" s="1"/>
  <c r="F28" i="33" a="1"/>
  <c r="F28" i="33" s="1"/>
  <c r="K25" i="31" a="1"/>
  <c r="K25" i="31" s="1"/>
  <c r="H30" i="35" a="1"/>
  <c r="H30" i="35" s="1"/>
  <c r="C33" i="31" a="1"/>
  <c r="C33" i="31" s="1"/>
  <c r="C29" i="33" a="1"/>
  <c r="C29" i="33" s="1"/>
  <c r="F29" i="37"/>
  <c r="H34" i="31" a="1"/>
  <c r="H34" i="31" s="1"/>
  <c r="J31" i="35" a="1"/>
  <c r="J31" i="35" s="1"/>
  <c r="G30" i="33" a="1"/>
  <c r="G30" i="33" s="1"/>
  <c r="I25" i="36"/>
  <c r="J30" i="37"/>
  <c r="H31" i="38" a="1"/>
  <c r="H31" i="38" s="1"/>
  <c r="F28" i="36"/>
  <c r="E32" i="33" a="1"/>
  <c r="E32" i="33" s="1"/>
  <c r="D25" i="35" a="1"/>
  <c r="D25" i="35" s="1"/>
  <c r="D32" i="31" a="1"/>
  <c r="D32" i="31" s="1"/>
  <c r="C27" i="33" a="1"/>
  <c r="C27" i="33" s="1"/>
  <c r="G26" i="37"/>
  <c r="B25" i="38" a="1"/>
  <c r="B25" i="38" s="1"/>
  <c r="D30" i="38" a="1"/>
  <c r="D30" i="38" s="1"/>
  <c r="F33" i="35" a="1"/>
  <c r="F33" i="35" s="1"/>
  <c r="J26" i="33" a="1"/>
  <c r="J26" i="33" s="1"/>
  <c r="F25" i="35" a="1"/>
  <c r="F25" i="35" s="1"/>
  <c r="H25" i="31" a="1"/>
  <c r="H25" i="31" s="1"/>
  <c r="G25" i="35" a="1"/>
  <c r="G25" i="35" s="1"/>
  <c r="C31" i="38" a="1"/>
  <c r="C31" i="38" s="1"/>
  <c r="G26" i="35" a="1"/>
  <c r="G26" i="35" s="1"/>
  <c r="F28" i="37"/>
  <c r="B30" i="36"/>
  <c r="D32" i="37"/>
  <c r="B30" i="31" a="1"/>
  <c r="B30" i="31" s="1"/>
  <c r="G30" i="38" a="1"/>
  <c r="G30" i="38" s="1"/>
  <c r="D32" i="35" a="1"/>
  <c r="D32" i="35" s="1"/>
  <c r="M28" i="31" a="1"/>
  <c r="M28" i="31" s="1"/>
  <c r="E29" i="35" a="1"/>
  <c r="E29" i="35" s="1"/>
  <c r="D25" i="38" a="1"/>
  <c r="D25" i="38" s="1"/>
  <c r="H26" i="38" a="1"/>
  <c r="H26" i="38" s="1"/>
  <c r="E26" i="36"/>
  <c r="E29" i="38" a="1"/>
  <c r="E29" i="38" s="1"/>
  <c r="C26" i="35" a="1"/>
  <c r="C26" i="35" s="1"/>
  <c r="C30" i="35" a="1"/>
  <c r="C30" i="35" s="1"/>
  <c r="B27" i="36"/>
  <c r="F30" i="37"/>
  <c r="H28" i="33" a="1"/>
  <c r="H28" i="33" s="1"/>
  <c r="I30" i="31" a="1"/>
  <c r="I30" i="31" s="1"/>
  <c r="G25" i="37"/>
  <c r="B28" i="35" a="1"/>
  <c r="B28" i="35" s="1"/>
  <c r="J30" i="35" a="1"/>
  <c r="J30" i="35" s="1"/>
  <c r="J31" i="31" a="1"/>
  <c r="J31" i="31" s="1"/>
  <c r="H34" i="37"/>
  <c r="D26" i="36"/>
  <c r="G34" i="38" a="1"/>
  <c r="G34" i="38" s="1"/>
  <c r="H33" i="35" a="1"/>
  <c r="H33" i="35" s="1"/>
  <c r="J26" i="37"/>
  <c r="B26" i="33" a="1"/>
  <c r="B26" i="33" s="1"/>
  <c r="K27" i="31" a="1"/>
  <c r="K27" i="31" s="1"/>
  <c r="B28" i="37"/>
  <c r="I32" i="35" a="1"/>
  <c r="I32" i="35" s="1"/>
  <c r="E28" i="37"/>
  <c r="I29" i="31" a="1"/>
  <c r="I29" i="31" s="1"/>
  <c r="B33" i="36"/>
  <c r="B33" i="33" a="1"/>
  <c r="B33" i="33" s="1"/>
  <c r="I31" i="33" a="1"/>
  <c r="I31" i="33" s="1"/>
  <c r="I26" i="35" a="1"/>
  <c r="I26" i="35" s="1"/>
  <c r="J27" i="33" a="1"/>
  <c r="J27" i="33" s="1"/>
  <c r="H28" i="36"/>
  <c r="F32" i="33" a="1"/>
  <c r="F32" i="33" s="1"/>
  <c r="H28" i="31" a="1"/>
  <c r="H28" i="31" s="1"/>
  <c r="E33" i="37"/>
  <c r="F32" i="37"/>
  <c r="I27" i="31" a="1"/>
  <c r="I27" i="31" s="1"/>
  <c r="H26" i="31" a="1"/>
  <c r="H26" i="31" s="1"/>
  <c r="H31" i="33" a="1"/>
  <c r="H31" i="33" s="1"/>
  <c r="F27" i="31" a="1"/>
  <c r="F27" i="31" s="1"/>
  <c r="C26" i="38" a="1"/>
  <c r="C26" i="38" s="1"/>
  <c r="C30" i="37"/>
  <c r="D28" i="33" a="1"/>
  <c r="D28" i="33" s="1"/>
  <c r="I31" i="36"/>
  <c r="C29" i="31" a="1"/>
  <c r="C29" i="31" s="1"/>
  <c r="J26" i="36"/>
  <c r="C30" i="38" a="1"/>
  <c r="C30" i="38" s="1"/>
  <c r="G30" i="31" a="1"/>
  <c r="G30" i="31" s="1"/>
  <c r="H27" i="33" a="1"/>
  <c r="H27" i="33" s="1"/>
  <c r="F28" i="35" a="1"/>
  <c r="F28" i="35" s="1"/>
  <c r="H33" i="33" a="1"/>
  <c r="H33" i="33" s="1"/>
  <c r="E25" i="31" a="1"/>
  <c r="E25" i="31" s="1"/>
  <c r="H29" i="31" a="1"/>
  <c r="H29" i="31" s="1"/>
  <c r="I34" i="35" a="1"/>
  <c r="I34" i="35" s="1"/>
  <c r="D26" i="33" a="1"/>
  <c r="D26" i="33" s="1"/>
  <c r="B26" i="36"/>
  <c r="G34" i="33" a="1"/>
  <c r="G34" i="33" s="1"/>
  <c r="H25" i="36"/>
  <c r="F29" i="35" a="1"/>
  <c r="F29" i="35" s="1"/>
  <c r="H30" i="33" a="1"/>
  <c r="H30" i="33" s="1"/>
  <c r="G33" i="33" a="1"/>
  <c r="G33" i="33" s="1"/>
  <c r="G31" i="35" a="1"/>
  <c r="G31" i="35" s="1"/>
  <c r="G27" i="36"/>
  <c r="F27" i="36"/>
  <c r="B27" i="38" a="1"/>
  <c r="B27" i="38" s="1"/>
  <c r="D29" i="38" a="1"/>
  <c r="D29" i="38" s="1"/>
  <c r="H30" i="37"/>
  <c r="J28" i="37"/>
  <c r="B28" i="33" a="1"/>
  <c r="B28" i="33" s="1"/>
  <c r="H32" i="35" a="1"/>
  <c r="H32" i="35" s="1"/>
  <c r="B33" i="37"/>
  <c r="I29" i="37"/>
  <c r="C25" i="37"/>
  <c r="B27" i="37"/>
  <c r="I32" i="36"/>
  <c r="E28" i="35" a="1"/>
  <c r="E28" i="35" s="1"/>
  <c r="H31" i="35" a="1"/>
  <c r="H31" i="35" s="1"/>
  <c r="D31" i="31" a="1"/>
  <c r="D31" i="31" s="1"/>
  <c r="H27" i="31" a="1"/>
  <c r="H27" i="31" s="1"/>
  <c r="J32" i="33" a="1"/>
  <c r="J32" i="33" s="1"/>
  <c r="D25" i="37"/>
  <c r="C34" i="38" a="1"/>
  <c r="C34" i="38" s="1"/>
  <c r="H30" i="31" a="1"/>
  <c r="H30" i="31" s="1"/>
  <c r="G28" i="35" a="1"/>
  <c r="G28" i="35" s="1"/>
  <c r="I27" i="35" a="1"/>
  <c r="I27" i="35" s="1"/>
  <c r="D29" i="31" a="1"/>
  <c r="D29" i="31" s="1"/>
  <c r="I30" i="33" a="1"/>
  <c r="I30" i="33" s="1"/>
  <c r="E34" i="33" a="1"/>
  <c r="E34" i="33" s="1"/>
  <c r="D34" i="33" a="1"/>
  <c r="D34" i="33" s="1"/>
  <c r="I28" i="36"/>
  <c r="D27" i="35" a="1"/>
  <c r="D27" i="35" s="1"/>
  <c r="H28" i="38" a="1"/>
  <c r="H28" i="38" s="1"/>
  <c r="C32" i="37"/>
  <c r="F29" i="33" a="1"/>
  <c r="F29" i="33" s="1"/>
  <c r="E25" i="38" a="1"/>
  <c r="E25" i="38" s="1"/>
  <c r="D32" i="38" a="1"/>
  <c r="D32" i="38" s="1"/>
  <c r="C33" i="36"/>
  <c r="C31" i="33" a="1"/>
  <c r="C31" i="33" s="1"/>
  <c r="C28" i="38" a="1"/>
  <c r="C28" i="38" s="1"/>
  <c r="G27" i="33" a="1"/>
  <c r="G27" i="33" s="1"/>
  <c r="I34" i="37"/>
  <c r="C34" i="31" a="1"/>
  <c r="C34" i="31" s="1"/>
  <c r="G27" i="31" a="1"/>
  <c r="G27" i="31" s="1"/>
  <c r="D34" i="35" a="1"/>
  <c r="D34" i="35" s="1"/>
  <c r="D30" i="31" a="1"/>
  <c r="D30" i="31" s="1"/>
  <c r="M31" i="31" a="1"/>
  <c r="M31" i="31" s="1"/>
  <c r="D34" i="36"/>
  <c r="G30" i="36"/>
  <c r="E27" i="36"/>
  <c r="J34" i="36"/>
  <c r="C29" i="38" a="1"/>
  <c r="C29" i="38" s="1"/>
  <c r="C26" i="33" a="1"/>
  <c r="C26" i="33" s="1"/>
  <c r="D27" i="33" a="1"/>
  <c r="D27" i="33" s="1"/>
  <c r="D31" i="33" a="1"/>
  <c r="D31" i="33" s="1"/>
  <c r="M33" i="31" a="1"/>
  <c r="M33" i="31" s="1"/>
  <c r="J29" i="37"/>
  <c r="J33" i="37"/>
  <c r="H29" i="37"/>
  <c r="B25" i="33" a="1"/>
  <c r="B25" i="33" s="1"/>
  <c r="F26" i="35" a="1"/>
  <c r="F26" i="35" s="1"/>
  <c r="E26" i="35" a="1"/>
  <c r="E26" i="35" s="1"/>
  <c r="I33" i="37"/>
  <c r="H26" i="35" a="1"/>
  <c r="H26" i="35" s="1"/>
  <c r="E26" i="31" a="1"/>
  <c r="E26" i="31" s="1"/>
  <c r="B25" i="37"/>
  <c r="H32" i="36"/>
  <c r="K29" i="31" a="1"/>
  <c r="K29" i="31" s="1"/>
  <c r="H34" i="33" a="1"/>
  <c r="H34" i="33" s="1"/>
  <c r="F28" i="31" a="1"/>
  <c r="F28" i="31" s="1"/>
  <c r="I30" i="37"/>
  <c r="B32" i="38" a="1"/>
  <c r="B32" i="38" s="1"/>
  <c r="C27" i="38" a="1"/>
  <c r="C27" i="38" s="1"/>
  <c r="C26" i="36"/>
  <c r="F31" i="31" a="1"/>
  <c r="F31" i="31" s="1"/>
  <c r="G25" i="38" a="1"/>
  <c r="G25" i="38" s="1"/>
  <c r="J27" i="37"/>
  <c r="B29" i="36"/>
  <c r="H26" i="37"/>
  <c r="D25" i="31" a="1"/>
  <c r="D25" i="31" s="1"/>
  <c r="G31" i="38" a="1"/>
  <c r="G31" i="38" s="1"/>
  <c r="C32" i="33" a="1"/>
  <c r="C32" i="33" s="1"/>
  <c r="C28" i="31" a="1"/>
  <c r="C28" i="31" s="1"/>
  <c r="I26" i="37"/>
  <c r="E31" i="37"/>
  <c r="C33" i="33" a="1"/>
  <c r="C33" i="33" s="1"/>
  <c r="J31" i="37"/>
  <c r="F31" i="33" a="1"/>
  <c r="F31" i="33" s="1"/>
  <c r="H30" i="36"/>
  <c r="B31" i="38" a="1"/>
  <c r="B31" i="38" s="1"/>
  <c r="B30" i="33" a="1"/>
  <c r="B30" i="33" s="1"/>
  <c r="D28" i="31" a="1"/>
  <c r="D28" i="31" s="1"/>
  <c r="E34" i="37"/>
  <c r="D34" i="37"/>
  <c r="I30" i="36"/>
  <c r="I34" i="33" a="1"/>
  <c r="I34" i="33" s="1"/>
  <c r="H25" i="35" a="1"/>
  <c r="H25" i="35" s="1"/>
  <c r="H33" i="31" a="1"/>
  <c r="H33" i="31" s="1"/>
  <c r="I26" i="31" a="1"/>
  <c r="I26" i="31" s="1"/>
  <c r="I33" i="35" a="1"/>
  <c r="I33" i="35" s="1"/>
  <c r="J30" i="31" a="1"/>
  <c r="J30" i="31" s="1"/>
  <c r="I27" i="36"/>
  <c r="E29" i="37"/>
  <c r="L27" i="31" a="1"/>
  <c r="L27" i="31" s="1"/>
  <c r="G28" i="37"/>
  <c r="D31" i="38" a="1"/>
  <c r="D31" i="38" s="1"/>
  <c r="B29" i="37"/>
  <c r="J32" i="35" a="1"/>
  <c r="J32" i="35" s="1"/>
  <c r="G27" i="37"/>
  <c r="F26" i="36"/>
  <c r="L34" i="31" a="1"/>
  <c r="L34" i="31" s="1"/>
  <c r="J32" i="36"/>
  <c r="C25" i="38" a="1"/>
  <c r="C25" i="38" s="1"/>
  <c r="C27" i="31" a="1"/>
  <c r="C27" i="31" s="1"/>
  <c r="C32" i="36"/>
  <c r="G30" i="35" a="1"/>
  <c r="G30" i="35" s="1"/>
  <c r="I28" i="35" a="1"/>
  <c r="I28" i="35" s="1"/>
  <c r="J34" i="37"/>
  <c r="E30" i="36"/>
  <c r="E29" i="36"/>
  <c r="C31" i="36"/>
  <c r="H34" i="38" a="1"/>
  <c r="H34" i="38" s="1"/>
  <c r="G33" i="37"/>
  <c r="E34" i="36"/>
  <c r="E30" i="38" a="1"/>
  <c r="E30" i="38" s="1"/>
  <c r="C31" i="37"/>
  <c r="B25" i="35" a="1"/>
  <c r="B25" i="35" s="1"/>
  <c r="J25" i="31" a="1"/>
  <c r="J25" i="31" s="1"/>
  <c r="K33" i="31" a="1"/>
  <c r="K33" i="31" s="1"/>
  <c r="I29" i="35" a="1"/>
  <c r="I29" i="35" s="1"/>
  <c r="C26" i="31" a="1"/>
  <c r="C26" i="31" s="1"/>
  <c r="F30" i="36"/>
  <c r="F25" i="37"/>
  <c r="B31" i="37"/>
  <c r="D27" i="38" a="1"/>
  <c r="D27" i="38" s="1"/>
  <c r="F31" i="36"/>
  <c r="C33" i="38" a="1"/>
  <c r="C33" i="38" s="1"/>
  <c r="F27" i="37"/>
  <c r="D32" i="33" a="1"/>
  <c r="D32" i="33" s="1"/>
  <c r="J26" i="35" a="1"/>
  <c r="J26" i="35" s="1"/>
  <c r="H25" i="33" a="1"/>
  <c r="H25" i="33" s="1"/>
  <c r="D34" i="38" a="1"/>
  <c r="D34" i="38" s="1"/>
  <c r="J25" i="33" a="1"/>
  <c r="J25" i="33" s="1"/>
  <c r="G34" i="36"/>
  <c r="J29" i="33" a="1"/>
  <c r="J29" i="33" s="1"/>
  <c r="H27" i="36"/>
  <c r="C32" i="35" a="1"/>
  <c r="C32" i="35" s="1"/>
  <c r="E29" i="31" a="1"/>
  <c r="E29" i="31" s="1"/>
  <c r="B30" i="38" a="1"/>
  <c r="B30" i="38" s="1"/>
  <c r="E34" i="35" a="1"/>
  <c r="E34" i="35" s="1"/>
  <c r="E30" i="33" a="1"/>
  <c r="E30" i="33" s="1"/>
  <c r="F29" i="31" a="1"/>
  <c r="F29" i="31" s="1"/>
  <c r="J33" i="31" a="1"/>
  <c r="J33" i="31" s="1"/>
  <c r="J25" i="37"/>
  <c r="I29" i="33" a="1"/>
  <c r="I29" i="33" s="1"/>
  <c r="B27" i="33" a="1"/>
  <c r="B27" i="33" s="1"/>
  <c r="E33" i="36"/>
  <c r="E33" i="38" a="1"/>
  <c r="E33" i="38" s="1"/>
  <c r="B32" i="37"/>
  <c r="J27" i="35" a="1"/>
  <c r="J27" i="35" s="1"/>
  <c r="F26" i="33" a="1"/>
  <c r="F26" i="33" s="1"/>
  <c r="F34" i="37"/>
  <c r="J28" i="36"/>
  <c r="E29" i="33" a="1"/>
  <c r="E29" i="33" s="1"/>
  <c r="D33" i="38" a="1"/>
  <c r="D33" i="38" s="1"/>
  <c r="F30" i="33" a="1"/>
  <c r="F30" i="33" s="1"/>
  <c r="B28" i="36"/>
  <c r="E28" i="38" a="1"/>
  <c r="E28" i="38" s="1"/>
  <c r="D27" i="37"/>
  <c r="E31" i="31" a="1"/>
  <c r="E31" i="31" s="1"/>
  <c r="J30" i="36"/>
  <c r="G29" i="37"/>
  <c r="F32" i="36"/>
  <c r="I32" i="37"/>
  <c r="B26" i="31" a="1"/>
  <c r="B26" i="31" s="1"/>
  <c r="C25" i="36"/>
  <c r="G26" i="38" a="1"/>
  <c r="G26" i="38" s="1"/>
  <c r="H25" i="38" a="1"/>
  <c r="H25" i="38" s="1"/>
  <c r="J32" i="37"/>
  <c r="G29" i="38" a="1"/>
  <c r="G29" i="38" s="1"/>
  <c r="D26" i="37"/>
  <c r="E32" i="35" a="1"/>
  <c r="E32" i="35" s="1"/>
  <c r="E32" i="38" a="1"/>
  <c r="E32" i="38" s="1"/>
  <c r="G32" i="33" a="1"/>
  <c r="G32" i="33" s="1"/>
  <c r="F34" i="35" a="1"/>
  <c r="F34" i="35" s="1"/>
  <c r="C27" i="35" a="1"/>
  <c r="C27" i="35" s="1"/>
  <c r="C34" i="33" a="1"/>
  <c r="C34" i="33" s="1"/>
  <c r="E25" i="37"/>
  <c r="G34" i="35" a="1"/>
  <c r="G34" i="35" s="1"/>
  <c r="F33" i="31" a="1"/>
  <c r="F33" i="31" s="1"/>
  <c r="J31" i="36"/>
  <c r="G28" i="38" a="1"/>
  <c r="G28" i="38" s="1"/>
  <c r="D30" i="37"/>
  <c r="G29" i="35" a="1"/>
  <c r="G29" i="35" s="1"/>
  <c r="G28" i="36"/>
  <c r="F30" i="35" a="1"/>
  <c r="F30" i="35" s="1"/>
  <c r="B26" i="35" a="1"/>
  <c r="B26" i="35" s="1"/>
  <c r="E26" i="37"/>
  <c r="D31" i="37"/>
  <c r="C30" i="36"/>
  <c r="F32" i="35" a="1"/>
  <c r="F32" i="35" s="1"/>
  <c r="B25" i="36"/>
  <c r="B34" i="38" a="1"/>
  <c r="B34" i="38" s="1"/>
  <c r="E28" i="33" a="1"/>
  <c r="E28" i="33" s="1"/>
  <c r="E31" i="36"/>
  <c r="G27" i="38" a="1"/>
  <c r="G27" i="38" s="1"/>
  <c r="F33" i="36"/>
  <c r="D34" i="31" a="1"/>
  <c r="D34" i="31" s="1"/>
  <c r="E26" i="38" a="1"/>
  <c r="E26" i="38" s="1"/>
  <c r="F26" i="37"/>
  <c r="E34" i="31" a="1"/>
  <c r="E34" i="31" s="1"/>
  <c r="J29" i="36"/>
  <c r="D33" i="35" a="1"/>
  <c r="D33" i="35" s="1"/>
  <c r="H32" i="37"/>
  <c r="H28" i="37"/>
  <c r="J25" i="35" a="1"/>
  <c r="J25" i="35" s="1"/>
  <c r="H33" i="36"/>
  <c r="E31" i="38" a="1"/>
  <c r="E31" i="38" s="1"/>
  <c r="H30" i="38" a="1"/>
  <c r="H30" i="38" s="1"/>
  <c r="H28" i="35" a="1"/>
  <c r="H28" i="35" s="1"/>
  <c r="J31" i="33" a="1"/>
  <c r="J31" i="33" s="1"/>
  <c r="I32" i="31" a="1"/>
  <c r="I32" i="31" s="1"/>
  <c r="C26" i="37"/>
  <c r="J27" i="36"/>
  <c r="C29" i="35" a="1"/>
  <c r="C29" i="35" s="1"/>
  <c r="I33" i="36"/>
  <c r="G33" i="38" a="1"/>
  <c r="G33" i="38" s="1"/>
  <c r="B30" i="39" l="1" a="1"/>
  <c r="B30" i="39" s="1"/>
  <c r="E45" i="40" a="1"/>
  <c r="E45" i="40" s="1"/>
  <c r="B34" i="39" a="1"/>
  <c r="B34" i="39" s="1"/>
  <c r="J42" i="41" a="1"/>
  <c r="J42" i="41" s="1"/>
  <c r="I33" i="42" a="1"/>
  <c r="I33" i="42" s="1"/>
  <c r="G28" i="39" a="1"/>
  <c r="G28" i="39" s="1"/>
  <c r="W42" i="41" a="1"/>
  <c r="W42" i="41" s="1"/>
  <c r="D27" i="39" a="1"/>
  <c r="D27" i="39" s="1"/>
  <c r="J34" i="42" a="1"/>
  <c r="J34" i="42" s="1"/>
  <c r="G33" i="42" a="1"/>
  <c r="G33" i="42" s="1"/>
  <c r="C28" i="42" a="1"/>
  <c r="C28" i="42" s="1"/>
  <c r="G26" i="39" a="1"/>
  <c r="G26" i="39" s="1"/>
  <c r="H27" i="39" a="1"/>
  <c r="H27" i="39" s="1"/>
  <c r="S50" i="41" a="1"/>
  <c r="S50" i="41" s="1"/>
  <c r="D31" i="39" a="1"/>
  <c r="D31" i="39" s="1"/>
  <c r="B27" i="39" a="1"/>
  <c r="B27" i="39" s="1"/>
  <c r="D28" i="39" a="1"/>
  <c r="D28" i="39" s="1"/>
  <c r="F33" i="40" a="1"/>
  <c r="F33" i="40" s="1"/>
  <c r="H31" i="39" a="1"/>
  <c r="H31" i="39" s="1"/>
  <c r="C32" i="39" a="1"/>
  <c r="C32" i="39" s="1"/>
  <c r="G47" i="41" a="1"/>
  <c r="G47" i="41" s="1"/>
  <c r="H33" i="39" a="1"/>
  <c r="H33" i="39" s="1"/>
  <c r="G32" i="42" a="1"/>
  <c r="G32" i="42" s="1"/>
  <c r="D34" i="39" a="1"/>
  <c r="D34" i="39" s="1"/>
  <c r="E27" i="39" a="1"/>
  <c r="E27" i="39" s="1"/>
  <c r="E26" i="39" a="1"/>
  <c r="E26" i="39" s="1"/>
  <c r="I30" i="42" a="1"/>
  <c r="I30" i="42" s="1"/>
  <c r="D30" i="39" a="1"/>
  <c r="D30" i="39" s="1"/>
  <c r="C34" i="39" a="1"/>
  <c r="C34" i="39" s="1"/>
  <c r="B32" i="39" a="1"/>
  <c r="B32" i="39" s="1"/>
  <c r="G34" i="39" a="1"/>
  <c r="G34" i="39" s="1"/>
  <c r="B32" i="42" a="1"/>
  <c r="B32" i="42" s="1"/>
  <c r="O43" i="40" a="1"/>
  <c r="O43" i="40" s="1"/>
  <c r="G30" i="39" a="1"/>
  <c r="G30" i="39" s="1"/>
  <c r="C26" i="39" a="1"/>
  <c r="C26" i="39" s="1"/>
  <c r="E34" i="42" a="1"/>
  <c r="E34" i="42" s="1"/>
  <c r="B46" i="41" a="1"/>
  <c r="B46" i="41" s="1"/>
  <c r="J32" i="42" a="1"/>
  <c r="J32" i="42" s="1"/>
  <c r="B25" i="42" a="1"/>
  <c r="B25" i="42" s="1"/>
  <c r="D29" i="39" a="1"/>
  <c r="D29" i="39" s="1"/>
  <c r="C28" i="39" a="1"/>
  <c r="C28" i="39" s="1"/>
  <c r="E25" i="39" a="1"/>
  <c r="E25" i="39" s="1"/>
  <c r="B31" i="39" a="1"/>
  <c r="B31" i="39" s="1"/>
  <c r="G31" i="39" a="1"/>
  <c r="G31" i="39" s="1"/>
  <c r="F26" i="42" a="1"/>
  <c r="F26" i="42" s="1"/>
  <c r="E30" i="39" a="1"/>
  <c r="E30" i="39" s="1"/>
  <c r="G27" i="39" a="1"/>
  <c r="G27" i="39" s="1"/>
  <c r="D26" i="42" a="1"/>
  <c r="D26" i="42" s="1"/>
  <c r="W40" i="41" a="1"/>
  <c r="W40" i="41" s="1"/>
  <c r="F34" i="42" a="1"/>
  <c r="F34" i="42" s="1"/>
  <c r="W48" i="41" a="1"/>
  <c r="W48" i="41" s="1"/>
  <c r="B31" i="42" a="1"/>
  <c r="B31" i="42" s="1"/>
  <c r="F40" i="41" a="1"/>
  <c r="F40" i="41" s="1"/>
  <c r="D29" i="42" a="1"/>
  <c r="D29" i="42" s="1"/>
  <c r="J29" i="42" a="1"/>
  <c r="J29" i="42" s="1"/>
  <c r="G34" i="40" a="1"/>
  <c r="G34" i="40" s="1"/>
  <c r="C33" i="39" a="1"/>
  <c r="C33" i="39" s="1"/>
  <c r="G25" i="42" a="1"/>
  <c r="G25" i="42" s="1"/>
  <c r="C27" i="39" a="1"/>
  <c r="C27" i="39" s="1"/>
  <c r="I29" i="42" a="1"/>
  <c r="I29" i="42" s="1"/>
  <c r="I28" i="42" a="1"/>
  <c r="I28" i="42" s="1"/>
  <c r="I32" i="42" a="1"/>
  <c r="I32" i="42" s="1"/>
  <c r="H32" i="39" a="1"/>
  <c r="H32" i="39" s="1"/>
  <c r="B33" i="40" a="1"/>
  <c r="B33" i="40" s="1"/>
  <c r="H32" i="42" a="1"/>
  <c r="H32" i="42" s="1"/>
  <c r="H50" i="41" a="1"/>
  <c r="H50" i="41" s="1"/>
  <c r="I25" i="42" a="1"/>
  <c r="I25" i="42" s="1"/>
  <c r="G30" i="42" a="1"/>
  <c r="G30" i="42" s="1"/>
  <c r="H42" i="41" a="1"/>
  <c r="H42" i="41" s="1"/>
  <c r="I32" i="41" a="1"/>
  <c r="I32" i="41" s="1"/>
  <c r="F33" i="42" a="1"/>
  <c r="F33" i="42" s="1"/>
  <c r="B30" i="42" a="1"/>
  <c r="B30" i="42" s="1"/>
  <c r="G29" i="39" a="1"/>
  <c r="G29" i="39" s="1"/>
  <c r="H29" i="42" a="1"/>
  <c r="H29" i="42" s="1"/>
  <c r="F27" i="42" a="1"/>
  <c r="F27" i="42" s="1"/>
  <c r="C30" i="39" a="1"/>
  <c r="C30" i="39" s="1"/>
  <c r="J33" i="42" a="1"/>
  <c r="J33" i="42" s="1"/>
  <c r="O40" i="40" a="1"/>
  <c r="O40" i="40" s="1"/>
  <c r="P46" i="41" a="1"/>
  <c r="P46" i="41" s="1"/>
  <c r="E33" i="39" a="1"/>
  <c r="E33" i="39" s="1"/>
  <c r="I47" i="41" a="1"/>
  <c r="I47" i="41" s="1"/>
  <c r="B25" i="39" a="1"/>
  <c r="B25" i="39" s="1"/>
  <c r="F29" i="42" a="1"/>
  <c r="F29" i="42" s="1"/>
  <c r="E31" i="39" a="1"/>
  <c r="E31" i="39" s="1"/>
  <c r="D33" i="42" a="1"/>
  <c r="D33" i="42" s="1"/>
  <c r="F43" i="41" a="1"/>
  <c r="F43" i="41" s="1"/>
  <c r="O39" i="41" a="1"/>
  <c r="O39" i="41" s="1"/>
  <c r="C34" i="42" a="1"/>
  <c r="C34" i="42" s="1"/>
  <c r="E48" i="41" a="1"/>
  <c r="E48" i="41" s="1"/>
  <c r="P39" i="41" a="1"/>
  <c r="P39" i="41" s="1"/>
  <c r="F25" i="42" a="1"/>
  <c r="F25" i="42" s="1"/>
  <c r="B29" i="39" a="1"/>
  <c r="B29" i="39" s="1"/>
  <c r="D33" i="39" a="1"/>
  <c r="D33" i="39" s="1"/>
  <c r="D31" i="41" a="1"/>
  <c r="D31" i="41" s="1"/>
  <c r="H26" i="42" a="1"/>
  <c r="H26" i="42" s="1"/>
  <c r="G46" i="41" a="1"/>
  <c r="G46" i="41" s="1"/>
  <c r="C25" i="42" a="1"/>
  <c r="C25" i="42" s="1"/>
  <c r="F28" i="42" a="1"/>
  <c r="F28" i="42" s="1"/>
  <c r="J30" i="42" a="1"/>
  <c r="J30" i="42" s="1"/>
  <c r="H28" i="42" a="1"/>
  <c r="H28" i="42" s="1"/>
  <c r="K43" i="41" a="1"/>
  <c r="K43" i="41" s="1"/>
  <c r="E32" i="39" a="1"/>
  <c r="E32" i="39" s="1"/>
  <c r="B26" i="39" a="1"/>
  <c r="B26" i="39" s="1"/>
  <c r="C25" i="39" a="1"/>
  <c r="C25" i="39" s="1"/>
  <c r="D32" i="39" a="1"/>
  <c r="D32" i="39" s="1"/>
  <c r="E34" i="39" a="1"/>
  <c r="E34" i="39" s="1"/>
  <c r="H33" i="42" a="1"/>
  <c r="H33" i="42" s="1"/>
  <c r="H47" i="41" a="1"/>
  <c r="H47" i="41" s="1"/>
  <c r="J46" i="41" a="1"/>
  <c r="J46" i="41" s="1"/>
  <c r="F25" i="41" a="1"/>
  <c r="F25" i="41" s="1"/>
  <c r="R41" i="41" a="1"/>
  <c r="R41" i="41" s="1"/>
  <c r="E32" i="42" a="1"/>
  <c r="E32" i="42" s="1"/>
  <c r="G25" i="39" a="1"/>
  <c r="G25" i="39" s="1"/>
  <c r="E29" i="39" a="1"/>
  <c r="E29" i="39" s="1"/>
  <c r="G33" i="39" a="1"/>
  <c r="G33" i="39" s="1"/>
  <c r="H30" i="42" a="1"/>
  <c r="H30" i="42" s="1"/>
  <c r="I39" i="41" a="1"/>
  <c r="I39" i="41" s="1"/>
  <c r="E30" i="42" a="1"/>
  <c r="E30" i="42" s="1"/>
  <c r="C29" i="39" a="1"/>
  <c r="C29" i="39" s="1"/>
  <c r="I31" i="42" a="1"/>
  <c r="I31" i="42" s="1"/>
  <c r="E28" i="39" a="1"/>
  <c r="E28" i="39" s="1"/>
  <c r="C32" i="42" a="1"/>
  <c r="C32" i="42" s="1"/>
  <c r="Q40" i="41" a="1"/>
  <c r="Q40" i="41" s="1"/>
  <c r="P40" i="41" a="1"/>
  <c r="P40" i="41" s="1"/>
  <c r="H31" i="42" a="1"/>
  <c r="H31" i="42" s="1"/>
  <c r="H25" i="41" a="1"/>
  <c r="H25" i="41" s="1"/>
  <c r="V41" i="41" a="1"/>
  <c r="V41" i="41" s="1"/>
  <c r="B33" i="39" a="1"/>
  <c r="B33" i="39" s="1"/>
  <c r="H26" i="39" a="1"/>
  <c r="H26" i="39" s="1"/>
  <c r="B28" i="39" a="1"/>
  <c r="B28" i="39" s="1"/>
  <c r="I26" i="42" a="1"/>
  <c r="I26" i="42" s="1"/>
  <c r="B28" i="42" a="1"/>
  <c r="B28" i="42" s="1"/>
  <c r="D26" i="39" a="1"/>
  <c r="D26" i="39" s="1"/>
  <c r="G34" i="42" a="1"/>
  <c r="G34" i="42" s="1"/>
  <c r="D27" i="42" a="1"/>
  <c r="D27" i="42" s="1"/>
  <c r="T42" i="41" a="1"/>
  <c r="T42" i="41" s="1"/>
  <c r="K39" i="41" a="1"/>
  <c r="K39" i="41" s="1"/>
  <c r="E31" i="42" a="1"/>
  <c r="E31" i="42" s="1"/>
  <c r="D45" i="40" a="1"/>
  <c r="D45" i="40" s="1"/>
  <c r="G32" i="39" a="1"/>
  <c r="G32" i="39" s="1"/>
  <c r="H34" i="39" a="1"/>
  <c r="H34" i="39" s="1"/>
  <c r="E33" i="42" a="1"/>
  <c r="E33" i="42" s="1"/>
  <c r="B27" i="42" a="1"/>
  <c r="B27" i="42" s="1"/>
  <c r="C27" i="42" a="1"/>
  <c r="C27" i="42" s="1"/>
  <c r="J25" i="41" a="1"/>
  <c r="J25" i="41" s="1"/>
  <c r="H25" i="39" a="1"/>
  <c r="H25" i="39" s="1"/>
  <c r="B46" i="40" a="1"/>
  <c r="B46" i="40" s="1"/>
  <c r="B26" i="42" a="1"/>
  <c r="B26" i="42" s="1"/>
  <c r="G41" i="41" a="1"/>
  <c r="G41" i="41" s="1"/>
  <c r="T41" i="41" a="1"/>
  <c r="T41" i="41" s="1"/>
  <c r="B34" i="42" a="1"/>
  <c r="B34" i="42" s="1"/>
  <c r="O44" i="41" a="1"/>
  <c r="O44" i="41" s="1"/>
  <c r="E34" i="41" a="1"/>
  <c r="E34" i="41" s="1"/>
  <c r="U40" i="41" a="1"/>
  <c r="U40" i="41" s="1"/>
  <c r="O44" i="40" a="1"/>
  <c r="O44" i="40" s="1"/>
  <c r="B33" i="42" a="1"/>
  <c r="B33" i="42" s="1"/>
  <c r="S44" i="41" a="1"/>
  <c r="S44" i="41" s="1"/>
  <c r="R47" i="41" a="1"/>
  <c r="R47" i="41" s="1"/>
  <c r="C32" i="40" a="1"/>
  <c r="C32" i="40" s="1"/>
  <c r="I43" i="41" a="1"/>
  <c r="I43" i="41" s="1"/>
  <c r="D51" i="40" a="1"/>
  <c r="D51" i="40" s="1"/>
  <c r="D32" i="42" a="1"/>
  <c r="D32" i="42" s="1"/>
  <c r="E29" i="42" a="1"/>
  <c r="E29" i="42" s="1"/>
  <c r="H28" i="39" a="1"/>
  <c r="H28" i="39" s="1"/>
  <c r="E26" i="42" a="1"/>
  <c r="E26" i="42" s="1"/>
  <c r="E45" i="41" a="1"/>
  <c r="E45" i="41" s="1"/>
  <c r="V44" i="41" a="1"/>
  <c r="V44" i="41" s="1"/>
  <c r="C39" i="41" a="1"/>
  <c r="C39" i="41" s="1"/>
  <c r="O42" i="41" a="1"/>
  <c r="O42" i="41" s="1"/>
  <c r="H25" i="42" a="1"/>
  <c r="H25" i="42" s="1"/>
  <c r="B26" i="41" a="1"/>
  <c r="B26" i="41" s="1"/>
  <c r="C44" i="40" a="1"/>
  <c r="C44" i="40" s="1"/>
  <c r="P41" i="41" a="1"/>
  <c r="P41" i="41" s="1"/>
  <c r="J28" i="42" a="1"/>
  <c r="J28" i="42" s="1"/>
  <c r="C44" i="41" a="1"/>
  <c r="C44" i="41" s="1"/>
  <c r="R39" i="41" a="1"/>
  <c r="R39" i="41" s="1"/>
  <c r="I28" i="41" a="1"/>
  <c r="I28" i="41" s="1"/>
  <c r="F30" i="42" a="1"/>
  <c r="F30" i="42" s="1"/>
  <c r="J25" i="40" a="1"/>
  <c r="J25" i="40" s="1"/>
  <c r="K50" i="41" a="1"/>
  <c r="K50" i="41" s="1"/>
  <c r="C30" i="42" a="1"/>
  <c r="C30" i="42" s="1"/>
  <c r="I45" i="41" a="1"/>
  <c r="I45" i="41" s="1"/>
  <c r="P44" i="40" a="1"/>
  <c r="P44" i="40" s="1"/>
  <c r="I44" i="41" a="1"/>
  <c r="I44" i="41" s="1"/>
  <c r="C31" i="39" a="1"/>
  <c r="C31" i="39" s="1"/>
  <c r="O40" i="41" a="1"/>
  <c r="O40" i="41" s="1"/>
  <c r="E28" i="42" a="1"/>
  <c r="E28" i="42" s="1"/>
  <c r="H29" i="39" a="1"/>
  <c r="H29" i="39" s="1"/>
  <c r="J40" i="40" a="1"/>
  <c r="J40" i="40" s="1"/>
  <c r="Q42" i="40" a="1"/>
  <c r="Q42" i="40" s="1"/>
  <c r="T49" i="40" a="1"/>
  <c r="T49" i="40" s="1"/>
  <c r="V45" i="41" a="1"/>
  <c r="V45" i="41" s="1"/>
  <c r="D45" i="41" a="1"/>
  <c r="D45" i="41" s="1"/>
  <c r="G30" i="41" a="1"/>
  <c r="G30" i="41" s="1"/>
  <c r="K46" i="41" a="1"/>
  <c r="K46" i="41" s="1"/>
  <c r="J26" i="42" a="1"/>
  <c r="J26" i="42" s="1"/>
  <c r="J32" i="41" a="1"/>
  <c r="J32" i="41" s="1"/>
  <c r="C32" i="41" a="1"/>
  <c r="C32" i="41" s="1"/>
  <c r="B43" i="40" a="1"/>
  <c r="B43" i="40" s="1"/>
  <c r="W44" i="41" a="1"/>
  <c r="W44" i="41" s="1"/>
  <c r="I31" i="41" a="1"/>
  <c r="I31" i="41" s="1"/>
  <c r="G42" i="41" a="1"/>
  <c r="G42" i="41" s="1"/>
  <c r="V47" i="41" a="1"/>
  <c r="V47" i="41" s="1"/>
  <c r="W41" i="41" a="1"/>
  <c r="W41" i="41" s="1"/>
  <c r="B48" i="40" a="1"/>
  <c r="B48" i="40" s="1"/>
  <c r="D41" i="41" a="1"/>
  <c r="D41" i="41" s="1"/>
  <c r="I25" i="41" a="1"/>
  <c r="I25" i="41" s="1"/>
  <c r="H40" i="41" a="1"/>
  <c r="H40" i="41" s="1"/>
  <c r="C43" i="40" a="1"/>
  <c r="C43" i="40" s="1"/>
  <c r="D28" i="40" a="1"/>
  <c r="D28" i="40" s="1"/>
  <c r="S48" i="41" a="1"/>
  <c r="S48" i="41" s="1"/>
  <c r="F30" i="41" a="1"/>
  <c r="F30" i="41" s="1"/>
  <c r="W50" i="41" a="1"/>
  <c r="W50" i="41" s="1"/>
  <c r="O47" i="41" a="1"/>
  <c r="O47" i="41" s="1"/>
  <c r="R50" i="41" a="1"/>
  <c r="R50" i="41" s="1"/>
  <c r="S40" i="41" a="1"/>
  <c r="S40" i="41" s="1"/>
  <c r="Q49" i="40" a="1"/>
  <c r="Q49" i="40" s="1"/>
  <c r="S46" i="40" a="1"/>
  <c r="S46" i="40" s="1"/>
  <c r="G29" i="42" a="1"/>
  <c r="G29" i="42" s="1"/>
  <c r="G27" i="42" a="1"/>
  <c r="G27" i="42" s="1"/>
  <c r="C40" i="40" a="1"/>
  <c r="C40" i="40" s="1"/>
  <c r="O41" i="41" a="1"/>
  <c r="O41" i="41" s="1"/>
  <c r="F45" i="41" a="1"/>
  <c r="F45" i="41" s="1"/>
  <c r="V50" i="41" a="1"/>
  <c r="V50" i="41" s="1"/>
  <c r="U50" i="41" a="1"/>
  <c r="U50" i="41" s="1"/>
  <c r="F50" i="41" a="1"/>
  <c r="F50" i="41" s="1"/>
  <c r="J44" i="41" a="1"/>
  <c r="J44" i="41" s="1"/>
  <c r="W45" i="41" a="1"/>
  <c r="W45" i="41" s="1"/>
  <c r="Q44" i="40" a="1"/>
  <c r="Q44" i="40" s="1"/>
  <c r="G28" i="42" a="1"/>
  <c r="G28" i="42" s="1"/>
  <c r="D46" i="41" a="1"/>
  <c r="D46" i="41" s="1"/>
  <c r="G26" i="42" a="1"/>
  <c r="G26" i="42" s="1"/>
  <c r="G26" i="41" a="1"/>
  <c r="G26" i="41" s="1"/>
  <c r="I40" i="41" a="1"/>
  <c r="I40" i="41" s="1"/>
  <c r="C40" i="41" a="1"/>
  <c r="C40" i="41" s="1"/>
  <c r="J33" i="40" a="1"/>
  <c r="J33" i="40" s="1"/>
  <c r="H45" i="40" a="1"/>
  <c r="H45" i="40" s="1"/>
  <c r="C31" i="42" a="1"/>
  <c r="C31" i="42" s="1"/>
  <c r="V39" i="41" a="1"/>
  <c r="V39" i="41" s="1"/>
  <c r="J31" i="42" a="1"/>
  <c r="J31" i="42" s="1"/>
  <c r="D31" i="42" a="1"/>
  <c r="D31" i="42" s="1"/>
  <c r="B29" i="42" a="1"/>
  <c r="B29" i="42" s="1"/>
  <c r="R46" i="41" a="1"/>
  <c r="R46" i="41" s="1"/>
  <c r="E27" i="42" a="1"/>
  <c r="E27" i="42" s="1"/>
  <c r="T43" i="41" a="1"/>
  <c r="T43" i="41" s="1"/>
  <c r="C33" i="42" a="1"/>
  <c r="C33" i="42" s="1"/>
  <c r="Q40" i="40" a="1"/>
  <c r="Q40" i="40" s="1"/>
  <c r="J27" i="42" a="1"/>
  <c r="J27" i="42" s="1"/>
  <c r="K45" i="41" a="1"/>
  <c r="K45" i="41" s="1"/>
  <c r="W47" i="41" a="1"/>
  <c r="W47" i="41" s="1"/>
  <c r="D30" i="42" a="1"/>
  <c r="D30" i="42" s="1"/>
  <c r="D28" i="42" a="1"/>
  <c r="D28" i="42" s="1"/>
  <c r="F28" i="41" a="1"/>
  <c r="F28" i="41" s="1"/>
  <c r="O45" i="41" a="1"/>
  <c r="O45" i="41" s="1"/>
  <c r="J47" i="40" a="1"/>
  <c r="J47" i="40" s="1"/>
  <c r="J34" i="41" a="1"/>
  <c r="J34" i="41" s="1"/>
  <c r="S45" i="41" a="1"/>
  <c r="S45" i="41" s="1"/>
  <c r="D32" i="41" a="1"/>
  <c r="D32" i="41" s="1"/>
  <c r="H46" i="41" a="1"/>
  <c r="H46" i="41" s="1"/>
  <c r="I27" i="42" a="1"/>
  <c r="I27" i="42" s="1"/>
  <c r="R42" i="41" a="1"/>
  <c r="R42" i="41" s="1"/>
  <c r="U45" i="41" a="1"/>
  <c r="U45" i="41" s="1"/>
  <c r="C43" i="41" a="1"/>
  <c r="C43" i="41" s="1"/>
  <c r="V46" i="41" a="1"/>
  <c r="V46" i="41" s="1"/>
  <c r="F31" i="42" a="1"/>
  <c r="F31" i="42" s="1"/>
  <c r="C26" i="42" a="1"/>
  <c r="C26" i="42" s="1"/>
  <c r="H30" i="39" a="1"/>
  <c r="H30" i="39" s="1"/>
  <c r="G31" i="42" a="1"/>
  <c r="G31" i="42" s="1"/>
  <c r="T39" i="41" a="1"/>
  <c r="T39" i="41" s="1"/>
  <c r="J47" i="41" a="1"/>
  <c r="J47" i="41" s="1"/>
  <c r="C45" i="41" a="1"/>
  <c r="C45" i="41" s="1"/>
  <c r="D30" i="41" a="1"/>
  <c r="D30" i="41" s="1"/>
  <c r="G45" i="41" a="1"/>
  <c r="G45" i="41" s="1"/>
  <c r="B49" i="40" a="1"/>
  <c r="B49" i="40" s="1"/>
  <c r="C28" i="41" a="1"/>
  <c r="C28" i="41" s="1"/>
  <c r="P46" i="40" a="1"/>
  <c r="P46" i="40" s="1"/>
  <c r="F32" i="42" a="1"/>
  <c r="F32" i="42" s="1"/>
  <c r="D34" i="41" a="1"/>
  <c r="D34" i="41" s="1"/>
  <c r="V47" i="40" a="1"/>
  <c r="V47" i="40" s="1"/>
  <c r="C46" i="41" a="1"/>
  <c r="C46" i="41" s="1"/>
  <c r="U46" i="41" a="1"/>
  <c r="U46" i="41" s="1"/>
  <c r="J26" i="41" a="1"/>
  <c r="J26" i="41" s="1"/>
  <c r="H27" i="42" a="1"/>
  <c r="H27" i="42" s="1"/>
  <c r="O51" i="40" a="1"/>
  <c r="O51" i="40" s="1"/>
  <c r="C48" i="41" a="1"/>
  <c r="C48" i="41" s="1"/>
  <c r="K41" i="41" a="1"/>
  <c r="K41" i="41" s="1"/>
  <c r="D25" i="39" a="1"/>
  <c r="D25" i="39" s="1"/>
  <c r="E40" i="40" a="1"/>
  <c r="E40" i="40" s="1"/>
  <c r="U48" i="41" a="1"/>
  <c r="U48" i="41" s="1"/>
  <c r="E50" i="41" a="1"/>
  <c r="E50" i="41" s="1"/>
  <c r="P42" i="41" a="1"/>
  <c r="P42" i="41" s="1"/>
  <c r="T44" i="41" a="1"/>
  <c r="T44" i="41" s="1"/>
  <c r="D34" i="42" a="1"/>
  <c r="D34" i="42" s="1"/>
  <c r="Q46" i="40" a="1"/>
  <c r="Q46" i="40" s="1"/>
  <c r="P50" i="41" a="1"/>
  <c r="P50" i="41" s="1"/>
  <c r="I34" i="42" a="1"/>
  <c r="I34" i="42" s="1"/>
  <c r="C29" i="42" a="1"/>
  <c r="C29" i="42" s="1"/>
  <c r="G43" i="41" a="1"/>
  <c r="G43" i="41" s="1"/>
  <c r="W51" i="40" a="1"/>
  <c r="W51" i="40" s="1"/>
  <c r="F31" i="41" a="1"/>
  <c r="F31" i="41" s="1"/>
  <c r="W46" i="41" a="1"/>
  <c r="W46" i="41" s="1"/>
  <c r="O48" i="41" a="1"/>
  <c r="O48" i="41" s="1"/>
  <c r="B48" i="41" a="1"/>
  <c r="B48" i="41" s="1"/>
  <c r="Q39" i="40" a="1"/>
  <c r="Q39" i="40" s="1"/>
  <c r="P42" i="40" a="1"/>
  <c r="P42" i="40" s="1"/>
  <c r="H51" i="40" a="1"/>
  <c r="H51" i="40" s="1"/>
  <c r="F32" i="41" a="1"/>
  <c r="F32" i="41" s="1"/>
  <c r="B30" i="41" a="1"/>
  <c r="B30" i="41" s="1"/>
  <c r="C41" i="41" a="1"/>
  <c r="C41" i="41" s="1"/>
  <c r="U44" i="41" a="1"/>
  <c r="U44" i="41" s="1"/>
  <c r="H28" i="40" a="1"/>
  <c r="H28" i="40" s="1"/>
  <c r="J40" i="41" a="1"/>
  <c r="J40" i="41" s="1"/>
  <c r="H28" i="41" a="1"/>
  <c r="H28" i="41" s="1"/>
  <c r="T47" i="41" a="1"/>
  <c r="T47" i="41" s="1"/>
  <c r="C26" i="40" a="1"/>
  <c r="C26" i="40" s="1"/>
  <c r="Q51" i="40" a="1"/>
  <c r="Q51" i="40" s="1"/>
  <c r="V45" i="40" a="1"/>
  <c r="V45" i="40" s="1"/>
  <c r="S40" i="40" a="1"/>
  <c r="S40" i="40" s="1"/>
  <c r="T50" i="41" a="1"/>
  <c r="T50" i="41" s="1"/>
  <c r="I26" i="46"/>
  <c r="C47" i="41" a="1"/>
  <c r="C47" i="41" s="1"/>
  <c r="U45" i="40" a="1"/>
  <c r="U45" i="40" s="1"/>
  <c r="E41" i="41" a="1"/>
  <c r="E41" i="41" s="1"/>
  <c r="E42" i="41" a="1"/>
  <c r="E42" i="41" s="1"/>
  <c r="P39" i="40" a="1"/>
  <c r="P39" i="40" s="1"/>
  <c r="R43" i="41" a="1"/>
  <c r="R43" i="41" s="1"/>
  <c r="S39" i="40" a="1"/>
  <c r="S39" i="40" s="1"/>
  <c r="D41" i="40" a="1"/>
  <c r="D41" i="40" s="1"/>
  <c r="P48" i="40" a="1"/>
  <c r="P48" i="40" s="1"/>
  <c r="S39" i="41" a="1"/>
  <c r="S39" i="41" s="1"/>
  <c r="C33" i="41" a="1"/>
  <c r="C33" i="41" s="1"/>
  <c r="J30" i="41" a="1"/>
  <c r="J30" i="41" s="1"/>
  <c r="O47" i="40" a="1"/>
  <c r="O47" i="40" s="1"/>
  <c r="S49" i="40" a="1"/>
  <c r="S49" i="40" s="1"/>
  <c r="H32" i="41" a="1"/>
  <c r="H32" i="41" s="1"/>
  <c r="P44" i="41" a="1"/>
  <c r="P44" i="41" s="1"/>
  <c r="O41" i="40" a="1"/>
  <c r="O41" i="40" s="1"/>
  <c r="I51" i="40" a="1"/>
  <c r="I51" i="40" s="1"/>
  <c r="S43" i="41" a="1"/>
  <c r="S43" i="41" s="1"/>
  <c r="B45" i="41" a="1"/>
  <c r="B45" i="41" s="1"/>
  <c r="P45" i="40" a="1"/>
  <c r="P45" i="40" s="1"/>
  <c r="H31" i="41" a="1"/>
  <c r="H31" i="41" s="1"/>
  <c r="O45" i="40" a="1"/>
  <c r="O45" i="40" s="1"/>
  <c r="Q41" i="40" a="1"/>
  <c r="Q41" i="40" s="1"/>
  <c r="C34" i="40" a="1"/>
  <c r="C34" i="40" s="1"/>
  <c r="I48" i="41" a="1"/>
  <c r="I48" i="41" s="1"/>
  <c r="Q47" i="40" a="1"/>
  <c r="Q47" i="40" s="1"/>
  <c r="E31" i="41" a="1"/>
  <c r="E31" i="41" s="1"/>
  <c r="T40" i="41" a="1"/>
  <c r="T40" i="41" s="1"/>
  <c r="R40" i="41" a="1"/>
  <c r="R40" i="41" s="1"/>
  <c r="D48" i="41" a="1"/>
  <c r="D48" i="41" s="1"/>
  <c r="B29" i="46"/>
  <c r="F33" i="41" a="1"/>
  <c r="F33" i="41" s="1"/>
  <c r="D44" i="41" a="1"/>
  <c r="D44" i="41" s="1"/>
  <c r="Q39" i="41" a="1"/>
  <c r="Q39" i="41" s="1"/>
  <c r="C25" i="40" a="1"/>
  <c r="C25" i="40" s="1"/>
  <c r="D39" i="41" a="1"/>
  <c r="D39" i="41" s="1"/>
  <c r="C31" i="40" a="1"/>
  <c r="C31" i="40" s="1"/>
  <c r="E43" i="41" a="1"/>
  <c r="E43" i="41" s="1"/>
  <c r="D32" i="40" a="1"/>
  <c r="D32" i="40" s="1"/>
  <c r="H34" i="42" a="1"/>
  <c r="H34" i="42" s="1"/>
  <c r="H44" i="41" a="1"/>
  <c r="H44" i="41" s="1"/>
  <c r="T43" i="40" a="1"/>
  <c r="T43" i="40" s="1"/>
  <c r="D33" i="41" a="1"/>
  <c r="D33" i="41" s="1"/>
  <c r="O50" i="41" a="1"/>
  <c r="O50" i="41" s="1"/>
  <c r="H41" i="41" a="1"/>
  <c r="H41" i="41" s="1"/>
  <c r="U39" i="41" a="1"/>
  <c r="U39" i="41" s="1"/>
  <c r="H41" i="40" a="1"/>
  <c r="H41" i="40" s="1"/>
  <c r="C42" i="41" a="1"/>
  <c r="C42" i="41" s="1"/>
  <c r="E49" i="40" a="1"/>
  <c r="E49" i="40" s="1"/>
  <c r="E42" i="40" a="1"/>
  <c r="E42" i="40" s="1"/>
  <c r="B41" i="40" a="1"/>
  <c r="B41" i="40" s="1"/>
  <c r="O42" i="40" a="1"/>
  <c r="O42" i="40" s="1"/>
  <c r="G28" i="41" a="1"/>
  <c r="G28" i="41" s="1"/>
  <c r="F39" i="41" a="1"/>
  <c r="F39" i="41" s="1"/>
  <c r="Q43" i="40" a="1"/>
  <c r="Q43" i="40" s="1"/>
  <c r="Q48" i="41" a="1"/>
  <c r="Q48" i="41" s="1"/>
  <c r="E33" i="40" a="1"/>
  <c r="E33" i="40" s="1"/>
  <c r="D44" i="40" a="1"/>
  <c r="D44" i="40" s="1"/>
  <c r="K48" i="41" a="1"/>
  <c r="K48" i="41" s="1"/>
  <c r="B39" i="41" a="1"/>
  <c r="B39" i="41" s="1"/>
  <c r="D42" i="41" a="1"/>
  <c r="D42" i="41" s="1"/>
  <c r="F34" i="41" a="1"/>
  <c r="F34" i="41" s="1"/>
  <c r="I26" i="41" a="1"/>
  <c r="I26" i="41" s="1"/>
  <c r="P45" i="41" a="1"/>
  <c r="P45" i="41" s="1"/>
  <c r="B47" i="41" a="1"/>
  <c r="B47" i="41" s="1"/>
  <c r="K46" i="40" a="1"/>
  <c r="K46" i="40" s="1"/>
  <c r="B32" i="40" a="1"/>
  <c r="B32" i="40" s="1"/>
  <c r="S51" i="40" a="1"/>
  <c r="S51" i="40" s="1"/>
  <c r="J31" i="41" a="1"/>
  <c r="J31" i="41" s="1"/>
  <c r="G32" i="41" a="1"/>
  <c r="G32" i="41" s="1"/>
  <c r="I42" i="41" a="1"/>
  <c r="I42" i="41" s="1"/>
  <c r="B47" i="40" a="1"/>
  <c r="B47" i="40" s="1"/>
  <c r="H34" i="41" a="1"/>
  <c r="H34" i="41" s="1"/>
  <c r="G40" i="41" a="1"/>
  <c r="G40" i="41" s="1"/>
  <c r="J28" i="41" a="1"/>
  <c r="J28" i="41" s="1"/>
  <c r="V42" i="41" a="1"/>
  <c r="V42" i="41" s="1"/>
  <c r="F46" i="41" a="1"/>
  <c r="F46" i="41" s="1"/>
  <c r="Q41" i="41" a="1"/>
  <c r="Q41" i="41" s="1"/>
  <c r="B32" i="41" a="1"/>
  <c r="B32" i="41" s="1"/>
  <c r="E33" i="41" a="1"/>
  <c r="E33" i="41" s="1"/>
  <c r="G48" i="41" a="1"/>
  <c r="G48" i="41" s="1"/>
  <c r="H33" i="41" a="1"/>
  <c r="H33" i="41" s="1"/>
  <c r="U47" i="40" a="1"/>
  <c r="U47" i="40" s="1"/>
  <c r="D43" i="41" a="1"/>
  <c r="D43" i="41" s="1"/>
  <c r="J50" i="41" a="1"/>
  <c r="J50" i="41" s="1"/>
  <c r="F48" i="41" a="1"/>
  <c r="F48" i="41" s="1"/>
  <c r="G47" i="40" a="1"/>
  <c r="G47" i="40" s="1"/>
  <c r="B45" i="40" a="1"/>
  <c r="B45" i="40" s="1"/>
  <c r="C48" i="40" a="1"/>
  <c r="C48" i="40" s="1"/>
  <c r="F44" i="41" a="1"/>
  <c r="F44" i="41" s="1"/>
  <c r="J26" i="40" a="1"/>
  <c r="J26" i="40" s="1"/>
  <c r="C42" i="40" a="1"/>
  <c r="C42" i="40" s="1"/>
  <c r="E32" i="40" a="1"/>
  <c r="E32" i="40" s="1"/>
  <c r="E46" i="40" a="1"/>
  <c r="E46" i="40" s="1"/>
  <c r="K47" i="41" a="1"/>
  <c r="K47" i="41" s="1"/>
  <c r="K41" i="40" a="1"/>
  <c r="K41" i="40" s="1"/>
  <c r="D33" i="40" a="1"/>
  <c r="D33" i="40" s="1"/>
  <c r="C45" i="40" a="1"/>
  <c r="C45" i="40" s="1"/>
  <c r="B42" i="40" a="1"/>
  <c r="B42" i="40" s="1"/>
  <c r="D47" i="40" a="1"/>
  <c r="D47" i="40" s="1"/>
  <c r="R44" i="41" a="1"/>
  <c r="R44" i="41" s="1"/>
  <c r="B34" i="41" a="1"/>
  <c r="B34" i="41" s="1"/>
  <c r="C51" i="40" a="1"/>
  <c r="C51" i="40" s="1"/>
  <c r="D46" i="40" a="1"/>
  <c r="D46" i="40" s="1"/>
  <c r="D50" i="41" a="1"/>
  <c r="D50" i="41" s="1"/>
  <c r="H39" i="41" a="1"/>
  <c r="H39" i="41" s="1"/>
  <c r="E44" i="40" a="1"/>
  <c r="E44" i="40" s="1"/>
  <c r="S47" i="40" a="1"/>
  <c r="S47" i="40" s="1"/>
  <c r="J39" i="40" a="1"/>
  <c r="J39" i="40" s="1"/>
  <c r="S41" i="40" a="1"/>
  <c r="S41" i="40" s="1"/>
  <c r="B31" i="40" a="1"/>
  <c r="B31" i="40" s="1"/>
  <c r="Q45" i="40" a="1"/>
  <c r="Q45" i="40" s="1"/>
  <c r="O49" i="40" a="1"/>
  <c r="O49" i="40" s="1"/>
  <c r="D39" i="40" a="1"/>
  <c r="D39" i="40" s="1"/>
  <c r="B44" i="40" a="1"/>
  <c r="B44" i="40" s="1"/>
  <c r="Q50" i="41" a="1"/>
  <c r="Q50" i="41" s="1"/>
  <c r="D42" i="40" a="1"/>
  <c r="D42" i="40" s="1"/>
  <c r="V44" i="40" a="1"/>
  <c r="V44" i="40" s="1"/>
  <c r="T42" i="40" a="1"/>
  <c r="T42" i="40" s="1"/>
  <c r="G49" i="40" a="1"/>
  <c r="G49" i="40" s="1"/>
  <c r="E28" i="41" a="1"/>
  <c r="E28" i="41" s="1"/>
  <c r="U41" i="41" a="1"/>
  <c r="U41" i="41" s="1"/>
  <c r="I33" i="41" a="1"/>
  <c r="I33" i="41" s="1"/>
  <c r="B39" i="40" a="1"/>
  <c r="B39" i="40" s="1"/>
  <c r="P43" i="41" a="1"/>
  <c r="P43" i="41" s="1"/>
  <c r="J41" i="41" a="1"/>
  <c r="J41" i="41" s="1"/>
  <c r="H48" i="41" a="1"/>
  <c r="H48" i="41" s="1"/>
  <c r="G50" i="41" a="1"/>
  <c r="G50" i="41" s="1"/>
  <c r="V48" i="41" a="1"/>
  <c r="V48" i="41" s="1"/>
  <c r="W39" i="41" a="1"/>
  <c r="W39" i="41" s="1"/>
  <c r="C39" i="40" a="1"/>
  <c r="C39" i="40" s="1"/>
  <c r="T45" i="41" a="1"/>
  <c r="T45" i="41" s="1"/>
  <c r="S48" i="40" a="1"/>
  <c r="S48" i="40" s="1"/>
  <c r="J43" i="41" a="1"/>
  <c r="J43" i="41" s="1"/>
  <c r="O39" i="40" a="1"/>
  <c r="O39" i="40" s="1"/>
  <c r="E39" i="40" a="1"/>
  <c r="E39" i="40" s="1"/>
  <c r="V41" i="40" a="1"/>
  <c r="V41" i="40" s="1"/>
  <c r="H45" i="41" a="1"/>
  <c r="H45" i="41" s="1"/>
  <c r="B34" i="40" a="1"/>
  <c r="B34" i="40" s="1"/>
  <c r="K42" i="41" a="1"/>
  <c r="K42" i="41" s="1"/>
  <c r="E32" i="41" a="1"/>
  <c r="E32" i="41" s="1"/>
  <c r="D49" i="40" a="1"/>
  <c r="D49" i="40" s="1"/>
  <c r="I46" i="41" a="1"/>
  <c r="I46" i="41" s="1"/>
  <c r="B28" i="40" a="1"/>
  <c r="B28" i="40" s="1"/>
  <c r="G39" i="41" a="1"/>
  <c r="G39" i="41" s="1"/>
  <c r="U47" i="41" a="1"/>
  <c r="U47" i="41" s="1"/>
  <c r="P47" i="41" a="1"/>
  <c r="P47" i="41" s="1"/>
  <c r="I49" i="40" a="1"/>
  <c r="I49" i="40" s="1"/>
  <c r="H30" i="41" a="1"/>
  <c r="H30" i="41" s="1"/>
  <c r="T41" i="40" a="1"/>
  <c r="T41" i="40" s="1"/>
  <c r="Q43" i="41" a="1"/>
  <c r="Q43" i="41" s="1"/>
  <c r="O46" i="40" a="1"/>
  <c r="O46" i="40" s="1"/>
  <c r="E44" i="41" a="1"/>
  <c r="E44" i="41" s="1"/>
  <c r="B40" i="41" a="1"/>
  <c r="B40" i="41" s="1"/>
  <c r="C30" i="40" a="1"/>
  <c r="C30" i="40" s="1"/>
  <c r="C31" i="41" a="1"/>
  <c r="C31" i="41" s="1"/>
  <c r="S46" i="41" a="1"/>
  <c r="S46" i="41" s="1"/>
  <c r="K40" i="41" a="1"/>
  <c r="K40" i="41" s="1"/>
  <c r="D47" i="41" a="1"/>
  <c r="D47" i="41" s="1"/>
  <c r="C50" i="41" a="1"/>
  <c r="C50" i="41" s="1"/>
  <c r="H48" i="40" a="1"/>
  <c r="H48" i="40" s="1"/>
  <c r="I31" i="40" a="1"/>
  <c r="I31" i="40" s="1"/>
  <c r="T51" i="40" a="1"/>
  <c r="T51" i="40" s="1"/>
  <c r="P43" i="40" a="1"/>
  <c r="P43" i="40" s="1"/>
  <c r="I30" i="46"/>
  <c r="J48" i="40" a="1"/>
  <c r="J48" i="40" s="1"/>
  <c r="F30" i="40" a="1"/>
  <c r="F30" i="40" s="1"/>
  <c r="D26" i="41" a="1"/>
  <c r="D26" i="41" s="1"/>
  <c r="R43" i="40" a="1"/>
  <c r="R43" i="40" s="1"/>
  <c r="B41" i="41" a="1"/>
  <c r="B41" i="41" s="1"/>
  <c r="D28" i="41" a="1"/>
  <c r="D28" i="41" s="1"/>
  <c r="I25" i="40" a="1"/>
  <c r="I25" i="40" s="1"/>
  <c r="R48" i="41" a="1"/>
  <c r="R48" i="41" s="1"/>
  <c r="E51" i="40" a="1"/>
  <c r="E51" i="40" s="1"/>
  <c r="B42" i="41" a="1"/>
  <c r="B42" i="41" s="1"/>
  <c r="S42" i="41" a="1"/>
  <c r="S42" i="41" s="1"/>
  <c r="P48" i="41" a="1"/>
  <c r="P48" i="41" s="1"/>
  <c r="I50" i="41" a="1"/>
  <c r="I50" i="41" s="1"/>
  <c r="G34" i="41" a="1"/>
  <c r="G34" i="41" s="1"/>
  <c r="D31" i="40" a="1"/>
  <c r="D31" i="40" s="1"/>
  <c r="E40" i="41" a="1"/>
  <c r="E40" i="41" s="1"/>
  <c r="B44" i="41" a="1"/>
  <c r="B44" i="41" s="1"/>
  <c r="P47" i="40" a="1"/>
  <c r="P47" i="40" s="1"/>
  <c r="P40" i="40" a="1"/>
  <c r="P40" i="40" s="1"/>
  <c r="V43" i="41" a="1"/>
  <c r="V43" i="41" s="1"/>
  <c r="W43" i="40" a="1"/>
  <c r="W43" i="40" s="1"/>
  <c r="E47" i="40" a="1"/>
  <c r="E47" i="40" s="1"/>
  <c r="F42" i="41" a="1"/>
  <c r="F42" i="41" s="1"/>
  <c r="K44" i="41" a="1"/>
  <c r="K44" i="41" s="1"/>
  <c r="R44" i="40" a="1"/>
  <c r="R44" i="40" s="1"/>
  <c r="K47" i="40" a="1"/>
  <c r="K47" i="40" s="1"/>
  <c r="O48" i="40" a="1"/>
  <c r="O48" i="40" s="1"/>
  <c r="C28" i="40" a="1"/>
  <c r="C28" i="40" s="1"/>
  <c r="H26" i="41" a="1"/>
  <c r="H26" i="41" s="1"/>
  <c r="G25" i="41" a="1"/>
  <c r="G25" i="41" s="1"/>
  <c r="E39" i="41" a="1"/>
  <c r="E39" i="41" s="1"/>
  <c r="E47" i="41" a="1"/>
  <c r="E47" i="41" s="1"/>
  <c r="D26" i="40" a="1"/>
  <c r="D26" i="40" s="1"/>
  <c r="G33" i="41" a="1"/>
  <c r="G33" i="41" s="1"/>
  <c r="I47" i="40" a="1"/>
  <c r="I47" i="40" s="1"/>
  <c r="H31" i="40" a="1"/>
  <c r="H31" i="40" s="1"/>
  <c r="I48" i="40" a="1"/>
  <c r="I48" i="40" s="1"/>
  <c r="F25" i="40" a="1"/>
  <c r="F25" i="40" s="1"/>
  <c r="R40" i="40" a="1"/>
  <c r="R40" i="40" s="1"/>
  <c r="F28" i="44"/>
  <c r="J28" i="40" a="1"/>
  <c r="J28" i="40" s="1"/>
  <c r="I34" i="41" a="1"/>
  <c r="I34" i="41" s="1"/>
  <c r="R48" i="40" a="1"/>
  <c r="R48" i="40" s="1"/>
  <c r="F51" i="40" a="1"/>
  <c r="F51" i="40" s="1"/>
  <c r="P49" i="40" a="1"/>
  <c r="P49" i="40" s="1"/>
  <c r="H31" i="46"/>
  <c r="G48" i="40" a="1"/>
  <c r="G48" i="40" s="1"/>
  <c r="F28" i="40" a="1"/>
  <c r="F28" i="40" s="1"/>
  <c r="J31" i="40" a="1"/>
  <c r="J31" i="40" s="1"/>
  <c r="K51" i="40" a="1"/>
  <c r="K51" i="40" s="1"/>
  <c r="V51" i="40" a="1"/>
  <c r="V51" i="40" s="1"/>
  <c r="J27" i="43"/>
  <c r="T48" i="41" a="1"/>
  <c r="T48" i="41" s="1"/>
  <c r="Q44" i="41" a="1"/>
  <c r="Q44" i="41" s="1"/>
  <c r="C49" i="40" a="1"/>
  <c r="C49" i="40" s="1"/>
  <c r="E30" i="41" a="1"/>
  <c r="E30" i="41" s="1"/>
  <c r="Q45" i="41" a="1"/>
  <c r="Q45" i="41" s="1"/>
  <c r="T46" i="41" a="1"/>
  <c r="T46" i="41" s="1"/>
  <c r="D30" i="40" a="1"/>
  <c r="D30" i="40" s="1"/>
  <c r="H29" i="46"/>
  <c r="E28" i="40" a="1"/>
  <c r="E28" i="40" s="1"/>
  <c r="R45" i="41" a="1"/>
  <c r="R45" i="41" s="1"/>
  <c r="H33" i="40" a="1"/>
  <c r="H33" i="40" s="1"/>
  <c r="W43" i="41" a="1"/>
  <c r="W43" i="41" s="1"/>
  <c r="U43" i="41" a="1"/>
  <c r="U43" i="41" s="1"/>
  <c r="G44" i="41" a="1"/>
  <c r="G44" i="41" s="1"/>
  <c r="H47" i="40" a="1"/>
  <c r="H47" i="40" s="1"/>
  <c r="C32" i="46"/>
  <c r="U41" i="40" a="1"/>
  <c r="U41" i="40" s="1"/>
  <c r="H31" i="44"/>
  <c r="W40" i="40" a="1"/>
  <c r="W40" i="40" s="1"/>
  <c r="J45" i="40" a="1"/>
  <c r="J45" i="40" s="1"/>
  <c r="C26" i="41" a="1"/>
  <c r="C26" i="41" s="1"/>
  <c r="D43" i="40" a="1"/>
  <c r="D43" i="40" s="1"/>
  <c r="G41" i="40" a="1"/>
  <c r="G41" i="40" s="1"/>
  <c r="Q42" i="41" a="1"/>
  <c r="Q42" i="41" s="1"/>
  <c r="C33" i="40" a="1"/>
  <c r="C33" i="40" s="1"/>
  <c r="R49" i="40" a="1"/>
  <c r="R49" i="40" s="1"/>
  <c r="C41" i="40" a="1"/>
  <c r="C41" i="40" s="1"/>
  <c r="E28" i="46"/>
  <c r="C34" i="41" a="1"/>
  <c r="C34" i="41" s="1"/>
  <c r="C34" i="34"/>
  <c r="D34" i="40" a="1"/>
  <c r="D34" i="40" s="1"/>
  <c r="W41" i="40" a="1"/>
  <c r="W41" i="40" s="1"/>
  <c r="F29" i="45"/>
  <c r="J49" i="40" a="1"/>
  <c r="J49" i="40" s="1"/>
  <c r="B40" i="40" a="1"/>
  <c r="B40" i="40" s="1"/>
  <c r="E41" i="40" a="1"/>
  <c r="E41" i="40" s="1"/>
  <c r="I46" i="40" a="1"/>
  <c r="I46" i="40" s="1"/>
  <c r="B31" i="41" a="1"/>
  <c r="B31" i="41" s="1"/>
  <c r="D25" i="41" a="1"/>
  <c r="D25" i="41" s="1"/>
  <c r="B50" i="41" a="1"/>
  <c r="B50" i="41" s="1"/>
  <c r="W42" i="40" a="1"/>
  <c r="W42" i="40" s="1"/>
  <c r="I43" i="40" a="1"/>
  <c r="I43" i="40" s="1"/>
  <c r="D40" i="41" a="1"/>
  <c r="D40" i="41" s="1"/>
  <c r="F41" i="40" a="1"/>
  <c r="F41" i="40" s="1"/>
  <c r="G31" i="46"/>
  <c r="W49" i="40" a="1"/>
  <c r="W49" i="40" s="1"/>
  <c r="W48" i="40" a="1"/>
  <c r="W48" i="40" s="1"/>
  <c r="D25" i="40" a="1"/>
  <c r="D25" i="40" s="1"/>
  <c r="H39" i="40" a="1"/>
  <c r="H39" i="40" s="1"/>
  <c r="J30" i="40" a="1"/>
  <c r="J30" i="40" s="1"/>
  <c r="O46" i="41" a="1"/>
  <c r="O46" i="41" s="1"/>
  <c r="I33" i="46"/>
  <c r="F40" i="40" a="1"/>
  <c r="F40" i="40" s="1"/>
  <c r="E31" i="40" a="1"/>
  <c r="E31" i="40" s="1"/>
  <c r="H34" i="40" a="1"/>
  <c r="H34" i="40" s="1"/>
  <c r="J31" i="38" a="1"/>
  <c r="J31" i="38" s="1"/>
  <c r="V48" i="40" a="1"/>
  <c r="V48" i="40" s="1"/>
  <c r="J34" i="40" a="1"/>
  <c r="J34" i="40" s="1"/>
  <c r="D40" i="40" a="1"/>
  <c r="D40" i="40" s="1"/>
  <c r="R47" i="40" a="1"/>
  <c r="R47" i="40" s="1"/>
  <c r="B29" i="44"/>
  <c r="F47" i="41" a="1"/>
  <c r="F47" i="41" s="1"/>
  <c r="E25" i="41" a="1"/>
  <c r="E25" i="41" s="1"/>
  <c r="T39" i="40" a="1"/>
  <c r="T39" i="40" s="1"/>
  <c r="E48" i="40" a="1"/>
  <c r="E48" i="40" s="1"/>
  <c r="I45" i="40" a="1"/>
  <c r="I45" i="40" s="1"/>
  <c r="C25" i="41" a="1"/>
  <c r="C25" i="41" s="1"/>
  <c r="B43" i="41" a="1"/>
  <c r="B43" i="41" s="1"/>
  <c r="Q47" i="41" a="1"/>
  <c r="Q47" i="41" s="1"/>
  <c r="H40" i="40" a="1"/>
  <c r="H40" i="40" s="1"/>
  <c r="K43" i="40" a="1"/>
  <c r="K43" i="40" s="1"/>
  <c r="E46" i="41" a="1"/>
  <c r="E46" i="41" s="1"/>
  <c r="Q48" i="40" a="1"/>
  <c r="Q48" i="40" s="1"/>
  <c r="G51" i="40" a="1"/>
  <c r="G51" i="40" s="1"/>
  <c r="G29" i="46"/>
  <c r="F47" i="40" a="1"/>
  <c r="F47" i="40" s="1"/>
  <c r="H25" i="45"/>
  <c r="B51" i="40" a="1"/>
  <c r="B51" i="40" s="1"/>
  <c r="V46" i="40" a="1"/>
  <c r="V46" i="40" s="1"/>
  <c r="P51" i="40" a="1"/>
  <c r="P51" i="40" s="1"/>
  <c r="H33" i="44"/>
  <c r="U46" i="40" a="1"/>
  <c r="U46" i="40" s="1"/>
  <c r="J39" i="41" a="1"/>
  <c r="J39" i="41" s="1"/>
  <c r="H34" i="46"/>
  <c r="J43" i="40" a="1"/>
  <c r="J43" i="40" s="1"/>
  <c r="V40" i="41" a="1"/>
  <c r="V40" i="41" s="1"/>
  <c r="G43" i="40" a="1"/>
  <c r="G43" i="40" s="1"/>
  <c r="T44" i="40" a="1"/>
  <c r="T44" i="40" s="1"/>
  <c r="K44" i="40" a="1"/>
  <c r="K44" i="40" s="1"/>
  <c r="I27" i="46"/>
  <c r="O43" i="41" a="1"/>
  <c r="O43" i="41" s="1"/>
  <c r="J42" i="40" a="1"/>
  <c r="J42" i="40" s="1"/>
  <c r="G44" i="40" a="1"/>
  <c r="G44" i="40" s="1"/>
  <c r="F34" i="34"/>
  <c r="H49" i="40" a="1"/>
  <c r="H49" i="40" s="1"/>
  <c r="F26" i="43"/>
  <c r="F48" i="40" a="1"/>
  <c r="F48" i="40" s="1"/>
  <c r="D26" i="44"/>
  <c r="J33" i="41" a="1"/>
  <c r="J33" i="41" s="1"/>
  <c r="E43" i="40" a="1"/>
  <c r="E43" i="40" s="1"/>
  <c r="I41" i="41" a="1"/>
  <c r="I41" i="41" s="1"/>
  <c r="F41" i="41" a="1"/>
  <c r="F41" i="41" s="1"/>
  <c r="I34" i="38" a="1"/>
  <c r="I34" i="38" s="1"/>
  <c r="I40" i="40" a="1"/>
  <c r="I40" i="40" s="1"/>
  <c r="K39" i="40" a="1"/>
  <c r="K39" i="40" s="1"/>
  <c r="G30" i="40" a="1"/>
  <c r="G30" i="40" s="1"/>
  <c r="W46" i="40" a="1"/>
  <c r="W46" i="40" s="1"/>
  <c r="V42" i="40" a="1"/>
  <c r="V42" i="40" s="1"/>
  <c r="I32" i="40" a="1"/>
  <c r="I32" i="40" s="1"/>
  <c r="G27" i="43"/>
  <c r="S41" i="41" a="1"/>
  <c r="S41" i="41" s="1"/>
  <c r="S43" i="40" a="1"/>
  <c r="S43" i="40" s="1"/>
  <c r="V39" i="40" a="1"/>
  <c r="V39" i="40" s="1"/>
  <c r="B26" i="40" a="1"/>
  <c r="B26" i="40" s="1"/>
  <c r="W45" i="40" a="1"/>
  <c r="W45" i="40" s="1"/>
  <c r="R41" i="40" a="1"/>
  <c r="R41" i="40" s="1"/>
  <c r="C27" i="45"/>
  <c r="F28" i="38" a="1"/>
  <c r="F28" i="38" s="1"/>
  <c r="F31" i="40" a="1"/>
  <c r="F31" i="40" s="1"/>
  <c r="J45" i="41" a="1"/>
  <c r="J45" i="41" s="1"/>
  <c r="F26" i="41" a="1"/>
  <c r="F26" i="41" s="1"/>
  <c r="R46" i="40" a="1"/>
  <c r="R46" i="40" s="1"/>
  <c r="F42" i="40" a="1"/>
  <c r="F42" i="40" s="1"/>
  <c r="U42" i="41" a="1"/>
  <c r="U42" i="41" s="1"/>
  <c r="F43" i="40" a="1"/>
  <c r="F43" i="40" s="1"/>
  <c r="H43" i="40" a="1"/>
  <c r="H43" i="40" s="1"/>
  <c r="E32" i="34"/>
  <c r="I30" i="41" a="1"/>
  <c r="I30" i="41" s="1"/>
  <c r="T46" i="40" a="1"/>
  <c r="T46" i="40" s="1"/>
  <c r="R39" i="40" a="1"/>
  <c r="R39" i="40" s="1"/>
  <c r="C46" i="40" a="1"/>
  <c r="C46" i="40" s="1"/>
  <c r="H43" i="41" a="1"/>
  <c r="H43" i="41" s="1"/>
  <c r="F32" i="40" a="1"/>
  <c r="F32" i="40" s="1"/>
  <c r="J34" i="38" a="1"/>
  <c r="J34" i="38" s="1"/>
  <c r="W44" i="40" a="1"/>
  <c r="W44" i="40" s="1"/>
  <c r="U48" i="40" a="1"/>
  <c r="U48" i="40" s="1"/>
  <c r="R42" i="40" a="1"/>
  <c r="R42" i="40" s="1"/>
  <c r="F45" i="40" a="1"/>
  <c r="F45" i="40" s="1"/>
  <c r="U42" i="40" a="1"/>
  <c r="U42" i="40" s="1"/>
  <c r="H46" i="40" a="1"/>
  <c r="H46" i="40" s="1"/>
  <c r="J26" i="44"/>
  <c r="J48" i="41" a="1"/>
  <c r="J48" i="41" s="1"/>
  <c r="Q46" i="41" a="1"/>
  <c r="Q46" i="41" s="1"/>
  <c r="J34" i="45"/>
  <c r="S44" i="40" a="1"/>
  <c r="S44" i="40" s="1"/>
  <c r="K42" i="40" a="1"/>
  <c r="K42" i="40" s="1"/>
  <c r="H26" i="44"/>
  <c r="G39" i="40" a="1"/>
  <c r="G39" i="40" s="1"/>
  <c r="E25" i="46"/>
  <c r="J32" i="38" a="1"/>
  <c r="J32" i="38" s="1"/>
  <c r="R51" i="40" a="1"/>
  <c r="R51" i="40" s="1"/>
  <c r="E30" i="34"/>
  <c r="B25" i="45"/>
  <c r="G27" i="46"/>
  <c r="D31" i="45"/>
  <c r="C25" i="43"/>
  <c r="H28" i="44"/>
  <c r="D32" i="46"/>
  <c r="I28" i="46"/>
  <c r="E27" i="46"/>
  <c r="F30" i="45"/>
  <c r="J30" i="44"/>
  <c r="C28" i="43"/>
  <c r="G40" i="40" a="1"/>
  <c r="G40" i="40" s="1"/>
  <c r="H25" i="46"/>
  <c r="C28" i="44"/>
  <c r="C26" i="46"/>
  <c r="C29" i="46"/>
  <c r="D29" i="45"/>
  <c r="I39" i="40" a="1"/>
  <c r="I39" i="40" s="1"/>
  <c r="D31" i="46"/>
  <c r="D33" i="46"/>
  <c r="C32" i="34"/>
  <c r="F27" i="46"/>
  <c r="J25" i="45"/>
  <c r="H32" i="43"/>
  <c r="G28" i="44"/>
  <c r="H32" i="46"/>
  <c r="G32" i="40" a="1"/>
  <c r="G32" i="40" s="1"/>
  <c r="G32" i="43"/>
  <c r="E27" i="45"/>
  <c r="F26" i="46"/>
  <c r="F34" i="45"/>
  <c r="F34" i="43"/>
  <c r="S47" i="41" a="1"/>
  <c r="S47" i="41" s="1"/>
  <c r="H32" i="40" a="1"/>
  <c r="H32" i="40" s="1"/>
  <c r="C34" i="43"/>
  <c r="C30" i="45"/>
  <c r="J29" i="38" a="1"/>
  <c r="J29" i="38" s="1"/>
  <c r="J32" i="40" a="1"/>
  <c r="J32" i="40" s="1"/>
  <c r="H25" i="44"/>
  <c r="H34" i="45"/>
  <c r="D48" i="40" a="1"/>
  <c r="D48" i="40" s="1"/>
  <c r="B33" i="44"/>
  <c r="E32" i="44"/>
  <c r="C25" i="44"/>
  <c r="P41" i="40" a="1"/>
  <c r="P41" i="40" s="1"/>
  <c r="B31" i="44"/>
  <c r="J25" i="43"/>
  <c r="F25" i="46"/>
  <c r="R45" i="40" a="1"/>
  <c r="R45" i="40" s="1"/>
  <c r="E34" i="40" a="1"/>
  <c r="E34" i="40" s="1"/>
  <c r="D31" i="44"/>
  <c r="E28" i="44"/>
  <c r="F31" i="46"/>
  <c r="G31" i="44"/>
  <c r="V40" i="40" a="1"/>
  <c r="V40" i="40" s="1"/>
  <c r="F33" i="44"/>
  <c r="F31" i="44"/>
  <c r="H26" i="40" a="1"/>
  <c r="H26" i="40" s="1"/>
  <c r="B31" i="45"/>
  <c r="I30" i="40" a="1"/>
  <c r="I30" i="40" s="1"/>
  <c r="E30" i="40" a="1"/>
  <c r="E30" i="40" s="1"/>
  <c r="E26" i="41" a="1"/>
  <c r="E26" i="41" s="1"/>
  <c r="F46" i="40" a="1"/>
  <c r="F46" i="40" s="1"/>
  <c r="G28" i="43"/>
  <c r="J44" i="40" a="1"/>
  <c r="J44" i="40" s="1"/>
  <c r="D28" i="44"/>
  <c r="I34" i="40" a="1"/>
  <c r="I34" i="40" s="1"/>
  <c r="B27" i="46"/>
  <c r="F44" i="40" a="1"/>
  <c r="F44" i="40" s="1"/>
  <c r="C33" i="43"/>
  <c r="F30" i="44"/>
  <c r="G42" i="40" a="1"/>
  <c r="G42" i="40" s="1"/>
  <c r="G34" i="45"/>
  <c r="E34" i="46"/>
  <c r="J25" i="44"/>
  <c r="K48" i="40" a="1"/>
  <c r="K48" i="40" s="1"/>
  <c r="J34" i="44"/>
  <c r="B27" i="44"/>
  <c r="J51" i="40" a="1"/>
  <c r="J51" i="40" s="1"/>
  <c r="J30" i="43"/>
  <c r="E33" i="46"/>
  <c r="E30" i="46"/>
  <c r="K40" i="40" a="1"/>
  <c r="K40" i="40" s="1"/>
  <c r="H29" i="45"/>
  <c r="T40" i="40" a="1"/>
  <c r="T40" i="40" s="1"/>
  <c r="F28" i="34"/>
  <c r="H26" i="46"/>
  <c r="I34" i="46"/>
  <c r="F34" i="46"/>
  <c r="U39" i="40" a="1"/>
  <c r="U39" i="40" s="1"/>
  <c r="F32" i="38" a="1"/>
  <c r="F32" i="38" s="1"/>
  <c r="G30" i="46"/>
  <c r="E26" i="46"/>
  <c r="G26" i="40" a="1"/>
  <c r="G26" i="40" s="1"/>
  <c r="C26" i="44"/>
  <c r="J30" i="38" a="1"/>
  <c r="J30" i="38" s="1"/>
  <c r="I27" i="38" a="1"/>
  <c r="I27" i="38" s="1"/>
  <c r="I32" i="34"/>
  <c r="B30" i="46"/>
  <c r="F33" i="46"/>
  <c r="B31" i="46"/>
  <c r="C31" i="45"/>
  <c r="D30" i="46"/>
  <c r="F32" i="46"/>
  <c r="D30" i="43"/>
  <c r="H30" i="40" a="1"/>
  <c r="H30" i="40" s="1"/>
  <c r="D27" i="46"/>
  <c r="E29" i="46"/>
  <c r="G30" i="34"/>
  <c r="B25" i="46"/>
  <c r="W47" i="40" a="1"/>
  <c r="W47" i="40" s="1"/>
  <c r="F29" i="46"/>
  <c r="I28" i="38" a="1"/>
  <c r="I28" i="38" s="1"/>
  <c r="C47" i="40" a="1"/>
  <c r="C47" i="40" s="1"/>
  <c r="H34" i="34"/>
  <c r="J46" i="40" a="1"/>
  <c r="J46" i="40" s="1"/>
  <c r="J26" i="45"/>
  <c r="E31" i="46"/>
  <c r="G26" i="46"/>
  <c r="C26" i="45"/>
  <c r="G28" i="40" a="1"/>
  <c r="G28" i="40" s="1"/>
  <c r="B30" i="44"/>
  <c r="F33" i="45"/>
  <c r="S42" i="40" a="1"/>
  <c r="S42" i="40" s="1"/>
  <c r="G33" i="44"/>
  <c r="B32" i="46"/>
  <c r="H42" i="40" a="1"/>
  <c r="H42" i="40" s="1"/>
  <c r="I28" i="40" a="1"/>
  <c r="I28" i="40" s="1"/>
  <c r="G46" i="40" a="1"/>
  <c r="G46" i="40" s="1"/>
  <c r="J27" i="38" a="1"/>
  <c r="J27" i="38" s="1"/>
  <c r="D29" i="46"/>
  <c r="D31" i="43"/>
  <c r="C33" i="44"/>
  <c r="S45" i="40" a="1"/>
  <c r="S45" i="40" s="1"/>
  <c r="U43" i="40" a="1"/>
  <c r="U43" i="40" s="1"/>
  <c r="G25" i="46"/>
  <c r="I30" i="43"/>
  <c r="I34" i="34"/>
  <c r="D26" i="46"/>
  <c r="J33" i="44"/>
  <c r="B28" i="46"/>
  <c r="F34" i="38" a="1"/>
  <c r="F34" i="38" s="1"/>
  <c r="I42" i="40" a="1"/>
  <c r="I42" i="40" s="1"/>
  <c r="H28" i="46"/>
  <c r="E25" i="40" a="1"/>
  <c r="E25" i="40" s="1"/>
  <c r="J41" i="40" a="1"/>
  <c r="J41" i="40" s="1"/>
  <c r="G33" i="40" a="1"/>
  <c r="G33" i="40" s="1"/>
  <c r="G25" i="40" a="1"/>
  <c r="G25" i="40" s="1"/>
  <c r="U49" i="40" a="1"/>
  <c r="U49" i="40" s="1"/>
  <c r="E34" i="34"/>
  <c r="G28" i="46"/>
  <c r="H27" i="45"/>
  <c r="F49" i="40" a="1"/>
  <c r="F49" i="40" s="1"/>
  <c r="G33" i="46"/>
  <c r="F25" i="45"/>
  <c r="C32" i="45"/>
  <c r="D26" i="45"/>
  <c r="F26" i="45"/>
  <c r="I34" i="45"/>
  <c r="G32" i="45"/>
  <c r="D32" i="45"/>
  <c r="D26" i="43"/>
  <c r="D33" i="43"/>
  <c r="I32" i="38" a="1"/>
  <c r="I32" i="38" s="1"/>
  <c r="J34" i="43"/>
  <c r="D29" i="44"/>
  <c r="J33" i="38" a="1"/>
  <c r="J33" i="38" s="1"/>
  <c r="F28" i="46"/>
  <c r="F27" i="43"/>
  <c r="J27" i="45"/>
  <c r="H27" i="43"/>
  <c r="I31" i="44"/>
  <c r="B34" i="43"/>
  <c r="B26" i="45"/>
  <c r="H31" i="43"/>
  <c r="F27" i="44"/>
  <c r="I26" i="40" a="1"/>
  <c r="I26" i="40" s="1"/>
  <c r="I29" i="38" a="1"/>
  <c r="I29" i="38" s="1"/>
  <c r="F32" i="44"/>
  <c r="B28" i="45"/>
  <c r="C30" i="43"/>
  <c r="F25" i="43"/>
  <c r="G25" i="44"/>
  <c r="B32" i="43"/>
  <c r="B28" i="43"/>
  <c r="D32" i="44"/>
  <c r="E30" i="45"/>
  <c r="C34" i="45"/>
  <c r="B34" i="44"/>
  <c r="G27" i="45"/>
  <c r="V43" i="40" a="1"/>
  <c r="V43" i="40" s="1"/>
  <c r="B29" i="45"/>
  <c r="D27" i="45"/>
  <c r="D34" i="45"/>
  <c r="H34" i="44"/>
  <c r="D30" i="45"/>
  <c r="H25" i="43"/>
  <c r="C29" i="45"/>
  <c r="J33" i="45"/>
  <c r="F28" i="43"/>
  <c r="F25" i="38" a="1"/>
  <c r="F25" i="38" s="1"/>
  <c r="G31" i="45"/>
  <c r="J28" i="45"/>
  <c r="G26" i="43"/>
  <c r="G29" i="45"/>
  <c r="B33" i="45"/>
  <c r="H31" i="45"/>
  <c r="J32" i="43"/>
  <c r="E31" i="45"/>
  <c r="G30" i="44"/>
  <c r="G32" i="34"/>
  <c r="B33" i="43"/>
  <c r="D25" i="46"/>
  <c r="J29" i="43"/>
  <c r="I29" i="46"/>
  <c r="T47" i="40" a="1"/>
  <c r="T47" i="40" s="1"/>
  <c r="F28" i="45"/>
  <c r="C28" i="46"/>
  <c r="J26" i="38" a="1"/>
  <c r="J26" i="38" s="1"/>
  <c r="B25" i="44"/>
  <c r="E29" i="43"/>
  <c r="H26" i="43"/>
  <c r="J33" i="43"/>
  <c r="I25" i="46"/>
  <c r="F32" i="45"/>
  <c r="C30" i="46"/>
  <c r="J27" i="44"/>
  <c r="T48" i="40" a="1"/>
  <c r="T48" i="40" s="1"/>
  <c r="I34" i="43"/>
  <c r="F32" i="34"/>
  <c r="T45" i="40" a="1"/>
  <c r="T45" i="40" s="1"/>
  <c r="G34" i="44"/>
  <c r="F26" i="38" a="1"/>
  <c r="F26" i="38" s="1"/>
  <c r="C33" i="46"/>
  <c r="H28" i="45"/>
  <c r="D30" i="34"/>
  <c r="J29" i="44"/>
  <c r="C27" i="46"/>
  <c r="C33" i="45"/>
  <c r="H32" i="44"/>
  <c r="G45" i="40" a="1"/>
  <c r="G45" i="40" s="1"/>
  <c r="U40" i="40" a="1"/>
  <c r="U40" i="40" s="1"/>
  <c r="G33" i="43"/>
  <c r="D32" i="43"/>
  <c r="F26" i="40" a="1"/>
  <c r="F26" i="40" s="1"/>
  <c r="I30" i="38" a="1"/>
  <c r="I30" i="38" s="1"/>
  <c r="G26" i="45"/>
  <c r="D27" i="43"/>
  <c r="F27" i="45"/>
  <c r="F31" i="43"/>
  <c r="G26" i="44"/>
  <c r="E25" i="44"/>
  <c r="D29" i="43"/>
  <c r="F29" i="38" a="1"/>
  <c r="F29" i="38" s="1"/>
  <c r="F32" i="43"/>
  <c r="I31" i="43"/>
  <c r="I26" i="43"/>
  <c r="F31" i="45"/>
  <c r="G29" i="43"/>
  <c r="I25" i="44"/>
  <c r="F31" i="38" a="1"/>
  <c r="F31" i="38" s="1"/>
  <c r="E34" i="43"/>
  <c r="D25" i="44"/>
  <c r="I25" i="45"/>
  <c r="G34" i="46"/>
  <c r="E27" i="43"/>
  <c r="H28" i="43"/>
  <c r="D25" i="45"/>
  <c r="D34" i="43"/>
  <c r="V49" i="40" a="1"/>
  <c r="V49" i="40" s="1"/>
  <c r="I34" i="44"/>
  <c r="I27" i="45"/>
  <c r="E28" i="43"/>
  <c r="H29" i="44"/>
  <c r="F30" i="46"/>
  <c r="B26" i="46"/>
  <c r="E31" i="43"/>
  <c r="I25" i="38" a="1"/>
  <c r="I25" i="38" s="1"/>
  <c r="E33" i="45"/>
  <c r="D28" i="45"/>
  <c r="E29" i="45"/>
  <c r="I28" i="43"/>
  <c r="C30" i="44"/>
  <c r="I31" i="38" a="1"/>
  <c r="I31" i="38" s="1"/>
  <c r="H30" i="34"/>
  <c r="E26" i="44"/>
  <c r="F29" i="44"/>
  <c r="H29" i="43"/>
  <c r="B32" i="45"/>
  <c r="F30" i="43"/>
  <c r="F33" i="38" a="1"/>
  <c r="F33" i="38" s="1"/>
  <c r="B31" i="43"/>
  <c r="F25" i="44"/>
  <c r="C32" i="43"/>
  <c r="H30" i="43"/>
  <c r="I32" i="44"/>
  <c r="G25" i="45"/>
  <c r="B32" i="44"/>
  <c r="G30" i="45"/>
  <c r="C30" i="34"/>
  <c r="U51" i="40" a="1"/>
  <c r="U51" i="40" s="1"/>
  <c r="H32" i="45"/>
  <c r="E27" i="44"/>
  <c r="G29" i="44"/>
  <c r="K45" i="40" a="1"/>
  <c r="K45" i="40" s="1"/>
  <c r="I28" i="44"/>
  <c r="G33" i="45"/>
  <c r="D28" i="46"/>
  <c r="C34" i="44"/>
  <c r="C29" i="44"/>
  <c r="H33" i="43"/>
  <c r="C31" i="44"/>
  <c r="E33" i="44"/>
  <c r="J29" i="45"/>
  <c r="E32" i="46"/>
  <c r="D25" i="43"/>
  <c r="J31" i="44"/>
  <c r="G34" i="43"/>
  <c r="G34" i="34"/>
  <c r="I26" i="38" a="1"/>
  <c r="I26" i="38" s="1"/>
  <c r="H28" i="34"/>
  <c r="E26" i="40" a="1"/>
  <c r="E26" i="40" s="1"/>
  <c r="J25" i="38" a="1"/>
  <c r="J25" i="38" s="1"/>
  <c r="F30" i="34"/>
  <c r="I33" i="43"/>
  <c r="G25" i="43"/>
  <c r="H33" i="46"/>
  <c r="I30" i="45"/>
  <c r="F30" i="38" a="1"/>
  <c r="F30" i="38" s="1"/>
  <c r="E28" i="45"/>
  <c r="I44" i="40" a="1"/>
  <c r="I44" i="40" s="1"/>
  <c r="B28" i="44"/>
  <c r="D28" i="43"/>
  <c r="G27" i="44"/>
  <c r="C27" i="44"/>
  <c r="G31" i="43"/>
  <c r="E25" i="43"/>
  <c r="D34" i="34"/>
  <c r="U44" i="40" a="1"/>
  <c r="U44" i="40" s="1"/>
  <c r="K49" i="40" a="1"/>
  <c r="K49" i="40" s="1"/>
  <c r="I31" i="45"/>
  <c r="I27" i="44"/>
  <c r="F39" i="40" a="1"/>
  <c r="F39" i="40" s="1"/>
  <c r="B26" i="43"/>
  <c r="B34" i="46"/>
  <c r="J32" i="45"/>
  <c r="H30" i="44"/>
  <c r="I33" i="44"/>
  <c r="I30" i="34"/>
  <c r="I29" i="44"/>
  <c r="D33" i="44"/>
  <c r="J30" i="45"/>
  <c r="E30" i="44"/>
  <c r="H33" i="45"/>
  <c r="F29" i="43"/>
  <c r="B29" i="43"/>
  <c r="F27" i="38" a="1"/>
  <c r="F27" i="38" s="1"/>
  <c r="J31" i="43"/>
  <c r="I31" i="46"/>
  <c r="F34" i="44"/>
  <c r="B27" i="43"/>
  <c r="H27" i="46"/>
  <c r="G28" i="45"/>
  <c r="I27" i="43"/>
  <c r="B30" i="45"/>
  <c r="E25" i="45"/>
  <c r="D27" i="44"/>
  <c r="G32" i="44"/>
  <c r="F26" i="44"/>
  <c r="E31" i="44"/>
  <c r="G32" i="46"/>
  <c r="J31" i="45"/>
  <c r="W39" i="40" a="1"/>
  <c r="W39" i="40" s="1"/>
  <c r="I33" i="38" a="1"/>
  <c r="I33" i="38" s="1"/>
  <c r="D33" i="45"/>
  <c r="E26" i="43"/>
  <c r="C26" i="43"/>
  <c r="J28" i="38" a="1"/>
  <c r="J28" i="38" s="1"/>
  <c r="B30" i="43"/>
  <c r="I33" i="45"/>
  <c r="C34" i="46"/>
  <c r="J26" i="43"/>
  <c r="D34" i="46"/>
  <c r="E32" i="43"/>
  <c r="H26" i="45"/>
  <c r="C31" i="43"/>
  <c r="I30" i="44"/>
  <c r="J32" i="44"/>
  <c r="E29" i="44"/>
  <c r="I26" i="45"/>
  <c r="E26" i="45"/>
  <c r="H34" i="43"/>
  <c r="E32" i="45"/>
  <c r="B25" i="43"/>
  <c r="F33" i="43"/>
  <c r="B26" i="44"/>
  <c r="E30" i="43"/>
  <c r="J28" i="43"/>
  <c r="C29" i="43"/>
  <c r="I32" i="43"/>
  <c r="C32" i="44"/>
  <c r="C27" i="43"/>
  <c r="B34" i="45"/>
  <c r="C28" i="45"/>
  <c r="I26" i="44"/>
  <c r="I29" i="45"/>
  <c r="H32" i="34"/>
  <c r="I28" i="45"/>
  <c r="J28" i="44"/>
  <c r="E33" i="43"/>
  <c r="C25" i="46"/>
  <c r="I41" i="40" a="1"/>
  <c r="I41" i="40" s="1"/>
  <c r="G30" i="43"/>
  <c r="D34" i="44"/>
  <c r="I25" i="43"/>
  <c r="H27" i="44"/>
  <c r="C31" i="46"/>
  <c r="D30" i="44"/>
  <c r="I32" i="45"/>
  <c r="E34" i="44"/>
  <c r="E34" i="45"/>
  <c r="H44" i="40" a="1"/>
  <c r="H44" i="40" s="1"/>
  <c r="I29" i="43"/>
  <c r="B27" i="45"/>
  <c r="B33" i="46"/>
  <c r="I32" i="46"/>
  <c r="H30" i="45"/>
  <c r="H30" i="46"/>
  <c r="C25" i="45"/>
  <c r="C26" i="34" l="1"/>
  <c r="H29" i="34"/>
  <c r="H27" i="34"/>
  <c r="I33" i="40" a="1"/>
  <c r="I33" i="40" s="1"/>
  <c r="F27" i="34"/>
  <c r="I29" i="34"/>
  <c r="I33" i="34"/>
  <c r="H31" i="34"/>
  <c r="R50" i="40" a="1"/>
  <c r="R50" i="40" s="1"/>
  <c r="E29" i="40" a="1"/>
  <c r="E29" i="40" s="1"/>
  <c r="B32" i="34"/>
  <c r="L32" i="34"/>
  <c r="M32" i="34"/>
  <c r="J32" i="34"/>
  <c r="K32" i="34"/>
  <c r="F26" i="34"/>
  <c r="I27" i="40" a="1"/>
  <c r="I27" i="40" s="1"/>
  <c r="J50" i="40" a="1"/>
  <c r="J50" i="40" s="1"/>
  <c r="U50" i="40" a="1"/>
  <c r="U50" i="40" s="1"/>
  <c r="H29" i="40" a="1"/>
  <c r="H29" i="40" s="1"/>
  <c r="D27" i="34"/>
  <c r="P49" i="41" a="1"/>
  <c r="P49" i="41" s="1"/>
  <c r="C29" i="41" a="1"/>
  <c r="C29" i="41" s="1"/>
  <c r="G29" i="41" a="1"/>
  <c r="G29" i="41" s="1"/>
  <c r="T49" i="41" a="1"/>
  <c r="T49" i="41" s="1"/>
  <c r="G31" i="41" a="1"/>
  <c r="G31" i="41" s="1"/>
  <c r="D49" i="41" a="1"/>
  <c r="D49" i="41" s="1"/>
  <c r="C27" i="41" a="1"/>
  <c r="C27" i="41" s="1"/>
  <c r="P50" i="40" a="1"/>
  <c r="P50" i="40" s="1"/>
  <c r="C29" i="40" a="1"/>
  <c r="C29" i="40" s="1"/>
  <c r="V46" i="42" a="1"/>
  <c r="V46" i="42" s="1"/>
  <c r="R46" i="42" a="1"/>
  <c r="R46" i="42" s="1"/>
  <c r="F42" i="42" a="1"/>
  <c r="F42" i="42" s="1"/>
  <c r="Q40" i="42" a="1"/>
  <c r="Q40" i="42" s="1"/>
  <c r="F44" i="42" a="1"/>
  <c r="F44" i="42" s="1"/>
  <c r="R43" i="42" a="1"/>
  <c r="R43" i="42" s="1"/>
  <c r="G46" i="42" a="1"/>
  <c r="G46" i="42" s="1"/>
  <c r="E46" i="42" a="1"/>
  <c r="E46" i="42" s="1"/>
  <c r="C44" i="42" a="1"/>
  <c r="C44" i="42" s="1"/>
  <c r="F41" i="42" a="1"/>
  <c r="F41" i="42" s="1"/>
  <c r="K41" i="42" a="1"/>
  <c r="K41" i="42" s="1"/>
  <c r="J40" i="42" a="1"/>
  <c r="J40" i="42" s="1"/>
  <c r="Q44" i="42" a="1"/>
  <c r="Q44" i="42" s="1"/>
  <c r="E41" i="42" a="1"/>
  <c r="E41" i="42" s="1"/>
  <c r="K40" i="42" a="1"/>
  <c r="K40" i="42" s="1"/>
  <c r="Q43" i="42" a="1"/>
  <c r="Q43" i="42" s="1"/>
  <c r="O44" i="42" a="1"/>
  <c r="O44" i="42" s="1"/>
  <c r="P44" i="42" a="1"/>
  <c r="P44" i="42" s="1"/>
  <c r="U44" i="42" a="1"/>
  <c r="U44" i="42" s="1"/>
  <c r="I46" i="42" a="1"/>
  <c r="I46" i="42" s="1"/>
  <c r="E43" i="42" a="1"/>
  <c r="E43" i="42" s="1"/>
  <c r="W43" i="42" a="1"/>
  <c r="W43" i="42" s="1"/>
  <c r="R40" i="42" a="1"/>
  <c r="R40" i="42" s="1"/>
  <c r="S39" i="42" a="1"/>
  <c r="S39" i="42" s="1"/>
  <c r="B41" i="42" a="1"/>
  <c r="B41" i="42" s="1"/>
  <c r="I42" i="42" a="1"/>
  <c r="I42" i="42" s="1"/>
  <c r="I44" i="42" a="1"/>
  <c r="I44" i="42" s="1"/>
  <c r="D42" i="42" a="1"/>
  <c r="D42" i="42" s="1"/>
  <c r="J41" i="42" a="1"/>
  <c r="J41" i="42" s="1"/>
  <c r="H40" i="42" a="1"/>
  <c r="H40" i="42" s="1"/>
  <c r="Q45" i="42" a="1"/>
  <c r="Q45" i="42" s="1"/>
  <c r="K46" i="42" a="1"/>
  <c r="K46" i="42" s="1"/>
  <c r="B39" i="42" a="1"/>
  <c r="B39" i="42" s="1"/>
  <c r="U40" i="42" a="1"/>
  <c r="U40" i="42" s="1"/>
  <c r="Q39" i="42" a="1"/>
  <c r="Q39" i="42" s="1"/>
  <c r="F40" i="42" a="1"/>
  <c r="F40" i="42" s="1"/>
  <c r="Q42" i="42" a="1"/>
  <c r="Q42" i="42" s="1"/>
  <c r="J46" i="42" a="1"/>
  <c r="J46" i="42" s="1"/>
  <c r="D41" i="42" a="1"/>
  <c r="D41" i="42" s="1"/>
  <c r="F45" i="42" a="1"/>
  <c r="F45" i="42" s="1"/>
  <c r="V42" i="42" a="1"/>
  <c r="V42" i="42" s="1"/>
  <c r="B45" i="42" a="1"/>
  <c r="B45" i="42" s="1"/>
  <c r="J44" i="42" a="1"/>
  <c r="J44" i="42" s="1"/>
  <c r="K43" i="42" a="1"/>
  <c r="K43" i="42" s="1"/>
  <c r="E45" i="42" a="1"/>
  <c r="E45" i="42" s="1"/>
  <c r="C40" i="42" a="1"/>
  <c r="C40" i="42" s="1"/>
  <c r="H41" i="42" a="1"/>
  <c r="H41" i="42" s="1"/>
  <c r="O41" i="42" a="1"/>
  <c r="O41" i="42" s="1"/>
  <c r="J39" i="42" a="1"/>
  <c r="J39" i="42" s="1"/>
  <c r="S42" i="42" a="1"/>
  <c r="S42" i="42" s="1"/>
  <c r="W41" i="42" a="1"/>
  <c r="W41" i="42" s="1"/>
  <c r="R44" i="42" a="1"/>
  <c r="R44" i="42" s="1"/>
  <c r="W45" i="42" a="1"/>
  <c r="W45" i="42" s="1"/>
  <c r="H44" i="42" a="1"/>
  <c r="H44" i="42" s="1"/>
  <c r="T46" i="42" a="1"/>
  <c r="T46" i="42" s="1"/>
  <c r="S45" i="42" a="1"/>
  <c r="S45" i="42" s="1"/>
  <c r="B44" i="42" a="1"/>
  <c r="B44" i="42" s="1"/>
  <c r="T42" i="42" a="1"/>
  <c r="T42" i="42" s="1"/>
  <c r="P39" i="42" a="1"/>
  <c r="P39" i="42" s="1"/>
  <c r="E39" i="42" a="1"/>
  <c r="E39" i="42" s="1"/>
  <c r="W42" i="42" a="1"/>
  <c r="W42" i="42" s="1"/>
  <c r="B42" i="42" a="1"/>
  <c r="B42" i="42" s="1"/>
  <c r="K42" i="42" a="1"/>
  <c r="K42" i="42" s="1"/>
  <c r="I39" i="42" a="1"/>
  <c r="I39" i="42" s="1"/>
  <c r="B43" i="42" a="1"/>
  <c r="B43" i="42" s="1"/>
  <c r="G43" i="42" a="1"/>
  <c r="G43" i="42" s="1"/>
  <c r="K39" i="42" a="1"/>
  <c r="K39" i="42" s="1"/>
  <c r="C39" i="42" a="1"/>
  <c r="C39" i="42" s="1"/>
  <c r="O43" i="42" a="1"/>
  <c r="O43" i="42" s="1"/>
  <c r="K44" i="42" a="1"/>
  <c r="K44" i="42" s="1"/>
  <c r="G41" i="42" a="1"/>
  <c r="G41" i="42" s="1"/>
  <c r="C41" i="42" a="1"/>
  <c r="C41" i="42" s="1"/>
  <c r="G42" i="42" a="1"/>
  <c r="G42" i="42" s="1"/>
  <c r="S40" i="42" a="1"/>
  <c r="S40" i="42" s="1"/>
  <c r="G40" i="42" a="1"/>
  <c r="G40" i="42" s="1"/>
  <c r="C42" i="42" a="1"/>
  <c r="C42" i="42" s="1"/>
  <c r="T45" i="42" a="1"/>
  <c r="T45" i="42" s="1"/>
  <c r="R39" i="42" a="1"/>
  <c r="R39" i="42" s="1"/>
  <c r="K45" i="42" a="1"/>
  <c r="K45" i="42" s="1"/>
  <c r="W46" i="42" a="1"/>
  <c r="W46" i="42" s="1"/>
  <c r="C45" i="42" a="1"/>
  <c r="C45" i="42" s="1"/>
  <c r="H43" i="42" a="1"/>
  <c r="H43" i="42" s="1"/>
  <c r="V44" i="42" a="1"/>
  <c r="V44" i="42" s="1"/>
  <c r="G39" i="42" a="1"/>
  <c r="G39" i="42" s="1"/>
  <c r="E42" i="42" a="1"/>
  <c r="E42" i="42" s="1"/>
  <c r="O39" i="42" a="1"/>
  <c r="O39" i="42" s="1"/>
  <c r="V45" i="42" a="1"/>
  <c r="V45" i="42" s="1"/>
  <c r="F46" i="42" a="1"/>
  <c r="F46" i="42" s="1"/>
  <c r="I43" i="42" a="1"/>
  <c r="I43" i="42" s="1"/>
  <c r="C46" i="42" a="1"/>
  <c r="C46" i="42" s="1"/>
  <c r="G44" i="42" a="1"/>
  <c r="G44" i="42" s="1"/>
  <c r="T43" i="42" a="1"/>
  <c r="T43" i="42" s="1"/>
  <c r="P42" i="42" a="1"/>
  <c r="P42" i="42" s="1"/>
  <c r="T39" i="42" a="1"/>
  <c r="T39" i="42" s="1"/>
  <c r="H42" i="42" a="1"/>
  <c r="H42" i="42" s="1"/>
  <c r="J45" i="42" a="1"/>
  <c r="J45" i="42" s="1"/>
  <c r="I45" i="42" a="1"/>
  <c r="I45" i="42" s="1"/>
  <c r="Q46" i="42" a="1"/>
  <c r="Q46" i="42" s="1"/>
  <c r="W40" i="42" a="1"/>
  <c r="W40" i="42" s="1"/>
  <c r="J43" i="42" a="1"/>
  <c r="J43" i="42" s="1"/>
  <c r="T40" i="42" a="1"/>
  <c r="T40" i="42" s="1"/>
  <c r="V40" i="42" a="1"/>
  <c r="V40" i="42" s="1"/>
  <c r="S43" i="42" a="1"/>
  <c r="S43" i="42" s="1"/>
  <c r="R42" i="42" a="1"/>
  <c r="R42" i="42" s="1"/>
  <c r="O40" i="42" a="1"/>
  <c r="O40" i="42" s="1"/>
  <c r="F39" i="42" a="1"/>
  <c r="F39" i="42" s="1"/>
  <c r="J42" i="42" a="1"/>
  <c r="J42" i="42" s="1"/>
  <c r="U43" i="42" a="1"/>
  <c r="U43" i="42" s="1"/>
  <c r="P40" i="42" a="1"/>
  <c r="P40" i="42" s="1"/>
  <c r="Q41" i="42" a="1"/>
  <c r="Q41" i="42" s="1"/>
  <c r="S46" i="42" a="1"/>
  <c r="S46" i="42" s="1"/>
  <c r="T41" i="42" a="1"/>
  <c r="T41" i="42" s="1"/>
  <c r="V41" i="42" a="1"/>
  <c r="V41" i="42" s="1"/>
  <c r="V43" i="42" a="1"/>
  <c r="V43" i="42" s="1"/>
  <c r="W39" i="42" a="1"/>
  <c r="W39" i="42" s="1"/>
  <c r="O45" i="42" a="1"/>
  <c r="O45" i="42" s="1"/>
  <c r="F43" i="42" a="1"/>
  <c r="F43" i="42" s="1"/>
  <c r="E44" i="42" a="1"/>
  <c r="E44" i="42" s="1"/>
  <c r="P46" i="42" a="1"/>
  <c r="P46" i="42" s="1"/>
  <c r="I40" i="42" a="1"/>
  <c r="I40" i="42" s="1"/>
  <c r="O42" i="42" a="1"/>
  <c r="O42" i="42" s="1"/>
  <c r="I41" i="42" a="1"/>
  <c r="I41" i="42" s="1"/>
  <c r="H39" i="42" a="1"/>
  <c r="H39" i="42" s="1"/>
  <c r="C43" i="42" a="1"/>
  <c r="C43" i="42" s="1"/>
  <c r="T44" i="42" a="1"/>
  <c r="T44" i="42" s="1"/>
  <c r="U45" i="42" a="1"/>
  <c r="U45" i="42" s="1"/>
  <c r="H45" i="42" a="1"/>
  <c r="H45" i="42" s="1"/>
  <c r="R41" i="42" a="1"/>
  <c r="R41" i="42" s="1"/>
  <c r="O46" i="42" a="1"/>
  <c r="O46" i="42" s="1"/>
  <c r="D39" i="42" a="1"/>
  <c r="D39" i="42" s="1"/>
  <c r="S41" i="42" a="1"/>
  <c r="S41" i="42" s="1"/>
  <c r="D43" i="42" a="1"/>
  <c r="D43" i="42" s="1"/>
  <c r="U46" i="42" a="1"/>
  <c r="U46" i="42" s="1"/>
  <c r="U42" i="42" a="1"/>
  <c r="U42" i="42" s="1"/>
  <c r="U41" i="42" a="1"/>
  <c r="U41" i="42" s="1"/>
  <c r="P45" i="42" a="1"/>
  <c r="P45" i="42" s="1"/>
  <c r="W44" i="42" a="1"/>
  <c r="W44" i="42" s="1"/>
  <c r="D45" i="42" a="1"/>
  <c r="D45" i="42" s="1"/>
  <c r="U39" i="42" a="1"/>
  <c r="U39" i="42" s="1"/>
  <c r="B46" i="42" a="1"/>
  <c r="B46" i="42" s="1"/>
  <c r="V39" i="42" a="1"/>
  <c r="V39" i="42" s="1"/>
  <c r="R45" i="42" a="1"/>
  <c r="R45" i="42" s="1"/>
  <c r="H46" i="42" a="1"/>
  <c r="H46" i="42" s="1"/>
  <c r="P43" i="42" a="1"/>
  <c r="P43" i="42" s="1"/>
  <c r="D40" i="42" a="1"/>
  <c r="D40" i="42" s="1"/>
  <c r="E40" i="42" a="1"/>
  <c r="E40" i="42" s="1"/>
  <c r="B40" i="42" a="1"/>
  <c r="B40" i="42" s="1"/>
  <c r="D46" i="42" a="1"/>
  <c r="D46" i="42" s="1"/>
  <c r="D44" i="42" a="1"/>
  <c r="D44" i="42" s="1"/>
  <c r="P41" i="42" a="1"/>
  <c r="P41" i="42" s="1"/>
  <c r="S44" i="42" a="1"/>
  <c r="S44" i="42" s="1"/>
  <c r="G45" i="42" a="1"/>
  <c r="G45" i="42" s="1"/>
  <c r="I43" i="39" a="1"/>
  <c r="I43" i="39" s="1"/>
  <c r="I47" i="39" a="1"/>
  <c r="I47" i="39" s="1"/>
  <c r="K42" i="39" a="1"/>
  <c r="K42" i="39" s="1"/>
  <c r="K40" i="39" a="1"/>
  <c r="K40" i="39" s="1"/>
  <c r="O46" i="39" a="1"/>
  <c r="O46" i="39" s="1"/>
  <c r="P46" i="39" a="1"/>
  <c r="P46" i="39" s="1"/>
  <c r="K44" i="39" a="1"/>
  <c r="K44" i="39" s="1"/>
  <c r="V44" i="39" a="1"/>
  <c r="V44" i="39" s="1"/>
  <c r="W44" i="39" a="1"/>
  <c r="W44" i="39" s="1"/>
  <c r="O44" i="39" a="1"/>
  <c r="O44" i="39" s="1"/>
  <c r="D47" i="39" a="1"/>
  <c r="D47" i="39" s="1"/>
  <c r="G46" i="39" a="1"/>
  <c r="G46" i="39" s="1"/>
  <c r="F44" i="39" a="1"/>
  <c r="F44" i="39" s="1"/>
  <c r="D39" i="39" a="1"/>
  <c r="D39" i="39" s="1"/>
  <c r="S43" i="39" a="1"/>
  <c r="S43" i="39" s="1"/>
  <c r="K41" i="39" a="1"/>
  <c r="K41" i="39" s="1"/>
  <c r="I42" i="39" a="1"/>
  <c r="I42" i="39" s="1"/>
  <c r="W47" i="39" a="1"/>
  <c r="W47" i="39" s="1"/>
  <c r="D46" i="39" a="1"/>
  <c r="D46" i="39" s="1"/>
  <c r="R39" i="39" a="1"/>
  <c r="R39" i="39" s="1"/>
  <c r="B45" i="39" a="1"/>
  <c r="B45" i="39" s="1"/>
  <c r="C47" i="39" a="1"/>
  <c r="C47" i="39" s="1"/>
  <c r="J40" i="39" a="1"/>
  <c r="J40" i="39" s="1"/>
  <c r="K46" i="39" a="1"/>
  <c r="K46" i="39" s="1"/>
  <c r="C40" i="39" a="1"/>
  <c r="C40" i="39" s="1"/>
  <c r="J43" i="39" a="1"/>
  <c r="J43" i="39" s="1"/>
  <c r="V46" i="39" a="1"/>
  <c r="V46" i="39" s="1"/>
  <c r="O45" i="39" a="1"/>
  <c r="O45" i="39" s="1"/>
  <c r="F43" i="39" a="1"/>
  <c r="F43" i="39" s="1"/>
  <c r="W40" i="39" a="1"/>
  <c r="W40" i="39" s="1"/>
  <c r="J39" i="39" a="1"/>
  <c r="J39" i="39" s="1"/>
  <c r="P45" i="39" a="1"/>
  <c r="P45" i="39" s="1"/>
  <c r="W41" i="39" a="1"/>
  <c r="W41" i="39" s="1"/>
  <c r="I40" i="39" a="1"/>
  <c r="I40" i="39" s="1"/>
  <c r="B46" i="39" a="1"/>
  <c r="B46" i="39" s="1"/>
  <c r="J42" i="39" a="1"/>
  <c r="J42" i="39" s="1"/>
  <c r="V41" i="39" a="1"/>
  <c r="V41" i="39" s="1"/>
  <c r="E45" i="39" a="1"/>
  <c r="E45" i="39" s="1"/>
  <c r="R47" i="39" a="1"/>
  <c r="R47" i="39" s="1"/>
  <c r="J45" i="39" a="1"/>
  <c r="J45" i="39" s="1"/>
  <c r="D42" i="39" a="1"/>
  <c r="D42" i="39" s="1"/>
  <c r="E46" i="39" a="1"/>
  <c r="E46" i="39" s="1"/>
  <c r="T44" i="39" a="1"/>
  <c r="T44" i="39" s="1"/>
  <c r="D45" i="39" a="1"/>
  <c r="D45" i="39" s="1"/>
  <c r="O42" i="39" a="1"/>
  <c r="O42" i="39" s="1"/>
  <c r="E43" i="39" a="1"/>
  <c r="E43" i="39" s="1"/>
  <c r="S40" i="39" a="1"/>
  <c r="S40" i="39" s="1"/>
  <c r="H47" i="39" a="1"/>
  <c r="H47" i="39" s="1"/>
  <c r="G44" i="39" a="1"/>
  <c r="G44" i="39" s="1"/>
  <c r="C43" i="39" a="1"/>
  <c r="C43" i="39" s="1"/>
  <c r="V40" i="39" a="1"/>
  <c r="V40" i="39" s="1"/>
  <c r="H42" i="39" a="1"/>
  <c r="H42" i="39" s="1"/>
  <c r="R41" i="39" a="1"/>
  <c r="R41" i="39" s="1"/>
  <c r="U47" i="39" a="1"/>
  <c r="U47" i="39" s="1"/>
  <c r="Q42" i="39" a="1"/>
  <c r="Q42" i="39" s="1"/>
  <c r="S39" i="39" a="1"/>
  <c r="S39" i="39" s="1"/>
  <c r="F40" i="39" a="1"/>
  <c r="F40" i="39" s="1"/>
  <c r="E39" i="39" a="1"/>
  <c r="E39" i="39" s="1"/>
  <c r="Q40" i="39" a="1"/>
  <c r="Q40" i="39" s="1"/>
  <c r="F47" i="39" a="1"/>
  <c r="F47" i="39" s="1"/>
  <c r="J47" i="39" a="1"/>
  <c r="J47" i="39" s="1"/>
  <c r="E42" i="39" a="1"/>
  <c r="E42" i="39" s="1"/>
  <c r="J44" i="39" a="1"/>
  <c r="J44" i="39" s="1"/>
  <c r="O43" i="39" a="1"/>
  <c r="O43" i="39" s="1"/>
  <c r="G47" i="39" a="1"/>
  <c r="G47" i="39" s="1"/>
  <c r="O40" i="39" a="1"/>
  <c r="O40" i="39" s="1"/>
  <c r="R46" i="39" a="1"/>
  <c r="R46" i="39" s="1"/>
  <c r="H43" i="39" a="1"/>
  <c r="H43" i="39" s="1"/>
  <c r="C46" i="39" a="1"/>
  <c r="C46" i="39" s="1"/>
  <c r="E44" i="39" a="1"/>
  <c r="E44" i="39" s="1"/>
  <c r="T46" i="39" a="1"/>
  <c r="T46" i="39" s="1"/>
  <c r="U39" i="39" a="1"/>
  <c r="U39" i="39" s="1"/>
  <c r="B42" i="39" a="1"/>
  <c r="B42" i="39" s="1"/>
  <c r="F46" i="39" a="1"/>
  <c r="F46" i="39" s="1"/>
  <c r="R45" i="39" a="1"/>
  <c r="R45" i="39" s="1"/>
  <c r="Q41" i="39" a="1"/>
  <c r="Q41" i="39" s="1"/>
  <c r="G39" i="39" a="1"/>
  <c r="G39" i="39" s="1"/>
  <c r="U46" i="39" a="1"/>
  <c r="U46" i="39" s="1"/>
  <c r="S47" i="39" a="1"/>
  <c r="S47" i="39" s="1"/>
  <c r="W43" i="39" a="1"/>
  <c r="W43" i="39" s="1"/>
  <c r="P47" i="39" a="1"/>
  <c r="P47" i="39" s="1"/>
  <c r="G41" i="39" a="1"/>
  <c r="G41" i="39" s="1"/>
  <c r="P44" i="39" a="1"/>
  <c r="P44" i="39" s="1"/>
  <c r="S46" i="39" a="1"/>
  <c r="S46" i="39" s="1"/>
  <c r="P42" i="39" a="1"/>
  <c r="P42" i="39" s="1"/>
  <c r="K45" i="39" a="1"/>
  <c r="K45" i="39" s="1"/>
  <c r="H45" i="39" a="1"/>
  <c r="H45" i="39" s="1"/>
  <c r="V43" i="39" a="1"/>
  <c r="V43" i="39" s="1"/>
  <c r="Q45" i="39" a="1"/>
  <c r="Q45" i="39" s="1"/>
  <c r="K39" i="39" a="1"/>
  <c r="K39" i="39" s="1"/>
  <c r="U45" i="39" a="1"/>
  <c r="U45" i="39" s="1"/>
  <c r="T42" i="39" a="1"/>
  <c r="T42" i="39" s="1"/>
  <c r="S44" i="39" a="1"/>
  <c r="S44" i="39" s="1"/>
  <c r="F39" i="39" a="1"/>
  <c r="F39" i="39" s="1"/>
  <c r="U41" i="39" a="1"/>
  <c r="U41" i="39" s="1"/>
  <c r="G42" i="39" a="1"/>
  <c r="G42" i="39" s="1"/>
  <c r="T45" i="39" a="1"/>
  <c r="T45" i="39" s="1"/>
  <c r="O39" i="39" a="1"/>
  <c r="O39" i="39" s="1"/>
  <c r="G43" i="39" a="1"/>
  <c r="G43" i="39" s="1"/>
  <c r="F45" i="39" a="1"/>
  <c r="F45" i="39" s="1"/>
  <c r="I45" i="39" a="1"/>
  <c r="I45" i="39" s="1"/>
  <c r="S41" i="39" a="1"/>
  <c r="S41" i="39" s="1"/>
  <c r="O41" i="39" a="1"/>
  <c r="O41" i="39" s="1"/>
  <c r="U43" i="39" a="1"/>
  <c r="U43" i="39" s="1"/>
  <c r="Q39" i="39" a="1"/>
  <c r="Q39" i="39" s="1"/>
  <c r="Q43" i="39" a="1"/>
  <c r="Q43" i="39" s="1"/>
  <c r="F42" i="39" a="1"/>
  <c r="F42" i="39" s="1"/>
  <c r="G40" i="39" a="1"/>
  <c r="G40" i="39" s="1"/>
  <c r="R44" i="39" a="1"/>
  <c r="R44" i="39" s="1"/>
  <c r="H44" i="39" a="1"/>
  <c r="H44" i="39" s="1"/>
  <c r="R43" i="39" a="1"/>
  <c r="R43" i="39" s="1"/>
  <c r="E40" i="39" a="1"/>
  <c r="E40" i="39" s="1"/>
  <c r="U40" i="39" a="1"/>
  <c r="U40" i="39" s="1"/>
  <c r="C45" i="39" a="1"/>
  <c r="C45" i="39" s="1"/>
  <c r="I41" i="39" a="1"/>
  <c r="I41" i="39" s="1"/>
  <c r="P41" i="39" a="1"/>
  <c r="P41" i="39" s="1"/>
  <c r="K47" i="39" a="1"/>
  <c r="K47" i="39" s="1"/>
  <c r="H39" i="39" a="1"/>
  <c r="H39" i="39" s="1"/>
  <c r="H46" i="39" a="1"/>
  <c r="H46" i="39" s="1"/>
  <c r="K43" i="39" a="1"/>
  <c r="K43" i="39" s="1"/>
  <c r="W39" i="39" a="1"/>
  <c r="W39" i="39" s="1"/>
  <c r="B44" i="39" a="1"/>
  <c r="B44" i="39" s="1"/>
  <c r="B39" i="39" a="1"/>
  <c r="B39" i="39" s="1"/>
  <c r="O47" i="39" a="1"/>
  <c r="O47" i="39" s="1"/>
  <c r="D40" i="39" a="1"/>
  <c r="D40" i="39" s="1"/>
  <c r="F41" i="39" a="1"/>
  <c r="F41" i="39" s="1"/>
  <c r="B43" i="39" a="1"/>
  <c r="B43" i="39" s="1"/>
  <c r="C42" i="39" a="1"/>
  <c r="C42" i="39" s="1"/>
  <c r="P40" i="39" a="1"/>
  <c r="P40" i="39" s="1"/>
  <c r="V42" i="39" a="1"/>
  <c r="V42" i="39" s="1"/>
  <c r="U42" i="39" a="1"/>
  <c r="U42" i="39" s="1"/>
  <c r="S42" i="39" a="1"/>
  <c r="S42" i="39" s="1"/>
  <c r="P43" i="39" a="1"/>
  <c r="P43" i="39" s="1"/>
  <c r="T43" i="39" a="1"/>
  <c r="T43" i="39" s="1"/>
  <c r="D41" i="39" a="1"/>
  <c r="D41" i="39" s="1"/>
  <c r="H40" i="39" a="1"/>
  <c r="H40" i="39" s="1"/>
  <c r="E41" i="39" a="1"/>
  <c r="E41" i="39" s="1"/>
  <c r="W42" i="39" a="1"/>
  <c r="W42" i="39" s="1"/>
  <c r="V47" i="39" a="1"/>
  <c r="V47" i="39" s="1"/>
  <c r="C44" i="39" a="1"/>
  <c r="C44" i="39" s="1"/>
  <c r="P39" i="39" a="1"/>
  <c r="P39" i="39" s="1"/>
  <c r="Q46" i="39" a="1"/>
  <c r="Q46" i="39" s="1"/>
  <c r="J46" i="39" a="1"/>
  <c r="J46" i="39" s="1"/>
  <c r="I46" i="39" a="1"/>
  <c r="I46" i="39" s="1"/>
  <c r="H41" i="39" a="1"/>
  <c r="H41" i="39" s="1"/>
  <c r="C39" i="39" a="1"/>
  <c r="C39" i="39" s="1"/>
  <c r="J41" i="39" a="1"/>
  <c r="J41" i="39" s="1"/>
  <c r="I44" i="39" a="1"/>
  <c r="I44" i="39" s="1"/>
  <c r="B40" i="39" a="1"/>
  <c r="B40" i="39" s="1"/>
  <c r="V45" i="39" a="1"/>
  <c r="V45" i="39" s="1"/>
  <c r="I39" i="39" a="1"/>
  <c r="I39" i="39" s="1"/>
  <c r="Q44" i="39" a="1"/>
  <c r="Q44" i="39" s="1"/>
  <c r="D44" i="39" a="1"/>
  <c r="D44" i="39" s="1"/>
  <c r="B41" i="39" a="1"/>
  <c r="B41" i="39" s="1"/>
  <c r="V39" i="39" a="1"/>
  <c r="V39" i="39" s="1"/>
  <c r="R42" i="39" a="1"/>
  <c r="R42" i="39" s="1"/>
  <c r="W45" i="39" a="1"/>
  <c r="W45" i="39" s="1"/>
  <c r="T47" i="39" a="1"/>
  <c r="T47" i="39" s="1"/>
  <c r="U44" i="39" a="1"/>
  <c r="U44" i="39" s="1"/>
  <c r="T41" i="39" a="1"/>
  <c r="T41" i="39" s="1"/>
  <c r="T39" i="39" a="1"/>
  <c r="T39" i="39" s="1"/>
  <c r="T40" i="39" a="1"/>
  <c r="T40" i="39" s="1"/>
  <c r="G45" i="39" a="1"/>
  <c r="G45" i="39" s="1"/>
  <c r="W46" i="39" a="1"/>
  <c r="W46" i="39" s="1"/>
  <c r="E47" i="39" a="1"/>
  <c r="E47" i="39" s="1"/>
  <c r="D43" i="39" a="1"/>
  <c r="D43" i="39" s="1"/>
  <c r="C41" i="39" a="1"/>
  <c r="C41" i="39" s="1"/>
  <c r="B47" i="39" a="1"/>
  <c r="B47" i="39" s="1"/>
  <c r="Q47" i="39" a="1"/>
  <c r="Q47" i="39" s="1"/>
  <c r="R40" i="39" a="1"/>
  <c r="R40" i="39" s="1"/>
  <c r="S45" i="39" a="1"/>
  <c r="S45" i="39" s="1"/>
  <c r="F29" i="34"/>
  <c r="E33" i="34"/>
  <c r="C27" i="34"/>
  <c r="G33" i="34"/>
  <c r="E29" i="34"/>
  <c r="F33" i="34"/>
  <c r="C29" i="34"/>
  <c r="E49" i="41" a="1"/>
  <c r="E49" i="41" s="1"/>
  <c r="D27" i="41" a="1"/>
  <c r="D27" i="41" s="1"/>
  <c r="J25" i="42" a="1"/>
  <c r="J25" i="42" s="1"/>
  <c r="C49" i="41" a="1"/>
  <c r="C49" i="41" s="1"/>
  <c r="B27" i="41" a="1"/>
  <c r="B27" i="41" s="1"/>
  <c r="G49" i="41" a="1"/>
  <c r="G49" i="41" s="1"/>
  <c r="F27" i="41" a="1"/>
  <c r="F27" i="41" s="1"/>
  <c r="I29" i="41" a="1"/>
  <c r="I29" i="41" s="1"/>
  <c r="V49" i="41" a="1"/>
  <c r="V49" i="41" s="1"/>
  <c r="G27" i="41" a="1"/>
  <c r="G27" i="41" s="1"/>
  <c r="H49" i="41" a="1"/>
  <c r="H49" i="41" s="1"/>
  <c r="E25" i="42" a="1"/>
  <c r="E25" i="42" s="1"/>
  <c r="K33" i="34"/>
  <c r="B33" i="34"/>
  <c r="M33" i="34"/>
  <c r="L33" i="34"/>
  <c r="J33" i="34"/>
  <c r="M28" i="34"/>
  <c r="K28" i="34"/>
  <c r="J28" i="34"/>
  <c r="L28" i="34"/>
  <c r="B28" i="34"/>
  <c r="K26" i="34"/>
  <c r="B26" i="34"/>
  <c r="J26" i="34"/>
  <c r="L26" i="34"/>
  <c r="M26" i="34"/>
  <c r="J29" i="40" a="1"/>
  <c r="J29" i="40" s="1"/>
  <c r="W50" i="40" a="1"/>
  <c r="W50" i="40" s="1"/>
  <c r="K49" i="41" a="1"/>
  <c r="K49" i="41" s="1"/>
  <c r="J27" i="41" a="1"/>
  <c r="J27" i="41" s="1"/>
  <c r="D32" i="34"/>
  <c r="D31" i="34"/>
  <c r="D26" i="34"/>
  <c r="G27" i="34"/>
  <c r="D28" i="34"/>
  <c r="I27" i="34"/>
  <c r="I50" i="40" a="1"/>
  <c r="I50" i="40" s="1"/>
  <c r="H27" i="40" a="1"/>
  <c r="H27" i="40" s="1"/>
  <c r="G31" i="34"/>
  <c r="Q50" i="40" a="1"/>
  <c r="Q50" i="40" s="1"/>
  <c r="D29" i="40" a="1"/>
  <c r="D29" i="40" s="1"/>
  <c r="B33" i="41" a="1"/>
  <c r="B33" i="41" s="1"/>
  <c r="E50" i="40" a="1"/>
  <c r="E50" i="40" s="1"/>
  <c r="D27" i="40" a="1"/>
  <c r="D27" i="40" s="1"/>
  <c r="E29" i="41" a="1"/>
  <c r="E29" i="41" s="1"/>
  <c r="R49" i="41" a="1"/>
  <c r="R49" i="41" s="1"/>
  <c r="B25" i="41" a="1"/>
  <c r="B25" i="41" s="1"/>
  <c r="B49" i="41" a="1"/>
  <c r="B49" i="41" s="1"/>
  <c r="L27" i="34"/>
  <c r="J27" i="34"/>
  <c r="M27" i="34"/>
  <c r="K27" i="34"/>
  <c r="B27" i="34"/>
  <c r="C33" i="34"/>
  <c r="G29" i="34"/>
  <c r="C31" i="34"/>
  <c r="I31" i="34"/>
  <c r="I28" i="34"/>
  <c r="T50" i="40" a="1"/>
  <c r="T50" i="40" s="1"/>
  <c r="G29" i="40" a="1"/>
  <c r="G29" i="40" s="1"/>
  <c r="I29" i="40" a="1"/>
  <c r="I29" i="40" s="1"/>
  <c r="V50" i="40" a="1"/>
  <c r="V50" i="40" s="1"/>
  <c r="D25" i="42" a="1"/>
  <c r="D25" i="42" s="1"/>
  <c r="S49" i="41" a="1"/>
  <c r="S49" i="41" s="1"/>
  <c r="F29" i="41" a="1"/>
  <c r="F29" i="41" s="1"/>
  <c r="C30" i="41" a="1"/>
  <c r="C30" i="41" s="1"/>
  <c r="B29" i="34"/>
  <c r="K29" i="34"/>
  <c r="L29" i="34"/>
  <c r="M29" i="34"/>
  <c r="J29" i="34"/>
  <c r="J29" i="41" a="1"/>
  <c r="J29" i="41" s="1"/>
  <c r="W49" i="41" a="1"/>
  <c r="W49" i="41" s="1"/>
  <c r="B29" i="41" a="1"/>
  <c r="B29" i="41" s="1"/>
  <c r="O49" i="41" a="1"/>
  <c r="O49" i="41" s="1"/>
  <c r="K31" i="34"/>
  <c r="M31" i="34"/>
  <c r="J31" i="34"/>
  <c r="L31" i="34"/>
  <c r="B31" i="34"/>
  <c r="H33" i="34"/>
  <c r="G28" i="34"/>
  <c r="K50" i="40" a="1"/>
  <c r="K50" i="40" s="1"/>
  <c r="J27" i="40" a="1"/>
  <c r="J27" i="40" s="1"/>
  <c r="F31" i="34"/>
  <c r="C28" i="34"/>
  <c r="E27" i="34"/>
  <c r="D29" i="34"/>
  <c r="E27" i="41" a="1"/>
  <c r="E27" i="41" s="1"/>
  <c r="F49" i="41" a="1"/>
  <c r="F49" i="41" s="1"/>
  <c r="D50" i="40" a="1"/>
  <c r="D50" i="40" s="1"/>
  <c r="C27" i="40" a="1"/>
  <c r="C27" i="40" s="1"/>
  <c r="H29" i="41" a="1"/>
  <c r="H29" i="41" s="1"/>
  <c r="U49" i="41" a="1"/>
  <c r="U49" i="41" s="1"/>
  <c r="H26" i="34"/>
  <c r="E28" i="34"/>
  <c r="D33" i="34"/>
  <c r="G26" i="34"/>
  <c r="E26" i="34"/>
  <c r="H25" i="40" a="1"/>
  <c r="H25" i="40" s="1"/>
  <c r="M30" i="34"/>
  <c r="K30" i="34"/>
  <c r="L30" i="34"/>
  <c r="J30" i="34"/>
  <c r="B30" i="34"/>
  <c r="G31" i="40" a="1"/>
  <c r="G31" i="40" s="1"/>
  <c r="I26" i="34"/>
  <c r="E31" i="34"/>
  <c r="F50" i="40" a="1"/>
  <c r="F50" i="40" s="1"/>
  <c r="E27" i="40" a="1"/>
  <c r="E27" i="40" s="1"/>
  <c r="M34" i="34"/>
  <c r="J34" i="34"/>
  <c r="L34" i="34"/>
  <c r="B34" i="34"/>
  <c r="K34" i="34"/>
  <c r="J49" i="41" a="1"/>
  <c r="J49" i="41" s="1"/>
  <c r="I27" i="41" a="1"/>
  <c r="I27" i="41" s="1"/>
  <c r="B30" i="40" a="1"/>
  <c r="B30" i="40" s="1"/>
  <c r="S50" i="40" a="1"/>
  <c r="S50" i="40" s="1"/>
  <c r="F29" i="40" a="1"/>
  <c r="F29" i="40" s="1"/>
  <c r="I49" i="41" a="1"/>
  <c r="I49" i="41" s="1"/>
  <c r="H27" i="41" a="1"/>
  <c r="H27" i="41" s="1"/>
  <c r="F34" i="40" a="1"/>
  <c r="F34" i="40" s="1"/>
  <c r="C50" i="40" a="1"/>
  <c r="C50" i="40" s="1"/>
  <c r="B27" i="40" a="1"/>
  <c r="B27" i="40" s="1"/>
  <c r="H50" i="40" a="1"/>
  <c r="H50" i="40" s="1"/>
  <c r="G27" i="40" a="1"/>
  <c r="G27" i="40" s="1"/>
  <c r="D29" i="41" a="1"/>
  <c r="D29" i="41" s="1"/>
  <c r="Q49" i="41" a="1"/>
  <c r="Q49" i="41" s="1"/>
  <c r="B29" i="40" a="1"/>
  <c r="B29" i="40" s="1"/>
  <c r="O50" i="40" a="1"/>
  <c r="O50" i="40" s="1"/>
  <c r="G50" i="40" a="1"/>
  <c r="G50" i="40" s="1"/>
  <c r="F27" i="40" a="1"/>
  <c r="F27" i="40" s="1"/>
  <c r="B28" i="41" a="1"/>
  <c r="B28" i="41" s="1"/>
  <c r="B25" i="40" a="1"/>
  <c r="B25" i="40" s="1"/>
  <c r="B50" i="40" a="1"/>
  <c r="B50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7D241C07-DCE2-413A-9757-8260BCF353F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90C5B515-2086-4275-BF27-E58478BF46C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B3433F75-BDD1-494C-9726-C6F5BF27868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008E9DE0-C1CB-4145-AFE7-D5AC48CF64B3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4830FCEA-D490-4EA9-9915-B5EAA574CBB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292C388B-AF23-44A9-BA8D-30E3E02E303D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0529A6B0-C00A-4D0F-9254-CA31518FBEE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BFDB2B3F-50BC-4786-B00B-B4429F24E7A0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D6E4D8B7-9A85-4A2F-AF8E-DE68BAFC257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DB8AF68C-70CC-4E4C-854B-982A28330AE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D3A5397D-AE96-4859-87C7-268F3C12B85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675CAF8B-EBE3-43FC-9B2F-4ACF0DA13BF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6B7A4D78-3612-4E5E-8456-48C041FBAE0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1BA61143-15AA-4E9D-BF19-FE22DB8FD65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E9A02FFF-A0BE-4F31-BFE0-C34A08E792C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  <comment ref="B12" authorId="0" shapeId="0" xr:uid="{87F8CBD6-FF07-4CC5-BC11-1B4BDE906135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Adjustment factor for converting 2005US$ to 2016US$ (taken from HSBC scenarios data cleaning folder)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9BE72B9E-80C2-4EA2-9606-250834FFA0B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49D1C246-CD38-4A45-ACBF-EEAAA121F48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53000720-6687-4176-B27B-2E1972BD255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AC0458C9-06BA-470F-947F-4E7C82567E3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D11" authorId="0" shapeId="0" xr:uid="{EF402995-65E1-4AB3-8C53-A6548C2BE70B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No climate action beyond current policies</t>
        </r>
      </text>
    </comment>
    <comment ref="D13" authorId="0" shapeId="0" xr:uid="{6D8DF9A4-0875-4E27-85E5-020083DB596D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Paris INDCs</t>
        </r>
      </text>
    </comment>
    <comment ref="H14" authorId="0" shapeId="0" xr:uid="{65826334-1543-4A99-A9C6-7F4AF2374FF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15" authorId="0" shapeId="0" xr:uid="{24883E2A-6B7A-4FFC-B5DA-6554C3B1F77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16" authorId="0" shapeId="0" xr:uid="{5436FB1F-CD55-4AA3-B494-18132CB0033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16" authorId="0" shapeId="0" xr:uid="{D131BCA9-4947-4F56-B594-78DD75B74BC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H17" authorId="0" shapeId="0" xr:uid="{3F18A91F-E51B-42E0-A51F-A9EC1884AC9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17" authorId="0" shapeId="0" xr:uid="{36B169B0-F48D-4220-9AE7-6B14C18BA3F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H18" authorId="0" shapeId="0" xr:uid="{1210E1F9-BCBF-4AB6-B65D-CBBE1D4C31B5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19" authorId="0" shapeId="0" xr:uid="{0D5E8FF3-BE14-4787-8E38-C9A9EEDEBC0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0" authorId="0" shapeId="0" xr:uid="{6A1467F8-0536-4EEA-8297-1378EF0A371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1" authorId="0" shapeId="0" xr:uid="{3437156C-1526-47D9-9027-C630E579B76F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2" authorId="0" shapeId="0" xr:uid="{EC4DD45D-2E40-4ECA-B0AC-C84C6C8C1CD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3" authorId="0" shapeId="0" xr:uid="{70BE03EC-7019-4453-A1E2-C94984A14BB4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4" authorId="0" shapeId="0" xr:uid="{F6DED39C-8CCE-4C92-BEBE-A344D5FC983B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5" authorId="0" shapeId="0" xr:uid="{F54CBCCE-406D-4F6A-874F-5DE7401D20A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6" authorId="0" shapeId="0" xr:uid="{AD401542-446D-415B-ADA2-42550A481A63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7" authorId="0" shapeId="0" xr:uid="{374B929B-CD7C-4301-B460-F81B9B627383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8" authorId="0" shapeId="0" xr:uid="{86DB4A06-A30F-43DA-9EBF-68E32486432E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9" authorId="0" shapeId="0" xr:uid="{85CCB002-F3A9-4BF0-8A9C-E36A9241609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29" authorId="0" shapeId="0" xr:uid="{4C46968C-F1E2-433B-9402-D994B9E2A90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H30" authorId="0" shapeId="0" xr:uid="{A2E4D664-0E4A-4255-B76C-8B43545E010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30" authorId="0" shapeId="0" xr:uid="{65EE6D24-BA00-4BBB-9F64-8AEAAE6A006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D31" authorId="0" shapeId="0" xr:uid="{8FB1E939-B9C8-4738-B531-107308D63F6D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1" authorId="0" shapeId="0" xr:uid="{80D16FE2-01AC-43F6-A0A4-C27FB920C89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2" authorId="0" shapeId="0" xr:uid="{DC021C82-6586-4A34-A13F-46A9C11F11E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2" authorId="0" shapeId="0" xr:uid="{A9A86892-7388-4CAD-89B4-8565F2C772B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3" authorId="0" shapeId="0" xr:uid="{4B769973-8ACB-4194-AD92-2B4156F3AA7F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3" authorId="0" shapeId="0" xr:uid="{92ED938F-ED8B-48F4-A6A2-6C49B0B1C54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4" authorId="0" shapeId="0" xr:uid="{F3D1A87C-6C59-4A7F-BF7C-694E20F6B5D4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4" authorId="0" shapeId="0" xr:uid="{F61261EF-D379-4E97-BA55-04B13175BC4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5" authorId="0" shapeId="0" xr:uid="{4FFA6AC3-4798-442F-9D99-91C5534FF16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5" authorId="0" shapeId="0" xr:uid="{32DCCA39-37DC-4374-AF28-BBDE1D52E9D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36" authorId="0" shapeId="0" xr:uid="{6C5828E2-EB63-4599-9C86-4FE3B8382B1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7" authorId="0" shapeId="0" xr:uid="{2018F7D0-118E-4EF7-B110-2AF7B6D32F5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7" authorId="0" shapeId="0" xr:uid="{90D5700B-E220-4E35-B5FA-B523E9A942F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8" authorId="0" shapeId="0" xr:uid="{ED0D14EF-0CE3-4D83-9CC8-759320D613C3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8" authorId="0" shapeId="0" xr:uid="{0A972EED-EE3A-4ABF-A2FC-0164598CDC9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9" authorId="0" shapeId="0" xr:uid="{EBCB03C3-46E3-4962-A81F-D8F8695FD39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9" authorId="0" shapeId="0" xr:uid="{E71457B7-C03F-4CDA-963A-619E11E8F0BE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40" authorId="0" shapeId="0" xr:uid="{10DD675F-69F0-4A64-9D54-1881FBA7145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40" authorId="0" shapeId="0" xr:uid="{1EA24E09-AD8C-415D-BA09-4B9A622CDDFE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41" authorId="0" shapeId="0" xr:uid="{82A88DA1-9121-44E7-93DF-880C30920F8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41" authorId="0" shapeId="0" xr:uid="{4CC271E4-2E19-40FF-8421-DED9B2B12C1B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42" authorId="0" shapeId="0" xr:uid="{F5444AD5-3E74-497C-8F59-D2388D46B31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42" authorId="0" shapeId="0" xr:uid="{44C26C98-27D6-4539-99FA-36FE3E98BC6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42" authorId="0" shapeId="0" xr:uid="{EB55CB49-1364-4148-B07B-29ACF2A7E3C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D43" authorId="0" shapeId="0" xr:uid="{4FF93D0B-DA0E-48F0-B068-68CA2577D59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43" authorId="0" shapeId="0" xr:uid="{D64334D9-E0AA-4A10-8CB0-BFB0CC1B52D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43" authorId="0" shapeId="0" xr:uid="{37AAD139-0137-4DB6-9BB3-3F8395898E4F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H44" authorId="0" shapeId="0" xr:uid="{DDB38BC8-EA94-49F7-97C4-AE281573A53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5" authorId="0" shapeId="0" xr:uid="{B7087475-AF9A-47D4-874B-99B0972A5E1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6" authorId="0" shapeId="0" xr:uid="{831F25AF-F003-47DA-80C7-8437BD4FE204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7" authorId="0" shapeId="0" xr:uid="{5B6E7FB5-2418-4DA6-A1ED-6944FA747E40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8" authorId="0" shapeId="0" xr:uid="{56557645-D154-48F3-8E0A-408D86AF48F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9" authorId="0" shapeId="0" xr:uid="{20A8B6B4-CA69-42CB-AF41-A0C4DE20947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</commentList>
</comments>
</file>

<file path=xl/sharedStrings.xml><?xml version="1.0" encoding="utf-8"?>
<sst xmlns="http://schemas.openxmlformats.org/spreadsheetml/2006/main" count="10489" uniqueCount="365">
  <si>
    <t>Notes</t>
  </si>
  <si>
    <t>Source:</t>
  </si>
  <si>
    <t>Units:</t>
  </si>
  <si>
    <t>URL:</t>
  </si>
  <si>
    <t>Notes:</t>
  </si>
  <si>
    <t>Description:</t>
  </si>
  <si>
    <t>If copy include:</t>
  </si>
  <si>
    <t>Date accessed:</t>
  </si>
  <si>
    <t>Scenario</t>
  </si>
  <si>
    <t>Attribute</t>
  </si>
  <si>
    <t>Region\Period</t>
  </si>
  <si>
    <t>Vivid_0A</t>
  </si>
  <si>
    <t>VAR_Ncap</t>
  </si>
  <si>
    <t>Vivid_0A_BAU</t>
  </si>
  <si>
    <t>Vivid_0B</t>
  </si>
  <si>
    <t>Vivid_1</t>
  </si>
  <si>
    <t>Vivid_10</t>
  </si>
  <si>
    <t>Vivid_11</t>
  </si>
  <si>
    <t>Vivid_12</t>
  </si>
  <si>
    <t>Vivid_13</t>
  </si>
  <si>
    <t>Vivid_14</t>
  </si>
  <si>
    <t>Vivid_15</t>
  </si>
  <si>
    <t>Vivid_16</t>
  </si>
  <si>
    <t>Vivid_17</t>
  </si>
  <si>
    <t>Vivid_18</t>
  </si>
  <si>
    <t>Vivid_19</t>
  </si>
  <si>
    <t>Vivid_2</t>
  </si>
  <si>
    <t>Vivid_20</t>
  </si>
  <si>
    <t>Vivid_21</t>
  </si>
  <si>
    <t>Vivid_22</t>
  </si>
  <si>
    <t>Vivid_23</t>
  </si>
  <si>
    <t>Vivid_24</t>
  </si>
  <si>
    <t>Vivid_25</t>
  </si>
  <si>
    <t>Vivid_26</t>
  </si>
  <si>
    <t>Vivid_27</t>
  </si>
  <si>
    <t>Vivid_28</t>
  </si>
  <si>
    <t>Vivid_29</t>
  </si>
  <si>
    <t>Vivid_3</t>
  </si>
  <si>
    <t>Vivid_30</t>
  </si>
  <si>
    <t>Vivid_31</t>
  </si>
  <si>
    <t>Vivid_32</t>
  </si>
  <si>
    <t>Vivid_33</t>
  </si>
  <si>
    <t>Vivid_34</t>
  </si>
  <si>
    <t>Vivid_35</t>
  </si>
  <si>
    <t>Vivid_36</t>
  </si>
  <si>
    <t>Vivid_4</t>
  </si>
  <si>
    <t>Vivid_5</t>
  </si>
  <si>
    <t>Vivid_6</t>
  </si>
  <si>
    <t>Vivid_7</t>
  </si>
  <si>
    <t>Vivid_8</t>
  </si>
  <si>
    <t>Vivid_9</t>
  </si>
  <si>
    <t>Commodity</t>
  </si>
  <si>
    <t>TRADST</t>
  </si>
  <si>
    <t>TRAGSL</t>
  </si>
  <si>
    <t>TRALPG</t>
  </si>
  <si>
    <t>TRANGA</t>
  </si>
  <si>
    <t>CommoditySet</t>
  </si>
  <si>
    <t>PRIM FUELS - COA</t>
  </si>
  <si>
    <t>PRIM FUELS - GAS</t>
  </si>
  <si>
    <t>PRIM FUELS - OIL</t>
  </si>
  <si>
    <t>ProcessSet</t>
  </si>
  <si>
    <t>MIN - COA</t>
  </si>
  <si>
    <t>MIN - GAS</t>
  </si>
  <si>
    <t>MIN - OIL</t>
  </si>
  <si>
    <t>POWGEN - BIO</t>
  </si>
  <si>
    <t>POWGEN - COA</t>
  </si>
  <si>
    <t>POWGEN - GAS</t>
  </si>
  <si>
    <t>POWGEN - GEO</t>
  </si>
  <si>
    <t>POWGEN - HYD</t>
  </si>
  <si>
    <t>POWGEN - NUC</t>
  </si>
  <si>
    <t>POWGEN - OIL</t>
  </si>
  <si>
    <t>POWGEN - SOPV</t>
  </si>
  <si>
    <t>POWGEN - SOTH</t>
  </si>
  <si>
    <t>POWGEN - WIN</t>
  </si>
  <si>
    <t>POWGEN - BIO CCS</t>
  </si>
  <si>
    <t>POWGEN - GAS CCS</t>
  </si>
  <si>
    <t>POWGEN - TID</t>
  </si>
  <si>
    <t>Region</t>
  </si>
  <si>
    <t>VAR_FOut</t>
  </si>
  <si>
    <t>R1: TIAM scenario run specifications</t>
  </si>
  <si>
    <t>Vivid Economics</t>
  </si>
  <si>
    <t>https://vivideconomics.sharepoint.com/:f:/s/projects/171211HSB/ElsIfHvwMR5IuhmzX_PnrZkBmWU06RfQez379oR3vVBtJA?e=gIMaOe</t>
  </si>
  <si>
    <t>N/A</t>
  </si>
  <si>
    <t>Amendments to the Imperial TIAM (TIMES Integrated Assessment Model) runs used for BHP, proposed as part of new scenario runs; shared with Adam Hawkes in 10/2018</t>
  </si>
  <si>
    <t>Note that these have changed in light of the IPCC 1.5SR carbon budgets and discussions with Adam - full list TBC</t>
  </si>
  <si>
    <t>Scenario parameters</t>
  </si>
  <si>
    <t>Scenario no.</t>
  </si>
  <si>
    <t>Scenario description</t>
  </si>
  <si>
    <t>Carbon budget</t>
  </si>
  <si>
    <t>Timing (when does climate action start)</t>
  </si>
  <si>
    <t>Technology cost assumptions (base)</t>
  </si>
  <si>
    <t>Iterations on tech. cost assumptions (cheapest technology scenarios)</t>
  </si>
  <si>
    <t>Lower bound on coal consumption</t>
  </si>
  <si>
    <t>Biomass CCS / NETs cost assumptions</t>
  </si>
  <si>
    <t>0A</t>
  </si>
  <si>
    <t>None</t>
  </si>
  <si>
    <t>-</t>
  </si>
  <si>
    <t>'Expect the unexpected'</t>
  </si>
  <si>
    <t>Current / Expect unexpected</t>
  </si>
  <si>
    <t>BAU callibration scenario - interpreted as 'No Policy Action'</t>
  </si>
  <si>
    <t>0B</t>
  </si>
  <si>
    <t>Paris INDCs lower bound scenario - interpreted as 'Current Policies'</t>
  </si>
  <si>
    <t>Current 2DS, 2020 start, 'Expect the Unexpected'</t>
  </si>
  <si>
    <t>2DS</t>
  </si>
  <si>
    <t>Early (2020)</t>
  </si>
  <si>
    <t>Yes - see comment</t>
  </si>
  <si>
    <t>Early 2DS</t>
  </si>
  <si>
    <t>Current 2DS, 2030 start, 'Expect the Unexpected'</t>
  </si>
  <si>
    <t>Delay (2030)</t>
  </si>
  <si>
    <t>Delayed 2DS</t>
  </si>
  <si>
    <t>Current 2DS, 2020 start, 'Expect the Unexpected' but with cheap renewables</t>
  </si>
  <si>
    <t>Renewables cheap</t>
  </si>
  <si>
    <t>Cheap renewables + early 2DS</t>
  </si>
  <si>
    <t>Current 2DS, 2030 start, 'Expect the Unexpected' but with cheap renewables</t>
  </si>
  <si>
    <t>Cheap renewables + delay 2DS</t>
  </si>
  <si>
    <t>Current 2DS, 2020 start, 'Expect the Unexpected' but with cheap CCS</t>
  </si>
  <si>
    <t>CCS cheap</t>
  </si>
  <si>
    <t>Cheap CCS + early 2DS</t>
  </si>
  <si>
    <t>Current 2DS, 2030 start, 'Expect the Unexpected' but with cheap CCS</t>
  </si>
  <si>
    <t>Cheap CCS + delay 2DS</t>
  </si>
  <si>
    <t>Current 2DS, 2020 start, 'Expect the Unexpected' but with cheap EVs</t>
  </si>
  <si>
    <t>EVs cheap</t>
  </si>
  <si>
    <t xml:space="preserve">Cheap EVs + early 2DS </t>
  </si>
  <si>
    <t>Current 2DS, 2030 start, 'Expect the Unexpected' but with cheap EVs</t>
  </si>
  <si>
    <t>Cheap EVs + delay 2DS</t>
  </si>
  <si>
    <t>Current 2DS, 2020 start, 'Expect the Unexpected' but with cheap energy efficiency</t>
  </si>
  <si>
    <t>Efficiency cheap</t>
  </si>
  <si>
    <t>Cheap energy efficiency + early 2DS</t>
  </si>
  <si>
    <t>Current 2DS, 2030 start, 'Expect the Unexpected' but with cheap energy efficiency</t>
  </si>
  <si>
    <t>Cheap energy efficiency + delay 2DS</t>
  </si>
  <si>
    <t>Current 2DS, 2020 start, 'Expect the Unexpected' but with most conservative biomass CCS / NET technology cost assumptions</t>
  </si>
  <si>
    <t>Most conservative</t>
  </si>
  <si>
    <t>2DS early with most conservative BECCS / NET assumptions</t>
  </si>
  <si>
    <t>Current 2DS, 2030 start, 'Expect the Unexpected' but with most conservative biomass CCS / NET technology cost assumptions</t>
  </si>
  <si>
    <t>2DS delayed with most conservative BECCS / NET assumptions</t>
  </si>
  <si>
    <t>Current 1.5DS, 2020 start, 'Expect the Unexpected'</t>
  </si>
  <si>
    <t>1.5DS</t>
  </si>
  <si>
    <t>Early 1.5DS</t>
  </si>
  <si>
    <t>Current 1.5DS, 2030 start, 'Expect the Unexpected'</t>
  </si>
  <si>
    <t>Delayed 1.5DS</t>
  </si>
  <si>
    <t>Current 1.5DS, 2020 start, 'Expect the Unexpected' but with cheap renewables</t>
  </si>
  <si>
    <t>Cheap renewables + early 1.5DS</t>
  </si>
  <si>
    <t>Current 1.5DS, 2030 start, 'Expect the Unexpected' but with cheap renewables</t>
  </si>
  <si>
    <t>Cheap renewables + delay 1.5DS</t>
  </si>
  <si>
    <t>Current 1.5DS, 2020 start, 'Expect the Unexpected' but with cheap CCS</t>
  </si>
  <si>
    <t>Cheap CCS + early 1.5DS</t>
  </si>
  <si>
    <t>Current 1.5DS, 2030 start, 'Expect the Unexpected' but with cheap CCS</t>
  </si>
  <si>
    <t>Cheap CCS + delay 1.5DS</t>
  </si>
  <si>
    <t>Current 1.5DS, 2020 start, 'Expect the Unexpected' but with cheap EVs</t>
  </si>
  <si>
    <t xml:space="preserve">Cheap EVs + early 1.5DS </t>
  </si>
  <si>
    <t>Current 1.5DS, 2030 start, 'Expect the Unexpected' but with cheap EVs</t>
  </si>
  <si>
    <t>Cheap EVs + delay 1.5DS</t>
  </si>
  <si>
    <t>Current 1.5DS, 2020 start, 'Expect the Unexpected' but with cheap energy efficiency</t>
  </si>
  <si>
    <t>Cheap energy efficiency + early 1.5DS</t>
  </si>
  <si>
    <t>Current 1.5DS, 2030 start, 'Expect the Unexpected' but with cheap energy efficiency</t>
  </si>
  <si>
    <t>Cheap energy efficiency + delay 1.5DS</t>
  </si>
  <si>
    <t>Current 1.5DS, 2020 start, 'Expect the Unexpected' but with most conservative biomass CCS / NET technology cost assumptions</t>
  </si>
  <si>
    <t>1.5DS early with most conservative BECCS / NET assumptions</t>
  </si>
  <si>
    <t>Current 1.5DS, 2030 start, 'Expect the Unexpected' but with most conservative biomass CCS / NET technology cost assumptions</t>
  </si>
  <si>
    <t>1.5DS delayed with most conservative BECCS / NET assumptions</t>
  </si>
  <si>
    <t>Current 1.75DS, 2020 start, 'Expect the Unexpected'</t>
  </si>
  <si>
    <t>1.75DS</t>
  </si>
  <si>
    <t>Early 1.75DS</t>
  </si>
  <si>
    <t>Current 1.75DS, 2030 start, 'Expect the Unexpected'</t>
  </si>
  <si>
    <t>Delayed 1.75DS</t>
  </si>
  <si>
    <t>Current 1.75DS, 2020 start, 'Expect the Unexpected' but with cheap renewables</t>
  </si>
  <si>
    <t>Cheap renewables + early 1.75DS</t>
  </si>
  <si>
    <t>Current 1.75DS, 2030 start, 'Expect the Unexpected' but with cheap renewables</t>
  </si>
  <si>
    <t>Cheap renewables + delay 1.75DS</t>
  </si>
  <si>
    <t>Current 1.75DS, 2020 start, 'Expect the Unexpected' but with cheap CCS</t>
  </si>
  <si>
    <t>Cheap CCS + early 1.75DS</t>
  </si>
  <si>
    <t>Current 1.75DS, 2030 start, 'Expect the Unexpected' but with cheap CCS</t>
  </si>
  <si>
    <t>Cheap CCS + delay 1.75DS</t>
  </si>
  <si>
    <t>Current 1.75DS, 2020 start, 'Expect the Unexpected' but with cheap EVs</t>
  </si>
  <si>
    <t xml:space="preserve">Cheap EVs + early 1.75DS </t>
  </si>
  <si>
    <t>Current 1.75DS, 2030 start, 'Expect the Unexpected' but with cheap EVs</t>
  </si>
  <si>
    <t>Cheap EVs + delay 1.75DS</t>
  </si>
  <si>
    <t>Current 1.75DS, 2020 start, 'Expect the Unexpected' but with cheap energy efficiency</t>
  </si>
  <si>
    <t>Cheap energy efficiency + early 1.75DS</t>
  </si>
  <si>
    <t>Current 1.75DS, 2030 start, 'Expect the Unexpected' but with cheap energy efficiency</t>
  </si>
  <si>
    <t>Cheap energy efficiency + delay 1.75DS</t>
  </si>
  <si>
    <t>Current 1.75DS, 2020 start, 'Expect the Unexpected' but with most conservative biomass CCS / NET technology cost assumptions</t>
  </si>
  <si>
    <t>1.75DS early with most conservative BECCS / NET assumptions</t>
  </si>
  <si>
    <t>Current 1.75DS, 2030 start, 'Expect the Unexpected' but with most conservative biomass CCS / NET technology cost assumptions</t>
  </si>
  <si>
    <t>1.75DS delayed with most conservative BECCS / NET assumptions</t>
  </si>
  <si>
    <t>AA_VehicleOilNewCapacity</t>
  </si>
  <si>
    <t>Parameters:</t>
  </si>
  <si>
    <t>Indirect parameters:</t>
  </si>
  <si>
    <t>Sum range</t>
  </si>
  <si>
    <t>Column 1</t>
  </si>
  <si>
    <t>Column 2</t>
  </si>
  <si>
    <t>Row 1</t>
  </si>
  <si>
    <t>Column 3</t>
  </si>
  <si>
    <t>Row 2</t>
  </si>
  <si>
    <t>$B$8:$B$592</t>
  </si>
  <si>
    <t>$C$8:$C$592</t>
  </si>
  <si>
    <t>Year</t>
  </si>
  <si>
    <t>$E$7:$O$7</t>
  </si>
  <si>
    <t>Scenario name</t>
  </si>
  <si>
    <t>0A_BAU</t>
  </si>
  <si>
    <t>Vivid Paris NDCs - WEO New Policies Scenario emissions pathway run through TIAM</t>
  </si>
  <si>
    <t>Vivid BAU - WEO Current Policies Scenario emissions pathway run through TIAM</t>
  </si>
  <si>
    <t>Cleaned results</t>
  </si>
  <si>
    <t>$D$8:$D$592</t>
  </si>
  <si>
    <t>Sums over oil-fired vehicle capacity under all TIAM scenarios and produces charts capable of showing as many scenarios as desired</t>
  </si>
  <si>
    <t>Chart (at most 12 scenarios)</t>
  </si>
  <si>
    <t>Selection</t>
  </si>
  <si>
    <t>AA_TotalCO2Net</t>
  </si>
  <si>
    <t>Sums over CO2 emissions under all TIAM scenarios and produces charts capable of showing as many scenarios as desired</t>
  </si>
  <si>
    <t>$B$8:$B$628</t>
  </si>
  <si>
    <t>$D$7:$O$7</t>
  </si>
  <si>
    <t>W2. Total CO2 Net</t>
  </si>
  <si>
    <t>W1. Vehicle oil new cap</t>
  </si>
  <si>
    <t>AA_RoadTransportFossil</t>
  </si>
  <si>
    <t>$E$7:$P$7</t>
  </si>
  <si>
    <t>W4. Road Transport Electricity</t>
  </si>
  <si>
    <t>W3. Road Transport Fossil</t>
  </si>
  <si>
    <t>AA_RoadTransportElectricity</t>
  </si>
  <si>
    <t>Sums over road transport electricity use under all TIAM scenarios and produces charts capable of showing as many scenarios as desired</t>
  </si>
  <si>
    <t>Sums over road transport fossil fuel use under all TIAM scenarios and produces charts capable of showing as many scenarios as desired</t>
  </si>
  <si>
    <t>W5. Road Transport Biofuels</t>
  </si>
  <si>
    <t>Sums over road transport biofuel use under all TIAM scenarios and produces charts capable of showing as many scenarios as desired</t>
  </si>
  <si>
    <t>AA_RoadTransportBiofuels</t>
  </si>
  <si>
    <t>AA_PrimEnergCons</t>
  </si>
  <si>
    <t>W6. Prim Energy Cons</t>
  </si>
  <si>
    <t>AA_PrimaryEnergyProd</t>
  </si>
  <si>
    <t>Sums over primary energy production under all TIAM scenarios and produces charts capable of showing as many scenarios as desired</t>
  </si>
  <si>
    <t>AA_PowerNewCap</t>
  </si>
  <si>
    <t>Sums over new power generation capacity under all TIAM scenarios and produces charts capable of showing as many scenarios as desired</t>
  </si>
  <si>
    <t>W8. Power New Cap</t>
  </si>
  <si>
    <t>AA_PowerGen</t>
  </si>
  <si>
    <t>Sums over total power generation capacity under all TIAM scenarios and produces charts capable of showing as many scenarios as desired</t>
  </si>
  <si>
    <t>Sums over total power generation under all TIAM scenarios and produces charts capable of showing as many scenarios as desired</t>
  </si>
  <si>
    <t>W9. Power Total Gen</t>
  </si>
  <si>
    <t>AA_PowerCap</t>
  </si>
  <si>
    <t>W10. Power Total Cap</t>
  </si>
  <si>
    <t>Iron &amp; steel demand (Mtonnes)</t>
  </si>
  <si>
    <t>Sums over iron &amp; steel production under all TIAM scenarios and produces charts capable of showing as many scenarios as desired</t>
  </si>
  <si>
    <t>W11. Iron Steel Demand</t>
  </si>
  <si>
    <t>AA_IronSteelDemand</t>
  </si>
  <si>
    <t>$G$7:$R$7</t>
  </si>
  <si>
    <t>W12. Heat Pump New Cap</t>
  </si>
  <si>
    <t>Sums over heat pump new capacity under all TIAM scenarios and produces charts capable of showing as many scenarios as desired</t>
  </si>
  <si>
    <t>$D$7:$N$7</t>
  </si>
  <si>
    <t>Heat output from new capacity (PJ) if run at 100% capacity</t>
  </si>
  <si>
    <t>AA_EVNewCapacity</t>
  </si>
  <si>
    <t>Sums over new EV capacity under all TIAM scenarios and produces charts capable of showing as many scenarios as desired</t>
  </si>
  <si>
    <t>Billion passenger km from new capacity</t>
  </si>
  <si>
    <t>W13. EV new capacity</t>
  </si>
  <si>
    <t>$E$7:$M$7</t>
  </si>
  <si>
    <t>AA_CO2Captured</t>
  </si>
  <si>
    <t>W14. CO2 Captured</t>
  </si>
  <si>
    <t>Sums over CO2 captured under all TIAM scenarios and produces charts capable of showing as many scenarios as desired</t>
  </si>
  <si>
    <t>2016US$/tCO2</t>
  </si>
  <si>
    <t>AA_CarbonPrice</t>
  </si>
  <si>
    <t>Averages carbon prices under all TIAM scenarios and produces charts capable of showing as many scenarios as desired</t>
  </si>
  <si>
    <t>W15. Carbon Prices</t>
  </si>
  <si>
    <t>$B$8:$B$613</t>
  </si>
  <si>
    <t>$C$8:$C$613</t>
  </si>
  <si>
    <t>$D$7:$L$7</t>
  </si>
  <si>
    <t>$B$8:$B$577</t>
  </si>
  <si>
    <t>$D$8:$D$577</t>
  </si>
  <si>
    <t>Fuel</t>
  </si>
  <si>
    <t>Biofuels</t>
  </si>
  <si>
    <t>Coal</t>
  </si>
  <si>
    <t>Gas</t>
  </si>
  <si>
    <t>Hydro</t>
  </si>
  <si>
    <t>Nuclear</t>
  </si>
  <si>
    <t>Other</t>
  </si>
  <si>
    <t>Solar</t>
  </si>
  <si>
    <t>Wind</t>
  </si>
  <si>
    <t>TIAM BAU - No Policy Action</t>
  </si>
  <si>
    <t>MIN - BIO</t>
  </si>
  <si>
    <t>MIN - HYD</t>
  </si>
  <si>
    <t>MIN - NUC</t>
  </si>
  <si>
    <t>W7. Primary Energy Prod (TPES)</t>
  </si>
  <si>
    <t>Oil</t>
  </si>
  <si>
    <t>$C$8:$C$628</t>
  </si>
  <si>
    <t>$B$8:$B$559</t>
  </si>
  <si>
    <t>$C$8:$C$559</t>
  </si>
  <si>
    <t>AA_HeatPumpNewCap</t>
  </si>
  <si>
    <t>CO2 emissions (2012 - 50) GtCO2</t>
  </si>
  <si>
    <t>$B$8:$B$3000</t>
  </si>
  <si>
    <t>$C$8:$C$3000</t>
  </si>
  <si>
    <t>$D$8:$D$3000</t>
  </si>
  <si>
    <t>Road transport fossil energy use (PJ)</t>
  </si>
  <si>
    <t>Road transport electricity use (PJ)</t>
  </si>
  <si>
    <t>Road transport biofuels use (PJ)</t>
  </si>
  <si>
    <t>$B$8:$B$2000</t>
  </si>
  <si>
    <t>$C$8:$C$2000</t>
  </si>
  <si>
    <t>$D$8:$D$2000</t>
  </si>
  <si>
    <t>$B$8:$B$6000</t>
  </si>
  <si>
    <t>$C$8:$C$6000</t>
  </si>
  <si>
    <t>$D$8:$D$6000</t>
  </si>
  <si>
    <t>$B$8:$B$6500</t>
  </si>
  <si>
    <t>$C$8:$C$6500</t>
  </si>
  <si>
    <t>$D$8:$D$6500</t>
  </si>
  <si>
    <t>$B$8:$B$7000</t>
  </si>
  <si>
    <t>$C$8:$C$7000</t>
  </si>
  <si>
    <t>$D$8:$D$7000</t>
  </si>
  <si>
    <t>Carbon captured (GtCO2)</t>
  </si>
  <si>
    <t>AA_TransNewCapacity</t>
  </si>
  <si>
    <t>Commodity\Period</t>
  </si>
  <si>
    <t>TRB</t>
  </si>
  <si>
    <t>TRC</t>
  </si>
  <si>
    <t>TRE</t>
  </si>
  <si>
    <t>TRH</t>
  </si>
  <si>
    <t>TRL</t>
  </si>
  <si>
    <t>TRM</t>
  </si>
  <si>
    <t>TRT</t>
  </si>
  <si>
    <t>TRW</t>
  </si>
  <si>
    <t>TRA_$AFV</t>
  </si>
  <si>
    <t>TRA_$ELC</t>
  </si>
  <si>
    <t>TRA_$ICE</t>
  </si>
  <si>
    <t>TRA_$OIL-HYBRID</t>
  </si>
  <si>
    <t>TRA_$HH2</t>
  </si>
  <si>
    <t>TRA_$PHEV</t>
  </si>
  <si>
    <t>TRABDL</t>
  </si>
  <si>
    <t>TRAELC</t>
  </si>
  <si>
    <t>TRAETH</t>
  </si>
  <si>
    <t>TRAMET</t>
  </si>
  <si>
    <t>TRAHH2</t>
  </si>
  <si>
    <t>$B$8:$B$3300</t>
  </si>
  <si>
    <t>$C$8:$C$3300</t>
  </si>
  <si>
    <t>$D$8:$D$3300</t>
  </si>
  <si>
    <t>$F$7:$Q$7</t>
  </si>
  <si>
    <t>W17. Transport service output</t>
  </si>
  <si>
    <t>AA_TransServiceOut</t>
  </si>
  <si>
    <t>$B$8:$B$350</t>
  </si>
  <si>
    <t>$C$8:$C$350</t>
  </si>
  <si>
    <t>Sums over transport service output under all TIAM scenarios and produces charts capable of showing as many scenarios as desired</t>
  </si>
  <si>
    <t>Sums over transport vehicle new capacity under all TIAM scenarios and produces charts capable of showing as many scenarios as desired</t>
  </si>
  <si>
    <t>W18. Transport energy consumption</t>
  </si>
  <si>
    <t>Sums over transport energy consumption under all TIAM scenarios and produces charts capable of showing as many scenarios as desired</t>
  </si>
  <si>
    <t>AA_TransEnergyConsumption</t>
  </si>
  <si>
    <t>$B$8:$B$400</t>
  </si>
  <si>
    <t>$C$8:$C$400</t>
  </si>
  <si>
    <t>Sums over transport vehicle total capacity under all TIAM scenarios and produces charts capable of showing as many scenarios as desired</t>
  </si>
  <si>
    <t>AA_TransCapacity</t>
  </si>
  <si>
    <t>W19. Transport total capacity</t>
  </si>
  <si>
    <t>W16. Transport new capacity</t>
  </si>
  <si>
    <t>Alternative fuel vehicles = ethanol, methanol, LPG, natural gas etc.</t>
  </si>
  <si>
    <t>Electric</t>
  </si>
  <si>
    <t>Alternative fuels</t>
  </si>
  <si>
    <t>Hydrogen</t>
  </si>
  <si>
    <t>ICE</t>
  </si>
  <si>
    <t>Hybrid (non-plug-in)</t>
  </si>
  <si>
    <t>Hybrid (plug-in)</t>
  </si>
  <si>
    <t>Mode</t>
  </si>
  <si>
    <t>Buses</t>
  </si>
  <si>
    <t>Commercial services</t>
  </si>
  <si>
    <t>Three wheels</t>
  </si>
  <si>
    <t>Heavy trucks</t>
  </si>
  <si>
    <t>Light vehicles</t>
  </si>
  <si>
    <t>Medium trucks</t>
  </si>
  <si>
    <t>Cars</t>
  </si>
  <si>
    <t>Two wheels</t>
  </si>
  <si>
    <t>Biodiesel</t>
  </si>
  <si>
    <t>Diesel</t>
  </si>
  <si>
    <t>Electricity</t>
  </si>
  <si>
    <t>Ethanol</t>
  </si>
  <si>
    <t>Gasoline</t>
  </si>
  <si>
    <t>LPG</t>
  </si>
  <si>
    <t>Methanol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</si>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</sst>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0.0%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Geneva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3" fillId="0" borderId="0" applyFill="0" applyBorder="0"/>
    <xf numFmtId="0" fontId="16" fillId="0" borderId="0"/>
    <xf numFmtId="0" fontId="10" fillId="0" borderId="0">
      <alignment horizontal="right"/>
    </xf>
    <xf numFmtId="0" fontId="14" fillId="0" borderId="0"/>
    <xf numFmtId="0" fontId="9" fillId="0" borderId="0"/>
    <xf numFmtId="0" fontId="12" fillId="0" borderId="0"/>
    <xf numFmtId="0" fontId="15" fillId="0" borderId="2" applyNumberFormat="0" applyAlignment="0"/>
    <xf numFmtId="0" fontId="6" fillId="0" borderId="0" applyAlignment="0">
      <alignment horizontal="left"/>
    </xf>
    <xf numFmtId="0" fontId="6" fillId="0" borderId="0">
      <alignment horizontal="right"/>
    </xf>
    <xf numFmtId="166" fontId="6" fillId="0" borderId="0">
      <alignment horizontal="right"/>
    </xf>
    <xf numFmtId="165" fontId="11" fillId="0" borderId="0">
      <alignment horizontal="right"/>
    </xf>
    <xf numFmtId="0" fontId="13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25">
    <xf numFmtId="0" fontId="0" fillId="0" borderId="0" xfId="0"/>
    <xf numFmtId="0" fontId="18" fillId="6" borderId="1" xfId="0" applyFont="1" applyFill="1" applyBorder="1" applyAlignment="1">
      <alignment vertical="center"/>
    </xf>
    <xf numFmtId="0" fontId="0" fillId="5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23" fillId="5" borderId="0" xfId="26" applyFill="1"/>
    <xf numFmtId="14" fontId="0" fillId="5" borderId="0" xfId="0" applyNumberFormat="1" applyFont="1" applyFill="1"/>
    <xf numFmtId="0" fontId="21" fillId="5" borderId="0" xfId="0" applyFont="1" applyFill="1"/>
    <xf numFmtId="0" fontId="24" fillId="3" borderId="0" xfId="0" applyFont="1" applyFill="1"/>
    <xf numFmtId="0" fontId="24" fillId="3" borderId="0" xfId="0" applyFont="1" applyFill="1" applyAlignment="1">
      <alignment wrapText="1"/>
    </xf>
    <xf numFmtId="0" fontId="24" fillId="3" borderId="0" xfId="0" quotePrefix="1" applyFont="1" applyFill="1" applyAlignment="1">
      <alignment horizontal="left" vertical="center" wrapText="1"/>
    </xf>
    <xf numFmtId="0" fontId="24" fillId="3" borderId="0" xfId="0" applyFont="1" applyFill="1" applyAlignment="1">
      <alignment horizontal="left" vertical="center" wrapText="1"/>
    </xf>
    <xf numFmtId="0" fontId="18" fillId="4" borderId="0" xfId="0" applyFont="1" applyFill="1"/>
    <xf numFmtId="0" fontId="0" fillId="2" borderId="0" xfId="0" applyFill="1"/>
    <xf numFmtId="0" fontId="0" fillId="3" borderId="0" xfId="0" applyFill="1"/>
    <xf numFmtId="4" fontId="0" fillId="3" borderId="0" xfId="0" applyNumberFormat="1" applyFill="1"/>
    <xf numFmtId="0" fontId="1" fillId="2" borderId="3" xfId="0" applyFont="1" applyFill="1" applyBorder="1"/>
    <xf numFmtId="0" fontId="0" fillId="3" borderId="0" xfId="0" applyFill="1" applyBorder="1"/>
    <xf numFmtId="0" fontId="0" fillId="2" borderId="3" xfId="0" applyFill="1" applyBorder="1"/>
    <xf numFmtId="0" fontId="0" fillId="7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24" fillId="3" borderId="0" xfId="0" applyFont="1" applyFill="1" applyAlignment="1">
      <alignment horizontal="center"/>
    </xf>
  </cellXfs>
  <cellStyles count="27">
    <cellStyle name="C01_Main head" xfId="2" xr:uid="{00000000-0005-0000-0000-000000000000}"/>
    <cellStyle name="C02_Column heads" xfId="3" xr:uid="{00000000-0005-0000-0000-000001000000}"/>
    <cellStyle name="C03_Sub head bold" xfId="4" xr:uid="{00000000-0005-0000-0000-000002000000}"/>
    <cellStyle name="C03a_Sub head" xfId="5" xr:uid="{00000000-0005-0000-0000-000003000000}"/>
    <cellStyle name="C04_Total text white bold" xfId="6" xr:uid="{00000000-0005-0000-0000-000004000000}"/>
    <cellStyle name="C04a_Total text black with rule" xfId="7" xr:uid="{00000000-0005-0000-0000-000005000000}"/>
    <cellStyle name="C05_Main text" xfId="8" xr:uid="{00000000-0005-0000-0000-000006000000}"/>
    <cellStyle name="C06_Figs" xfId="9" xr:uid="{00000000-0005-0000-0000-000007000000}"/>
    <cellStyle name="C07_Figs 1 dec percent" xfId="10" xr:uid="{00000000-0005-0000-0000-000008000000}"/>
    <cellStyle name="C08_Figs 1 decimal" xfId="11" xr:uid="{00000000-0005-0000-0000-000009000000}"/>
    <cellStyle name="C09_Notes" xfId="12" xr:uid="{00000000-0005-0000-0000-00000A000000}"/>
    <cellStyle name="Comma 2" xfId="13" xr:uid="{00000000-0005-0000-0000-00000B000000}"/>
    <cellStyle name="Comma 3 2" xfId="19" xr:uid="{00000000-0005-0000-0000-00000C000000}"/>
    <cellStyle name="Comma 5" xfId="16" xr:uid="{00000000-0005-0000-0000-00000D000000}"/>
    <cellStyle name="Hyperlink" xfId="26" builtinId="8"/>
    <cellStyle name="Hyperlink 2" xfId="14" xr:uid="{00000000-0005-0000-0000-00000E000000}"/>
    <cellStyle name="Normal" xfId="0" builtinId="0"/>
    <cellStyle name="Normal 2" xfId="1" xr:uid="{00000000-0005-0000-0000-000010000000}"/>
    <cellStyle name="Normal 3" xfId="17" xr:uid="{00000000-0005-0000-0000-000011000000}"/>
    <cellStyle name="Normal 3 2" xfId="18" xr:uid="{00000000-0005-0000-0000-000012000000}"/>
    <cellStyle name="Normal 33" xfId="22" xr:uid="{00000000-0005-0000-0000-000013000000}"/>
    <cellStyle name="Normal 8" xfId="20" xr:uid="{00000000-0005-0000-0000-000014000000}"/>
    <cellStyle name="Normal 9 10" xfId="24" xr:uid="{00000000-0005-0000-0000-000015000000}"/>
    <cellStyle name="Percent 2" xfId="15" xr:uid="{00000000-0005-0000-0000-000016000000}"/>
    <cellStyle name="Percent 2 10" xfId="25" xr:uid="{00000000-0005-0000-0000-000017000000}"/>
    <cellStyle name="Percent 3" xfId="21" xr:uid="{00000000-0005-0000-0000-000018000000}"/>
    <cellStyle name="Percent 8" xfId="23" xr:uid="{00000000-0005-0000-0000-000019000000}"/>
  </cellStyles>
  <dxfs count="49"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</dxfs>
  <tableStyles count="0" defaultTableStyle="TableStyleMedium2" defaultPivotStyle="PivotStyleLight16"/>
  <colors>
    <mruColors>
      <color rgb="FF000000"/>
      <color rgb="FFFFDB74"/>
      <color rgb="FFFFF9E3"/>
      <color rgb="FFFFF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'W1. Vehicle oil new cap'!$B$13</c:f>
          <c:strCache>
            <c:ptCount val="1"/>
            <c:pt idx="0">
              <c:v>Billion passenger km from new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'W1. Vehicle oil new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cap'!$B$25:$B$34</c:f>
              <c:numCache>
                <c:formatCode>#,##0.00</c:formatCode>
                <c:ptCount val="10"/>
                <c:pt idx="0">
                  <c:v>9314.9573649596932</c:v>
                </c:pt>
                <c:pt idx="1">
                  <c:v>16690.248895457506</c:v>
                </c:pt>
                <c:pt idx="2">
                  <c:v>19090.359115271367</c:v>
                </c:pt>
                <c:pt idx="3">
                  <c:v>16994.170972806489</c:v>
                </c:pt>
                <c:pt idx="4">
                  <c:v>22864.227555602229</c:v>
                </c:pt>
                <c:pt idx="5">
                  <c:v>19116.510995153538</c:v>
                </c:pt>
                <c:pt idx="6">
                  <c:v>14898.750414840599</c:v>
                </c:pt>
                <c:pt idx="7">
                  <c:v>14536.702243142792</c:v>
                </c:pt>
                <c:pt idx="8">
                  <c:v>14515.662376128648</c:v>
                </c:pt>
                <c:pt idx="9">
                  <c:v>10963.800703435169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2-47F3-92A0-D8D8239998C1}"/>
            </c:ext>
          </c:extLst>
        </c:ser>
        <c:ser>
          <c:idx val="1"/>
          <c:order val="1"/>
          <c:tx>
            <c:strRef>
              <c:f>'W1. Vehicle oil new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cap'!$C$25:$C$34</c:f>
              <c:numCache>
                <c:formatCode>#,##0.00</c:formatCode>
                <c:ptCount val="10"/>
                <c:pt idx="0">
                  <c:v>9314.2523050315813</c:v>
                </c:pt>
                <c:pt idx="1">
                  <c:v>16585.64584870106</c:v>
                </c:pt>
                <c:pt idx="2">
                  <c:v>19398.134775904084</c:v>
                </c:pt>
                <c:pt idx="3">
                  <c:v>16718.133667535163</c:v>
                </c:pt>
                <c:pt idx="4">
                  <c:v>22900.873694766811</c:v>
                </c:pt>
                <c:pt idx="5">
                  <c:v>19457.115879078232</c:v>
                </c:pt>
                <c:pt idx="6">
                  <c:v>15174.975172597178</c:v>
                </c:pt>
                <c:pt idx="7">
                  <c:v>14514.75981531254</c:v>
                </c:pt>
                <c:pt idx="8">
                  <c:v>14650.701665703338</c:v>
                </c:pt>
                <c:pt idx="9">
                  <c:v>10945.659287458286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4D2-47F3-92A0-D8D8239998C1}"/>
            </c:ext>
          </c:extLst>
        </c:ser>
        <c:ser>
          <c:idx val="2"/>
          <c:order val="2"/>
          <c:tx>
            <c:strRef>
              <c:f>'W1. Vehicle oil new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cap'!$D$25:$D$34</c:f>
              <c:numCache>
                <c:formatCode>#,##0.00</c:formatCode>
                <c:ptCount val="10"/>
                <c:pt idx="0">
                  <c:v>9314.9573649596932</c:v>
                </c:pt>
                <c:pt idx="1">
                  <c:v>16634.196614250577</c:v>
                </c:pt>
                <c:pt idx="2">
                  <c:v>20153.387577180802</c:v>
                </c:pt>
                <c:pt idx="3">
                  <c:v>17265.992396096837</c:v>
                </c:pt>
                <c:pt idx="4">
                  <c:v>23262.223465156771</c:v>
                </c:pt>
                <c:pt idx="5">
                  <c:v>17713.065328444132</c:v>
                </c:pt>
                <c:pt idx="6">
                  <c:v>15962.315841178484</c:v>
                </c:pt>
                <c:pt idx="7">
                  <c:v>15619.835447279202</c:v>
                </c:pt>
                <c:pt idx="8">
                  <c:v>15799.608653082631</c:v>
                </c:pt>
                <c:pt idx="9">
                  <c:v>12443.7991815524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4D2-47F3-92A0-D8D8239998C1}"/>
            </c:ext>
          </c:extLst>
        </c:ser>
        <c:ser>
          <c:idx val="3"/>
          <c:order val="3"/>
          <c:tx>
            <c:strRef>
              <c:f>'W1. Vehicle oil new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cap'!$E$25:$E$34</c:f>
              <c:numCache>
                <c:formatCode>#,##0.00</c:formatCode>
                <c:ptCount val="10"/>
                <c:pt idx="0">
                  <c:v>9314.9573649596932</c:v>
                </c:pt>
                <c:pt idx="1">
                  <c:v>16634.196614250577</c:v>
                </c:pt>
                <c:pt idx="2">
                  <c:v>18869.660136399867</c:v>
                </c:pt>
                <c:pt idx="3">
                  <c:v>16386.96181546534</c:v>
                </c:pt>
                <c:pt idx="4">
                  <c:v>20272.312990677809</c:v>
                </c:pt>
                <c:pt idx="5">
                  <c:v>14888.720800130042</c:v>
                </c:pt>
                <c:pt idx="6">
                  <c:v>9033.2331061885197</c:v>
                </c:pt>
                <c:pt idx="7">
                  <c:v>7221.554899341274</c:v>
                </c:pt>
                <c:pt idx="8">
                  <c:v>7070.610320141559</c:v>
                </c:pt>
                <c:pt idx="9">
                  <c:v>5502.8601592751511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4D2-47F3-92A0-D8D8239998C1}"/>
            </c:ext>
          </c:extLst>
        </c:ser>
        <c:ser>
          <c:idx val="4"/>
          <c:order val="4"/>
          <c:tx>
            <c:strRef>
              <c:f>'W1. Vehicle oil new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cap'!$F$25:$F$34</c:f>
              <c:numCache>
                <c:formatCode>#,##0.00</c:formatCode>
                <c:ptCount val="10"/>
                <c:pt idx="0">
                  <c:v>9315.0276981882525</c:v>
                </c:pt>
                <c:pt idx="1">
                  <c:v>16631.440649651107</c:v>
                </c:pt>
                <c:pt idx="2">
                  <c:v>20212.766720979838</c:v>
                </c:pt>
                <c:pt idx="3">
                  <c:v>15762.461037481275</c:v>
                </c:pt>
                <c:pt idx="4">
                  <c:v>20744.231803596016</c:v>
                </c:pt>
                <c:pt idx="5">
                  <c:v>15744.439309025467</c:v>
                </c:pt>
                <c:pt idx="6">
                  <c:v>10030.655049998755</c:v>
                </c:pt>
                <c:pt idx="7">
                  <c:v>6945.8834891133411</c:v>
                </c:pt>
                <c:pt idx="8">
                  <c:v>7218.2816221778548</c:v>
                </c:pt>
                <c:pt idx="9">
                  <c:v>5449.8845610872468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4D2-47F3-92A0-D8D8239998C1}"/>
            </c:ext>
          </c:extLst>
        </c:ser>
        <c:ser>
          <c:idx val="5"/>
          <c:order val="5"/>
          <c:tx>
            <c:strRef>
              <c:f>'W1. Vehicle oil new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cap'!$G$25:$G$34</c:f>
              <c:numCache>
                <c:formatCode>#,##0.00</c:formatCode>
                <c:ptCount val="10"/>
                <c:pt idx="0">
                  <c:v>9315.0276981882525</c:v>
                </c:pt>
                <c:pt idx="1">
                  <c:v>16631.440649651107</c:v>
                </c:pt>
                <c:pt idx="2">
                  <c:v>18839.590341927717</c:v>
                </c:pt>
                <c:pt idx="3">
                  <c:v>12755.912487842388</c:v>
                </c:pt>
                <c:pt idx="4">
                  <c:v>12413.312684493036</c:v>
                </c:pt>
                <c:pt idx="5">
                  <c:v>17999.664455078142</c:v>
                </c:pt>
                <c:pt idx="6">
                  <c:v>12667.954977913376</c:v>
                </c:pt>
                <c:pt idx="7">
                  <c:v>8854.0267119694763</c:v>
                </c:pt>
                <c:pt idx="8">
                  <c:v>6660.0623574272431</c:v>
                </c:pt>
                <c:pt idx="9">
                  <c:v>5304.6526525946811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4D2-47F3-92A0-D8D8239998C1}"/>
            </c:ext>
          </c:extLst>
        </c:ser>
        <c:ser>
          <c:idx val="6"/>
          <c:order val="6"/>
          <c:tx>
            <c:strRef>
              <c:f>'W1. Vehicle oil new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cap'!$H$25:$H$34</c:f>
              <c:numCache>
                <c:formatCode>#,##0.00</c:formatCode>
                <c:ptCount val="10"/>
                <c:pt idx="0">
                  <c:v>9315.0276981882525</c:v>
                </c:pt>
                <c:pt idx="1">
                  <c:v>16631.440649651107</c:v>
                </c:pt>
                <c:pt idx="2">
                  <c:v>20212.766720979838</c:v>
                </c:pt>
                <c:pt idx="3">
                  <c:v>15976.549152595517</c:v>
                </c:pt>
                <c:pt idx="4">
                  <c:v>14020.269803957864</c:v>
                </c:pt>
                <c:pt idx="5">
                  <c:v>12714.734405124391</c:v>
                </c:pt>
                <c:pt idx="6">
                  <c:v>12053.539465029071</c:v>
                </c:pt>
                <c:pt idx="7">
                  <c:v>9554.3893256754873</c:v>
                </c:pt>
                <c:pt idx="8">
                  <c:v>11514.382485812055</c:v>
                </c:pt>
                <c:pt idx="9">
                  <c:v>9639.3368011687417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4D2-47F3-92A0-D8D8239998C1}"/>
            </c:ext>
          </c:extLst>
        </c:ser>
        <c:ser>
          <c:idx val="7"/>
          <c:order val="7"/>
          <c:tx>
            <c:strRef>
              <c:f>'W1. Vehicle oil new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cap'!$I$25:$I$34</c:f>
              <c:numCache>
                <c:formatCode>#,##0.00</c:formatCode>
                <c:ptCount val="10"/>
                <c:pt idx="0">
                  <c:v>9315.0276981882525</c:v>
                </c:pt>
                <c:pt idx="1">
                  <c:v>16631.440649651107</c:v>
                </c:pt>
                <c:pt idx="2">
                  <c:v>18928.510341923702</c:v>
                </c:pt>
                <c:pt idx="3">
                  <c:v>16915.24704634415</c:v>
                </c:pt>
                <c:pt idx="4">
                  <c:v>20817.493235476373</c:v>
                </c:pt>
                <c:pt idx="5">
                  <c:v>13473.103937028296</c:v>
                </c:pt>
                <c:pt idx="6">
                  <c:v>9957.1948743234934</c:v>
                </c:pt>
                <c:pt idx="7">
                  <c:v>7552.8974545573365</c:v>
                </c:pt>
                <c:pt idx="8">
                  <c:v>8568.3222446707223</c:v>
                </c:pt>
                <c:pt idx="9">
                  <c:v>5271.5766940662488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4D2-47F3-92A0-D8D8239998C1}"/>
            </c:ext>
          </c:extLst>
        </c:ser>
        <c:ser>
          <c:idx val="8"/>
          <c:order val="8"/>
          <c:tx>
            <c:strRef>
              <c:f>'W1. Vehicle oil new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cap'!$J$25:$J$34</c:f>
              <c:numCache>
                <c:formatCode>#,##0.00</c:formatCode>
                <c:ptCount val="10"/>
                <c:pt idx="0">
                  <c:v>9315.0276981882525</c:v>
                </c:pt>
                <c:pt idx="1">
                  <c:v>16631.440649651107</c:v>
                </c:pt>
                <c:pt idx="2">
                  <c:v>20212.766720979838</c:v>
                </c:pt>
                <c:pt idx="3">
                  <c:v>16794.80408572383</c:v>
                </c:pt>
                <c:pt idx="4">
                  <c:v>21669.936859673715</c:v>
                </c:pt>
                <c:pt idx="5">
                  <c:v>18374.200726041214</c:v>
                </c:pt>
                <c:pt idx="6">
                  <c:v>12284.54640801996</c:v>
                </c:pt>
                <c:pt idx="7">
                  <c:v>7152.1150279583026</c:v>
                </c:pt>
                <c:pt idx="8">
                  <c:v>7652.3107633406598</c:v>
                </c:pt>
                <c:pt idx="9">
                  <c:v>5196.3010208107489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4D2-47F3-92A0-D8D823999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'W2. Total CO2 Net'!$B$13</c:f>
          <c:strCache>
            <c:ptCount val="1"/>
            <c:pt idx="0">
              <c:v>CO2 emissions (2012 - 50) GtCO2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'W2. Total CO2 Net'!$B$24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Net'!$B$25:$B$34</c:f>
              <c:numCache>
                <c:formatCode>#,##0.00</c:formatCode>
                <c:ptCount val="10"/>
                <c:pt idx="0">
                  <c:v>34.302774853641623</c:v>
                </c:pt>
                <c:pt idx="1">
                  <c:v>39.238165367110128</c:v>
                </c:pt>
                <c:pt idx="2">
                  <c:v>42.057298920501232</c:v>
                </c:pt>
                <c:pt idx="3">
                  <c:v>41.413649677261041</c:v>
                </c:pt>
                <c:pt idx="4">
                  <c:v>43.080739645190462</c:v>
                </c:pt>
                <c:pt idx="5">
                  <c:v>46.216586959451838</c:v>
                </c:pt>
                <c:pt idx="6">
                  <c:v>48.980926390266781</c:v>
                </c:pt>
                <c:pt idx="7">
                  <c:v>53.021835586031024</c:v>
                </c:pt>
                <c:pt idx="8">
                  <c:v>55.412151253826551</c:v>
                </c:pt>
                <c:pt idx="9">
                  <c:v>57.55473158318626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F-4233-90AE-EE620B313495}"/>
            </c:ext>
          </c:extLst>
        </c:ser>
        <c:ser>
          <c:idx val="1"/>
          <c:order val="1"/>
          <c:tx>
            <c:strRef>
              <c:f>'W2. Total CO2 Net'!$C$24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Net'!$C$25:$C$34</c:f>
              <c:numCache>
                <c:formatCode>#,##0.00</c:formatCode>
                <c:ptCount val="10"/>
                <c:pt idx="0">
                  <c:v>32.934730500940844</c:v>
                </c:pt>
                <c:pt idx="1">
                  <c:v>33.657750000000014</c:v>
                </c:pt>
                <c:pt idx="2">
                  <c:v>37.747999999999998</c:v>
                </c:pt>
                <c:pt idx="3">
                  <c:v>39.415931727179206</c:v>
                </c:pt>
                <c:pt idx="4">
                  <c:v>41.667882510975588</c:v>
                </c:pt>
                <c:pt idx="5">
                  <c:v>44.462675957677639</c:v>
                </c:pt>
                <c:pt idx="6">
                  <c:v>47.059688018550169</c:v>
                </c:pt>
                <c:pt idx="7">
                  <c:v>50.513558757908051</c:v>
                </c:pt>
                <c:pt idx="8">
                  <c:v>52.678754704861198</c:v>
                </c:pt>
                <c:pt idx="9">
                  <c:v>54.690711045314856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F-4233-90AE-EE620B313495}"/>
            </c:ext>
          </c:extLst>
        </c:ser>
        <c:ser>
          <c:idx val="2"/>
          <c:order val="2"/>
          <c:tx>
            <c:strRef>
              <c:f>'W2. Total CO2 Net'!$D$24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Net'!$D$25:$D$34</c:f>
              <c:numCache>
                <c:formatCode>#,##0.00</c:formatCode>
                <c:ptCount val="10"/>
                <c:pt idx="0">
                  <c:v>34.302774853641623</c:v>
                </c:pt>
                <c:pt idx="1">
                  <c:v>33.08000000000002</c:v>
                </c:pt>
                <c:pt idx="2">
                  <c:v>34.579999999999963</c:v>
                </c:pt>
                <c:pt idx="3">
                  <c:v>35.880000000000017</c:v>
                </c:pt>
                <c:pt idx="4">
                  <c:v>37.330000000000048</c:v>
                </c:pt>
                <c:pt idx="5">
                  <c:v>38.780000000000008</c:v>
                </c:pt>
                <c:pt idx="6">
                  <c:v>46.364470598819445</c:v>
                </c:pt>
                <c:pt idx="7">
                  <c:v>51.063865701228039</c:v>
                </c:pt>
                <c:pt idx="8">
                  <c:v>54.095986657384003</c:v>
                </c:pt>
                <c:pt idx="9">
                  <c:v>56.037502852371787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F-4233-90AE-EE620B313495}"/>
            </c:ext>
          </c:extLst>
        </c:ser>
        <c:ser>
          <c:idx val="3"/>
          <c:order val="3"/>
          <c:tx>
            <c:strRef>
              <c:f>'W2. Total CO2 Net'!$E$24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Net'!$E$25:$E$34</c:f>
              <c:numCache>
                <c:formatCode>#,##0.00</c:formatCode>
                <c:ptCount val="10"/>
                <c:pt idx="0">
                  <c:v>34.302774853641623</c:v>
                </c:pt>
                <c:pt idx="1">
                  <c:v>33.08000000000002</c:v>
                </c:pt>
                <c:pt idx="2">
                  <c:v>30.611829268292819</c:v>
                </c:pt>
                <c:pt idx="3">
                  <c:v>28.147908536585412</c:v>
                </c:pt>
                <c:pt idx="4">
                  <c:v>25.237340388997243</c:v>
                </c:pt>
                <c:pt idx="5">
                  <c:v>20.72014189443027</c:v>
                </c:pt>
                <c:pt idx="6">
                  <c:v>11.422877833244709</c:v>
                </c:pt>
                <c:pt idx="7">
                  <c:v>4.6876584640823218</c:v>
                </c:pt>
                <c:pt idx="8">
                  <c:v>-2.3813511391045323</c:v>
                </c:pt>
                <c:pt idx="9">
                  <c:v>-6.7354946845836752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6F-4233-90AE-EE620B313495}"/>
            </c:ext>
          </c:extLst>
        </c:ser>
        <c:ser>
          <c:idx val="4"/>
          <c:order val="4"/>
          <c:tx>
            <c:strRef>
              <c:f>'W2. Total CO2 Net'!$F$24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Net'!$F$25:$F$34</c:f>
              <c:numCache>
                <c:formatCode>#,##0.00</c:formatCode>
                <c:ptCount val="10"/>
                <c:pt idx="0">
                  <c:v>34.283759095762775</c:v>
                </c:pt>
                <c:pt idx="1">
                  <c:v>33.079999999999991</c:v>
                </c:pt>
                <c:pt idx="2">
                  <c:v>34.580000000000027</c:v>
                </c:pt>
                <c:pt idx="3">
                  <c:v>29.077483870967878</c:v>
                </c:pt>
                <c:pt idx="4">
                  <c:v>23.578967741935202</c:v>
                </c:pt>
                <c:pt idx="5">
                  <c:v>18.080451612902596</c:v>
                </c:pt>
                <c:pt idx="6">
                  <c:v>11.606259350738959</c:v>
                </c:pt>
                <c:pt idx="7">
                  <c:v>4.1677176216028009</c:v>
                </c:pt>
                <c:pt idx="8">
                  <c:v>-2.4719633310574709</c:v>
                </c:pt>
                <c:pt idx="9">
                  <c:v>-6.9080063051454532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6F-4233-90AE-EE620B313495}"/>
            </c:ext>
          </c:extLst>
        </c:ser>
        <c:ser>
          <c:idx val="5"/>
          <c:order val="5"/>
          <c:tx>
            <c:strRef>
              <c:f>'W2. Total CO2 Net'!$G$24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Net'!$G$25:$G$34</c:f>
              <c:numCache>
                <c:formatCode>#,##0.00</c:formatCode>
                <c:ptCount val="10"/>
                <c:pt idx="0">
                  <c:v>34.283759095762775</c:v>
                </c:pt>
                <c:pt idx="1">
                  <c:v>33.079999999999991</c:v>
                </c:pt>
                <c:pt idx="2">
                  <c:v>20.631024083544997</c:v>
                </c:pt>
                <c:pt idx="3">
                  <c:v>8.4321871156761219</c:v>
                </c:pt>
                <c:pt idx="4">
                  <c:v>2.0036968501614845</c:v>
                </c:pt>
                <c:pt idx="5">
                  <c:v>-2.4693555443319157</c:v>
                </c:pt>
                <c:pt idx="6">
                  <c:v>3.8831601930653656</c:v>
                </c:pt>
                <c:pt idx="7">
                  <c:v>-9.5229281840322651E-3</c:v>
                </c:pt>
                <c:pt idx="8">
                  <c:v>-4.1626172366197247</c:v>
                </c:pt>
                <c:pt idx="9">
                  <c:v>-8.5979379713675304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6F-4233-90AE-EE620B313495}"/>
            </c:ext>
          </c:extLst>
        </c:ser>
        <c:ser>
          <c:idx val="6"/>
          <c:order val="6"/>
          <c:tx>
            <c:strRef>
              <c:f>'W2. Total CO2 Net'!$H$24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Net'!$H$25:$H$34</c:f>
              <c:numCache>
                <c:formatCode>#,##0.00</c:formatCode>
                <c:ptCount val="10"/>
                <c:pt idx="0">
                  <c:v>34.283759095762775</c:v>
                </c:pt>
                <c:pt idx="1">
                  <c:v>33.079999999999991</c:v>
                </c:pt>
                <c:pt idx="2">
                  <c:v>34.580000000000027</c:v>
                </c:pt>
                <c:pt idx="3">
                  <c:v>13.196779342035002</c:v>
                </c:pt>
                <c:pt idx="4">
                  <c:v>-7.7600202739192472</c:v>
                </c:pt>
                <c:pt idx="5">
                  <c:v>-18.803743760211368</c:v>
                </c:pt>
                <c:pt idx="6">
                  <c:v>4.2671812025780396</c:v>
                </c:pt>
                <c:pt idx="7">
                  <c:v>3.2456296269140754</c:v>
                </c:pt>
                <c:pt idx="8">
                  <c:v>-1.1391910506025318</c:v>
                </c:pt>
                <c:pt idx="9">
                  <c:v>-7.8760005248491298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6F-4233-90AE-EE620B313495}"/>
            </c:ext>
          </c:extLst>
        </c:ser>
        <c:ser>
          <c:idx val="7"/>
          <c:order val="7"/>
          <c:tx>
            <c:strRef>
              <c:f>'W2. Total CO2 Net'!$I$24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Net'!$I$25:$I$34</c:f>
              <c:numCache>
                <c:formatCode>#,##0.00</c:formatCode>
                <c:ptCount val="10"/>
                <c:pt idx="0">
                  <c:v>34.283759095762775</c:v>
                </c:pt>
                <c:pt idx="1">
                  <c:v>33.079999999999991</c:v>
                </c:pt>
                <c:pt idx="2">
                  <c:v>27.936951219512615</c:v>
                </c:pt>
                <c:pt idx="3">
                  <c:v>22.798152439024804</c:v>
                </c:pt>
                <c:pt idx="4">
                  <c:v>17.659353658536901</c:v>
                </c:pt>
                <c:pt idx="5">
                  <c:v>11.905128830920257</c:v>
                </c:pt>
                <c:pt idx="6">
                  <c:v>3.7484245612562663</c:v>
                </c:pt>
                <c:pt idx="7">
                  <c:v>-2.3284446852668834</c:v>
                </c:pt>
                <c:pt idx="8">
                  <c:v>-6.2681141660166722</c:v>
                </c:pt>
                <c:pt idx="9">
                  <c:v>-9.7406792960224831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6F-4233-90AE-EE620B313495}"/>
            </c:ext>
          </c:extLst>
        </c:ser>
        <c:ser>
          <c:idx val="8"/>
          <c:order val="8"/>
          <c:tx>
            <c:strRef>
              <c:f>'W2. Total CO2 Net'!$J$24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Net'!$J$25:$J$34</c:f>
              <c:numCache>
                <c:formatCode>#,##0.00</c:formatCode>
                <c:ptCount val="10"/>
                <c:pt idx="0">
                  <c:v>34.283759095762775</c:v>
                </c:pt>
                <c:pt idx="1">
                  <c:v>33.079999999999991</c:v>
                </c:pt>
                <c:pt idx="2">
                  <c:v>34.580000000000027</c:v>
                </c:pt>
                <c:pt idx="3">
                  <c:v>24.360494623656511</c:v>
                </c:pt>
                <c:pt idx="4">
                  <c:v>14.144989247311504</c:v>
                </c:pt>
                <c:pt idx="5">
                  <c:v>3.929483870967029</c:v>
                </c:pt>
                <c:pt idx="6">
                  <c:v>3.96445196564046</c:v>
                </c:pt>
                <c:pt idx="7">
                  <c:v>-1.1481694769952673</c:v>
                </c:pt>
                <c:pt idx="8">
                  <c:v>-4.9991456187136043</c:v>
                </c:pt>
                <c:pt idx="9">
                  <c:v>-9.12133204992187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6F-4233-90AE-EE620B31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  <c:max val="5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'W3. Road Transport Fossil'!$B$13</c:f>
          <c:strCache>
            <c:ptCount val="1"/>
            <c:pt idx="0">
              <c:v>Road transport fossil energy use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'W3. Road Transport Fossil'!$B$24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Fossil'!$B$25:$B$34</c:f>
              <c:numCache>
                <c:formatCode>#,##0.00</c:formatCode>
                <c:ptCount val="10"/>
                <c:pt idx="0">
                  <c:v>24722.329002334307</c:v>
                </c:pt>
                <c:pt idx="1">
                  <c:v>21842.649333309313</c:v>
                </c:pt>
                <c:pt idx="2">
                  <c:v>27767.745992027842</c:v>
                </c:pt>
                <c:pt idx="3">
                  <c:v>54671.446142697445</c:v>
                </c:pt>
                <c:pt idx="4">
                  <c:v>38561.405260225438</c:v>
                </c:pt>
                <c:pt idx="5">
                  <c:v>35335.032922076629</c:v>
                </c:pt>
                <c:pt idx="6">
                  <c:v>34795.727004620618</c:v>
                </c:pt>
                <c:pt idx="7">
                  <c:v>35775.002293847283</c:v>
                </c:pt>
                <c:pt idx="8">
                  <c:v>37605.609996467538</c:v>
                </c:pt>
                <c:pt idx="9">
                  <c:v>20919.015808884356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8-413E-A368-992EAD8F25F7}"/>
            </c:ext>
          </c:extLst>
        </c:ser>
        <c:ser>
          <c:idx val="1"/>
          <c:order val="1"/>
          <c:tx>
            <c:strRef>
              <c:f>'W3. Road Transport Fossil'!$C$24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Fossil'!$C$25:$C$34</c:f>
              <c:numCache>
                <c:formatCode>#,##0.00</c:formatCode>
                <c:ptCount val="10"/>
                <c:pt idx="0">
                  <c:v>24236.548965555397</c:v>
                </c:pt>
                <c:pt idx="1">
                  <c:v>20389.951199126786</c:v>
                </c:pt>
                <c:pt idx="2">
                  <c:v>27754.263868910944</c:v>
                </c:pt>
                <c:pt idx="3">
                  <c:v>54190.815419009195</c:v>
                </c:pt>
                <c:pt idx="4">
                  <c:v>38581.048492855953</c:v>
                </c:pt>
                <c:pt idx="5">
                  <c:v>34889.156132475197</c:v>
                </c:pt>
                <c:pt idx="6">
                  <c:v>34906.348042386031</c:v>
                </c:pt>
                <c:pt idx="7">
                  <c:v>35806.724975372614</c:v>
                </c:pt>
                <c:pt idx="8">
                  <c:v>37775.091174027213</c:v>
                </c:pt>
                <c:pt idx="9">
                  <c:v>20974.044016387972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8-413E-A368-992EAD8F25F7}"/>
            </c:ext>
          </c:extLst>
        </c:ser>
        <c:ser>
          <c:idx val="2"/>
          <c:order val="2"/>
          <c:tx>
            <c:strRef>
              <c:f>'W3. Road Transport Fossil'!$D$24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Fossil'!$D$25:$D$34</c:f>
              <c:numCache>
                <c:formatCode>#,##0.00</c:formatCode>
                <c:ptCount val="10"/>
                <c:pt idx="0">
                  <c:v>24722.329002334307</c:v>
                </c:pt>
                <c:pt idx="1">
                  <c:v>20326.537823526753</c:v>
                </c:pt>
                <c:pt idx="2">
                  <c:v>28466.603666000348</c:v>
                </c:pt>
                <c:pt idx="3">
                  <c:v>52614.073408959855</c:v>
                </c:pt>
                <c:pt idx="4">
                  <c:v>37027.840915784705</c:v>
                </c:pt>
                <c:pt idx="5">
                  <c:v>31145.603139849925</c:v>
                </c:pt>
                <c:pt idx="6">
                  <c:v>35279.776766585303</c:v>
                </c:pt>
                <c:pt idx="7">
                  <c:v>36296.4441609598</c:v>
                </c:pt>
                <c:pt idx="8">
                  <c:v>36806.445089436413</c:v>
                </c:pt>
                <c:pt idx="9">
                  <c:v>20845.409794943334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18-413E-A368-992EAD8F25F7}"/>
            </c:ext>
          </c:extLst>
        </c:ser>
        <c:ser>
          <c:idx val="3"/>
          <c:order val="3"/>
          <c:tx>
            <c:strRef>
              <c:f>'W3. Road Transport Fossil'!$E$24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Fossil'!$E$25:$E$34</c:f>
              <c:numCache>
                <c:formatCode>#,##0.00</c:formatCode>
                <c:ptCount val="10"/>
                <c:pt idx="0">
                  <c:v>24722.329002334307</c:v>
                </c:pt>
                <c:pt idx="1">
                  <c:v>20326.537823526753</c:v>
                </c:pt>
                <c:pt idx="2">
                  <c:v>23485.338538662058</c:v>
                </c:pt>
                <c:pt idx="3">
                  <c:v>40173.923948393873</c:v>
                </c:pt>
                <c:pt idx="4">
                  <c:v>24168.240669187955</c:v>
                </c:pt>
                <c:pt idx="5">
                  <c:v>19467.774126107921</c:v>
                </c:pt>
                <c:pt idx="6">
                  <c:v>19404.369856699243</c:v>
                </c:pt>
                <c:pt idx="7">
                  <c:v>20090.083529556974</c:v>
                </c:pt>
                <c:pt idx="8">
                  <c:v>18409.52801421257</c:v>
                </c:pt>
                <c:pt idx="9">
                  <c:v>10703.742137663383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18-413E-A368-992EAD8F25F7}"/>
            </c:ext>
          </c:extLst>
        </c:ser>
        <c:ser>
          <c:idx val="4"/>
          <c:order val="4"/>
          <c:tx>
            <c:strRef>
              <c:f>'W3. Road Transport Fossil'!$F$24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Fossil'!$F$25:$F$34</c:f>
              <c:numCache>
                <c:formatCode>#,##0.00</c:formatCode>
                <c:ptCount val="10"/>
                <c:pt idx="0">
                  <c:v>24722.314044407503</c:v>
                </c:pt>
                <c:pt idx="1">
                  <c:v>20336.602473810217</c:v>
                </c:pt>
                <c:pt idx="2">
                  <c:v>27739.576116165721</c:v>
                </c:pt>
                <c:pt idx="3">
                  <c:v>42211.508312903825</c:v>
                </c:pt>
                <c:pt idx="4">
                  <c:v>23263.549044744377</c:v>
                </c:pt>
                <c:pt idx="5">
                  <c:v>17060.481541211186</c:v>
                </c:pt>
                <c:pt idx="6">
                  <c:v>18556.436225588084</c:v>
                </c:pt>
                <c:pt idx="7">
                  <c:v>19895.205062744255</c:v>
                </c:pt>
                <c:pt idx="8">
                  <c:v>18324.66755019375</c:v>
                </c:pt>
                <c:pt idx="9">
                  <c:v>10358.048989321398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18-413E-A368-992EAD8F25F7}"/>
            </c:ext>
          </c:extLst>
        </c:ser>
        <c:ser>
          <c:idx val="5"/>
          <c:order val="5"/>
          <c:tx>
            <c:strRef>
              <c:f>'W3. Road Transport Fossil'!$G$24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Fossil'!$G$25:$G$34</c:f>
              <c:numCache>
                <c:formatCode>#,##0.00</c:formatCode>
                <c:ptCount val="10"/>
                <c:pt idx="0">
                  <c:v>24722.314044407503</c:v>
                </c:pt>
                <c:pt idx="1">
                  <c:v>20336.602473810217</c:v>
                </c:pt>
                <c:pt idx="2">
                  <c:v>13655.011748624931</c:v>
                </c:pt>
                <c:pt idx="3">
                  <c:v>10390.474330661433</c:v>
                </c:pt>
                <c:pt idx="4">
                  <c:v>5977.753361067781</c:v>
                </c:pt>
                <c:pt idx="5">
                  <c:v>4279.4268354641817</c:v>
                </c:pt>
                <c:pt idx="6">
                  <c:v>15073.280097006013</c:v>
                </c:pt>
                <c:pt idx="7">
                  <c:v>17100.848046600731</c:v>
                </c:pt>
                <c:pt idx="8">
                  <c:v>14374.215999525024</c:v>
                </c:pt>
                <c:pt idx="9">
                  <c:v>6932.5016915478755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18-413E-A368-992EAD8F25F7}"/>
            </c:ext>
          </c:extLst>
        </c:ser>
        <c:ser>
          <c:idx val="6"/>
          <c:order val="6"/>
          <c:tx>
            <c:strRef>
              <c:f>'W3. Road Transport Fossil'!$H$24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Fossil'!$H$25:$H$34</c:f>
              <c:numCache>
                <c:formatCode>#,##0.00</c:formatCode>
                <c:ptCount val="10"/>
                <c:pt idx="0">
                  <c:v>24722.314044407503</c:v>
                </c:pt>
                <c:pt idx="1">
                  <c:v>20336.602473810217</c:v>
                </c:pt>
                <c:pt idx="2">
                  <c:v>27739.576116165721</c:v>
                </c:pt>
                <c:pt idx="3">
                  <c:v>13267.693618992278</c:v>
                </c:pt>
                <c:pt idx="4">
                  <c:v>3250.3115816803179</c:v>
                </c:pt>
                <c:pt idx="5">
                  <c:v>4083.4164948047301</c:v>
                </c:pt>
                <c:pt idx="6">
                  <c:v>26530.881271649734</c:v>
                </c:pt>
                <c:pt idx="7">
                  <c:v>21944.000496347322</c:v>
                </c:pt>
                <c:pt idx="8">
                  <c:v>20579.250970299752</c:v>
                </c:pt>
                <c:pt idx="9">
                  <c:v>7207.5180293919939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18-413E-A368-992EAD8F25F7}"/>
            </c:ext>
          </c:extLst>
        </c:ser>
        <c:ser>
          <c:idx val="7"/>
          <c:order val="7"/>
          <c:tx>
            <c:strRef>
              <c:f>'W3. Road Transport Fossil'!$I$24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Fossil'!$I$25:$I$34</c:f>
              <c:numCache>
                <c:formatCode>#,##0.00</c:formatCode>
                <c:ptCount val="10"/>
                <c:pt idx="0">
                  <c:v>24722.314044407503</c:v>
                </c:pt>
                <c:pt idx="1">
                  <c:v>20336.602473810217</c:v>
                </c:pt>
                <c:pt idx="2">
                  <c:v>19832.718723505179</c:v>
                </c:pt>
                <c:pt idx="3">
                  <c:v>37917.911076897602</c:v>
                </c:pt>
                <c:pt idx="4">
                  <c:v>23686.574651471114</c:v>
                </c:pt>
                <c:pt idx="5">
                  <c:v>16755.806128796779</c:v>
                </c:pt>
                <c:pt idx="6">
                  <c:v>17722.982106957545</c:v>
                </c:pt>
                <c:pt idx="7">
                  <c:v>14915.939989844508</c:v>
                </c:pt>
                <c:pt idx="8">
                  <c:v>11821.294026569973</c:v>
                </c:pt>
                <c:pt idx="9">
                  <c:v>5569.6785592175638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718-413E-A368-992EAD8F25F7}"/>
            </c:ext>
          </c:extLst>
        </c:ser>
        <c:ser>
          <c:idx val="8"/>
          <c:order val="8"/>
          <c:tx>
            <c:strRef>
              <c:f>'W3. Road Transport Fossil'!$J$24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Fossil'!$J$25:$J$34</c:f>
              <c:numCache>
                <c:formatCode>#,##0.00</c:formatCode>
                <c:ptCount val="10"/>
                <c:pt idx="0">
                  <c:v>24722.314044407503</c:v>
                </c:pt>
                <c:pt idx="1">
                  <c:v>20336.602473810217</c:v>
                </c:pt>
                <c:pt idx="2">
                  <c:v>27739.576116165721</c:v>
                </c:pt>
                <c:pt idx="3">
                  <c:v>42018.380436118161</c:v>
                </c:pt>
                <c:pt idx="4">
                  <c:v>16220.939427625442</c:v>
                </c:pt>
                <c:pt idx="5">
                  <c:v>8503.1231763239284</c:v>
                </c:pt>
                <c:pt idx="6">
                  <c:v>14721.368745056561</c:v>
                </c:pt>
                <c:pt idx="7">
                  <c:v>16267.678269273638</c:v>
                </c:pt>
                <c:pt idx="8">
                  <c:v>12536.541938210821</c:v>
                </c:pt>
                <c:pt idx="9">
                  <c:v>5649.9809468718113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718-413E-A368-992EAD8F2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'W4. Road Transport Electricity'!$B$13</c:f>
          <c:strCache>
            <c:ptCount val="1"/>
            <c:pt idx="0">
              <c:v>Road transport electricity use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'W4. Road Transport Electricity'!$B$24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Electricity'!$B$25:$B$34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53.123312345432332</c:v>
                </c:pt>
                <c:pt idx="4">
                  <c:v>51.433726169339728</c:v>
                </c:pt>
                <c:pt idx="5">
                  <c:v>4142.4331922022748</c:v>
                </c:pt>
                <c:pt idx="6">
                  <c:v>9482.5619609453679</c:v>
                </c:pt>
                <c:pt idx="7">
                  <c:v>11930.811089881743</c:v>
                </c:pt>
                <c:pt idx="8">
                  <c:v>13661.238939445862</c:v>
                </c:pt>
                <c:pt idx="9">
                  <c:v>16401.186082991637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9-47A1-907F-571AAC4783AC}"/>
            </c:ext>
          </c:extLst>
        </c:ser>
        <c:ser>
          <c:idx val="1"/>
          <c:order val="1"/>
          <c:tx>
            <c:strRef>
              <c:f>'W4. Road Transport Electricity'!$C$24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Electricity'!$C$25:$C$34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56.19022035885714</c:v>
                </c:pt>
                <c:pt idx="3">
                  <c:v>53.114435586248163</c:v>
                </c:pt>
                <c:pt idx="4">
                  <c:v>51.433726169339728</c:v>
                </c:pt>
                <c:pt idx="5">
                  <c:v>3874.4044267427189</c:v>
                </c:pt>
                <c:pt idx="6">
                  <c:v>9249.9189915651641</c:v>
                </c:pt>
                <c:pt idx="7">
                  <c:v>11897.145654652504</c:v>
                </c:pt>
                <c:pt idx="8">
                  <c:v>13567.316829109093</c:v>
                </c:pt>
                <c:pt idx="9">
                  <c:v>16389.173246763847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29-47A1-907F-571AAC4783AC}"/>
            </c:ext>
          </c:extLst>
        </c:ser>
        <c:ser>
          <c:idx val="2"/>
          <c:order val="2"/>
          <c:tx>
            <c:strRef>
              <c:f>'W4. Road Transport Electricity'!$D$24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Electricity'!$D$25:$D$34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53.123312345432332</c:v>
                </c:pt>
                <c:pt idx="4">
                  <c:v>51.433726169339728</c:v>
                </c:pt>
                <c:pt idx="5">
                  <c:v>5102.3705575302802</c:v>
                </c:pt>
                <c:pt idx="6">
                  <c:v>9008.4979833226753</c:v>
                </c:pt>
                <c:pt idx="7">
                  <c:v>11060.018728903005</c:v>
                </c:pt>
                <c:pt idx="8">
                  <c:v>12484.945235995254</c:v>
                </c:pt>
                <c:pt idx="9">
                  <c:v>15166.700568830332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29-47A1-907F-571AAC4783AC}"/>
            </c:ext>
          </c:extLst>
        </c:ser>
        <c:ser>
          <c:idx val="3"/>
          <c:order val="3"/>
          <c:tx>
            <c:strRef>
              <c:f>'W4. Road Transport Electricity'!$E$24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Electricity'!$E$25:$E$34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51.768195237401834</c:v>
                </c:pt>
                <c:pt idx="4">
                  <c:v>50.429302235488329</c:v>
                </c:pt>
                <c:pt idx="5">
                  <c:v>5136.7536837379967</c:v>
                </c:pt>
                <c:pt idx="6">
                  <c:v>11522.797224396299</c:v>
                </c:pt>
                <c:pt idx="7">
                  <c:v>15022.767968640366</c:v>
                </c:pt>
                <c:pt idx="8">
                  <c:v>16395.916304091639</c:v>
                </c:pt>
                <c:pt idx="9">
                  <c:v>18504.731587881863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29-47A1-907F-571AAC4783AC}"/>
            </c:ext>
          </c:extLst>
        </c:ser>
        <c:ser>
          <c:idx val="4"/>
          <c:order val="4"/>
          <c:tx>
            <c:strRef>
              <c:f>'W4. Road Transport Electricity'!$F$24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Electricity'!$F$25:$F$34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54.999618863908175</c:v>
                </c:pt>
                <c:pt idx="3">
                  <c:v>52.76032705687318</c:v>
                </c:pt>
                <c:pt idx="4">
                  <c:v>47.17301820578097</c:v>
                </c:pt>
                <c:pt idx="5">
                  <c:v>4492.8722882406228</c:v>
                </c:pt>
                <c:pt idx="6">
                  <c:v>10638.875045898591</c:v>
                </c:pt>
                <c:pt idx="7">
                  <c:v>14904.614678535907</c:v>
                </c:pt>
                <c:pt idx="8">
                  <c:v>16337.54713732376</c:v>
                </c:pt>
                <c:pt idx="9">
                  <c:v>18453.251461442342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29-47A1-907F-571AAC4783AC}"/>
            </c:ext>
          </c:extLst>
        </c:ser>
        <c:ser>
          <c:idx val="5"/>
          <c:order val="5"/>
          <c:tx>
            <c:strRef>
              <c:f>'W4. Road Transport Electricity'!$G$24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Electricity'!$G$25:$G$34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1768.8567476586898</c:v>
                </c:pt>
                <c:pt idx="3">
                  <c:v>4603.9215990082675</c:v>
                </c:pt>
                <c:pt idx="4">
                  <c:v>6722.057765857362</c:v>
                </c:pt>
                <c:pt idx="5">
                  <c:v>6493.480101632993</c:v>
                </c:pt>
                <c:pt idx="6">
                  <c:v>9250.9267480620238</c:v>
                </c:pt>
                <c:pt idx="7">
                  <c:v>13208.219160937322</c:v>
                </c:pt>
                <c:pt idx="8">
                  <c:v>16031.200835558908</c:v>
                </c:pt>
                <c:pt idx="9">
                  <c:v>18344.445427183113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29-47A1-907F-571AAC4783AC}"/>
            </c:ext>
          </c:extLst>
        </c:ser>
        <c:ser>
          <c:idx val="6"/>
          <c:order val="6"/>
          <c:tx>
            <c:strRef>
              <c:f>'W4. Road Transport Electricity'!$H$24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Electricity'!$H$25:$H$34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54.999618863908175</c:v>
                </c:pt>
                <c:pt idx="3">
                  <c:v>2216.784574420572</c:v>
                </c:pt>
                <c:pt idx="4">
                  <c:v>6269.4695012116927</c:v>
                </c:pt>
                <c:pt idx="5">
                  <c:v>7026.8856025053728</c:v>
                </c:pt>
                <c:pt idx="6">
                  <c:v>10936.907886107869</c:v>
                </c:pt>
                <c:pt idx="7">
                  <c:v>12988.624678475278</c:v>
                </c:pt>
                <c:pt idx="8">
                  <c:v>13578.117745397094</c:v>
                </c:pt>
                <c:pt idx="9">
                  <c:v>15452.405010173788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29-47A1-907F-571AAC4783AC}"/>
            </c:ext>
          </c:extLst>
        </c:ser>
        <c:ser>
          <c:idx val="7"/>
          <c:order val="7"/>
          <c:tx>
            <c:strRef>
              <c:f>'W4. Road Transport Electricity'!$I$24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Electricity'!$I$25:$I$34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53.123312345432332</c:v>
                </c:pt>
                <c:pt idx="4">
                  <c:v>47.820041360072821</c:v>
                </c:pt>
                <c:pt idx="5">
                  <c:v>6116.8564717744011</c:v>
                </c:pt>
                <c:pt idx="6">
                  <c:v>11189.881092253423</c:v>
                </c:pt>
                <c:pt idx="7">
                  <c:v>14340.021991688296</c:v>
                </c:pt>
                <c:pt idx="8">
                  <c:v>15169.436061885004</c:v>
                </c:pt>
                <c:pt idx="9">
                  <c:v>17913.200795088174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29-47A1-907F-571AAC4783AC}"/>
            </c:ext>
          </c:extLst>
        </c:ser>
        <c:ser>
          <c:idx val="8"/>
          <c:order val="8"/>
          <c:tx>
            <c:strRef>
              <c:f>'W4. Road Transport Electricity'!$J$24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Electricity'!$J$25:$J$34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54.999618863908175</c:v>
                </c:pt>
                <c:pt idx="3">
                  <c:v>52.76032705687318</c:v>
                </c:pt>
                <c:pt idx="4">
                  <c:v>1255.8304421354999</c:v>
                </c:pt>
                <c:pt idx="5">
                  <c:v>3651.2512209976285</c:v>
                </c:pt>
                <c:pt idx="6">
                  <c:v>9076.1348147682802</c:v>
                </c:pt>
                <c:pt idx="7">
                  <c:v>14160.805619098403</c:v>
                </c:pt>
                <c:pt idx="8">
                  <c:v>15732.546700018856</c:v>
                </c:pt>
                <c:pt idx="9">
                  <c:v>18063.078728964862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29-47A1-907F-571AAC478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'W5. Road Transport Biofuels'!$B$13</c:f>
          <c:strCache>
            <c:ptCount val="1"/>
            <c:pt idx="0">
              <c:v>Road transport biofuels use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'W5. Road Transport Biofuels'!$B$24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Biofuels'!$B$25:$B$34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792.24799999999959</c:v>
                </c:pt>
                <c:pt idx="2">
                  <c:v>357.87441281962424</c:v>
                </c:pt>
                <c:pt idx="3">
                  <c:v>137.33079268751601</c:v>
                </c:pt>
                <c:pt idx="4">
                  <c:v>7562.0539363249891</c:v>
                </c:pt>
                <c:pt idx="5">
                  <c:v>8139.7349377205246</c:v>
                </c:pt>
                <c:pt idx="6">
                  <c:v>7464.5504817975689</c:v>
                </c:pt>
                <c:pt idx="7">
                  <c:v>6979.0685700943541</c:v>
                </c:pt>
                <c:pt idx="8">
                  <c:v>9307.5746042652827</c:v>
                </c:pt>
                <c:pt idx="9">
                  <c:v>16631.206270746829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5-4FB1-B969-884F6A86F34D}"/>
            </c:ext>
          </c:extLst>
        </c:ser>
        <c:ser>
          <c:idx val="1"/>
          <c:order val="1"/>
          <c:tx>
            <c:strRef>
              <c:f>'W5. Road Transport Biofuels'!$C$24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Biofuels'!$C$25:$C$34</c:f>
              <c:numCache>
                <c:formatCode>#,##0.00</c:formatCode>
                <c:ptCount val="10"/>
                <c:pt idx="0">
                  <c:v>820.13437499999907</c:v>
                </c:pt>
                <c:pt idx="1">
                  <c:v>865.97481124999933</c:v>
                </c:pt>
                <c:pt idx="2">
                  <c:v>407.65917499650709</c:v>
                </c:pt>
                <c:pt idx="3">
                  <c:v>141.51758430753299</c:v>
                </c:pt>
                <c:pt idx="4">
                  <c:v>7426.5451232887954</c:v>
                </c:pt>
                <c:pt idx="5">
                  <c:v>8195.5829359754698</c:v>
                </c:pt>
                <c:pt idx="6">
                  <c:v>7520.2751896365899</c:v>
                </c:pt>
                <c:pt idx="7">
                  <c:v>7049.1031151413008</c:v>
                </c:pt>
                <c:pt idx="8">
                  <c:v>9379.7971771863758</c:v>
                </c:pt>
                <c:pt idx="9">
                  <c:v>16597.365193296926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85-4FB1-B969-884F6A86F34D}"/>
            </c:ext>
          </c:extLst>
        </c:ser>
        <c:ser>
          <c:idx val="2"/>
          <c:order val="2"/>
          <c:tx>
            <c:strRef>
              <c:f>'W5. Road Transport Biofuels'!$D$24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Biofuels'!$D$25:$D$34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1429.1852463188102</c:v>
                </c:pt>
                <c:pt idx="2">
                  <c:v>1126.4559274446704</c:v>
                </c:pt>
                <c:pt idx="3">
                  <c:v>1597.1023171123211</c:v>
                </c:pt>
                <c:pt idx="4">
                  <c:v>7591.5112138771456</c:v>
                </c:pt>
                <c:pt idx="5">
                  <c:v>8004.4412218578263</c:v>
                </c:pt>
                <c:pt idx="6">
                  <c:v>7758.3111712821774</c:v>
                </c:pt>
                <c:pt idx="7">
                  <c:v>7925.7524444081655</c:v>
                </c:pt>
                <c:pt idx="8">
                  <c:v>9562.9365957818354</c:v>
                </c:pt>
                <c:pt idx="9">
                  <c:v>16985.060321034551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85-4FB1-B969-884F6A86F34D}"/>
            </c:ext>
          </c:extLst>
        </c:ser>
        <c:ser>
          <c:idx val="3"/>
          <c:order val="3"/>
          <c:tx>
            <c:strRef>
              <c:f>'W5. Road Transport Biofuels'!$E$24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Biofuels'!$E$25:$E$34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1429.1852463188102</c:v>
                </c:pt>
                <c:pt idx="2">
                  <c:v>372.64270994071956</c:v>
                </c:pt>
                <c:pt idx="3">
                  <c:v>2528.1320829297324</c:v>
                </c:pt>
                <c:pt idx="4">
                  <c:v>7274.4267885733771</c:v>
                </c:pt>
                <c:pt idx="5">
                  <c:v>7630.8492961405345</c:v>
                </c:pt>
                <c:pt idx="6">
                  <c:v>4218.3865836974655</c:v>
                </c:pt>
                <c:pt idx="7">
                  <c:v>1517.0278244854985</c:v>
                </c:pt>
                <c:pt idx="8">
                  <c:v>526.44849920754814</c:v>
                </c:pt>
                <c:pt idx="9">
                  <c:v>6061.7711180861397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85-4FB1-B969-884F6A86F34D}"/>
            </c:ext>
          </c:extLst>
        </c:ser>
        <c:ser>
          <c:idx val="4"/>
          <c:order val="4"/>
          <c:tx>
            <c:strRef>
              <c:f>'W5. Road Transport Biofuels'!$F$24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Biofuels'!$F$25:$F$34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1408.1397372246988</c:v>
                </c:pt>
                <c:pt idx="2">
                  <c:v>1323.5824485103801</c:v>
                </c:pt>
                <c:pt idx="3">
                  <c:v>1929.4365787462079</c:v>
                </c:pt>
                <c:pt idx="4">
                  <c:v>7873.4075150487606</c:v>
                </c:pt>
                <c:pt idx="5">
                  <c:v>9118.0498905685654</c:v>
                </c:pt>
                <c:pt idx="6">
                  <c:v>5527.6849062048032</c:v>
                </c:pt>
                <c:pt idx="7">
                  <c:v>1479.6577625658335</c:v>
                </c:pt>
                <c:pt idx="8">
                  <c:v>436.46943158156233</c:v>
                </c:pt>
                <c:pt idx="9">
                  <c:v>5865.5959698495917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85-4FB1-B969-884F6A86F34D}"/>
            </c:ext>
          </c:extLst>
        </c:ser>
        <c:ser>
          <c:idx val="5"/>
          <c:order val="5"/>
          <c:tx>
            <c:strRef>
              <c:f>'W5. Road Transport Biofuels'!$G$24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Biofuels'!$G$25:$G$34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1408.1397372246988</c:v>
                </c:pt>
                <c:pt idx="2">
                  <c:v>1334.0476910152358</c:v>
                </c:pt>
                <c:pt idx="3">
                  <c:v>244.04696879023629</c:v>
                </c:pt>
                <c:pt idx="4">
                  <c:v>342.74283169710543</c:v>
                </c:pt>
                <c:pt idx="5">
                  <c:v>0</c:v>
                </c:pt>
                <c:pt idx="6">
                  <c:v>67.637761680989797</c:v>
                </c:pt>
                <c:pt idx="7">
                  <c:v>1197.2966501199735</c:v>
                </c:pt>
                <c:pt idx="8">
                  <c:v>480.66655881781503</c:v>
                </c:pt>
                <c:pt idx="9">
                  <c:v>5626.290418092256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85-4FB1-B969-884F6A86F34D}"/>
            </c:ext>
          </c:extLst>
        </c:ser>
        <c:ser>
          <c:idx val="6"/>
          <c:order val="6"/>
          <c:tx>
            <c:strRef>
              <c:f>'W5. Road Transport Biofuels'!$H$24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Biofuels'!$H$25:$H$34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1408.1397372246988</c:v>
                </c:pt>
                <c:pt idx="2">
                  <c:v>1323.5824485103801</c:v>
                </c:pt>
                <c:pt idx="3">
                  <c:v>2800.5102792919647</c:v>
                </c:pt>
                <c:pt idx="4">
                  <c:v>2398.5556293371492</c:v>
                </c:pt>
                <c:pt idx="5">
                  <c:v>194.96319856918853</c:v>
                </c:pt>
                <c:pt idx="6">
                  <c:v>105.08526176142831</c:v>
                </c:pt>
                <c:pt idx="7">
                  <c:v>5310.6471583942366</c:v>
                </c:pt>
                <c:pt idx="8">
                  <c:v>7274.5565939897842</c:v>
                </c:pt>
                <c:pt idx="9">
                  <c:v>19874.198144984308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85-4FB1-B969-884F6A86F34D}"/>
            </c:ext>
          </c:extLst>
        </c:ser>
        <c:ser>
          <c:idx val="7"/>
          <c:order val="7"/>
          <c:tx>
            <c:strRef>
              <c:f>'W5. Road Transport Biofuels'!$I$24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Biofuels'!$I$25:$I$34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1408.1397372246988</c:v>
                </c:pt>
                <c:pt idx="2">
                  <c:v>699.01037149431522</c:v>
                </c:pt>
                <c:pt idx="3">
                  <c:v>2286.9670487929452</c:v>
                </c:pt>
                <c:pt idx="4">
                  <c:v>8308.5782277784365</c:v>
                </c:pt>
                <c:pt idx="5">
                  <c:v>5597.2697538725961</c:v>
                </c:pt>
                <c:pt idx="6">
                  <c:v>722.36432859622232</c:v>
                </c:pt>
                <c:pt idx="7">
                  <c:v>259.63642569424053</c:v>
                </c:pt>
                <c:pt idx="8">
                  <c:v>167.0830251332915</c:v>
                </c:pt>
                <c:pt idx="9">
                  <c:v>4792.463896240929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85-4FB1-B969-884F6A86F34D}"/>
            </c:ext>
          </c:extLst>
        </c:ser>
        <c:ser>
          <c:idx val="8"/>
          <c:order val="8"/>
          <c:tx>
            <c:strRef>
              <c:f>'W5. Road Transport Biofuels'!$J$24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Biofuels'!$J$25:$J$34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1408.1397372246988</c:v>
                </c:pt>
                <c:pt idx="2">
                  <c:v>1323.5824485103801</c:v>
                </c:pt>
                <c:pt idx="3">
                  <c:v>1528.0819152476301</c:v>
                </c:pt>
                <c:pt idx="4">
                  <c:v>8603.8559600098506</c:v>
                </c:pt>
                <c:pt idx="5">
                  <c:v>5584.9498152769083</c:v>
                </c:pt>
                <c:pt idx="6">
                  <c:v>1523.2409858474155</c:v>
                </c:pt>
                <c:pt idx="7">
                  <c:v>657.59578885421149</c:v>
                </c:pt>
                <c:pt idx="8">
                  <c:v>293.49350804386114</c:v>
                </c:pt>
                <c:pt idx="9">
                  <c:v>5227.9089722045228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85-4FB1-B969-884F6A86F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'W6. Prim Energy Cons'!$B$13</c:f>
          <c:strCache>
            <c:ptCount val="1"/>
            <c:pt idx="0">
              <c:v>PRIM FUELS - COA Primary energy consumption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'W6. Prim Energy Cons'!$B$24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Cons'!$B$25:$B$34</c:f>
              <c:numCache>
                <c:formatCode>#,##0.00</c:formatCode>
                <c:ptCount val="10"/>
                <c:pt idx="0">
                  <c:v>168407.25951385207</c:v>
                </c:pt>
                <c:pt idx="1">
                  <c:v>194547.48152827678</c:v>
                </c:pt>
                <c:pt idx="2">
                  <c:v>205444.61270281044</c:v>
                </c:pt>
                <c:pt idx="3">
                  <c:v>202156.73567676975</c:v>
                </c:pt>
                <c:pt idx="4">
                  <c:v>214886.42661679455</c:v>
                </c:pt>
                <c:pt idx="5">
                  <c:v>248306.29932302982</c:v>
                </c:pt>
                <c:pt idx="6">
                  <c:v>290572.58703063498</c:v>
                </c:pt>
                <c:pt idx="7">
                  <c:v>353306.57347620488</c:v>
                </c:pt>
                <c:pt idx="8">
                  <c:v>388935.30018742097</c:v>
                </c:pt>
                <c:pt idx="9">
                  <c:v>430659.34523073537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1-4EAB-A3F7-2AFAFEB4439E}"/>
            </c:ext>
          </c:extLst>
        </c:ser>
        <c:ser>
          <c:idx val="1"/>
          <c:order val="1"/>
          <c:tx>
            <c:strRef>
              <c:f>'W6. Prim Energy Cons'!$C$24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Cons'!$C$25:$C$34</c:f>
              <c:numCache>
                <c:formatCode>#,##0.00</c:formatCode>
                <c:ptCount val="10"/>
                <c:pt idx="0">
                  <c:v>161873.6402340277</c:v>
                </c:pt>
                <c:pt idx="1">
                  <c:v>154788.80963654624</c:v>
                </c:pt>
                <c:pt idx="2">
                  <c:v>181820.8863061819</c:v>
                </c:pt>
                <c:pt idx="3">
                  <c:v>195357.20735524094</c:v>
                </c:pt>
                <c:pt idx="4">
                  <c:v>214401.31397616179</c:v>
                </c:pt>
                <c:pt idx="5">
                  <c:v>247473.34974543421</c:v>
                </c:pt>
                <c:pt idx="6">
                  <c:v>290404.28153155762</c:v>
                </c:pt>
                <c:pt idx="7">
                  <c:v>347413.37619729439</c:v>
                </c:pt>
                <c:pt idx="8">
                  <c:v>384136.43986414815</c:v>
                </c:pt>
                <c:pt idx="9">
                  <c:v>426326.931433174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51-4EAB-A3F7-2AFAFEB4439E}"/>
            </c:ext>
          </c:extLst>
        </c:ser>
        <c:ser>
          <c:idx val="2"/>
          <c:order val="2"/>
          <c:tx>
            <c:strRef>
              <c:f>'W6. Prim Energy Cons'!$D$24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Cons'!$D$25:$D$34</c:f>
              <c:numCache>
                <c:formatCode>#,##0.00</c:formatCode>
                <c:ptCount val="10"/>
                <c:pt idx="0">
                  <c:v>168407.25951385207</c:v>
                </c:pt>
                <c:pt idx="1">
                  <c:v>134316.42727174555</c:v>
                </c:pt>
                <c:pt idx="2">
                  <c:v>135788.85814091456</c:v>
                </c:pt>
                <c:pt idx="3">
                  <c:v>150724.71064129495</c:v>
                </c:pt>
                <c:pt idx="4">
                  <c:v>167567.41866096354</c:v>
                </c:pt>
                <c:pt idx="5">
                  <c:v>185985.98277762029</c:v>
                </c:pt>
                <c:pt idx="6">
                  <c:v>262309.34657832293</c:v>
                </c:pt>
                <c:pt idx="7">
                  <c:v>329183.59339824825</c:v>
                </c:pt>
                <c:pt idx="8">
                  <c:v>374590.31379688758</c:v>
                </c:pt>
                <c:pt idx="9">
                  <c:v>415471.60411963664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1-4EAB-A3F7-2AFAFEB4439E}"/>
            </c:ext>
          </c:extLst>
        </c:ser>
        <c:ser>
          <c:idx val="3"/>
          <c:order val="3"/>
          <c:tx>
            <c:strRef>
              <c:f>'W6. Prim Energy Cons'!$E$24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Cons'!$E$25:$E$34</c:f>
              <c:numCache>
                <c:formatCode>#,##0.00</c:formatCode>
                <c:ptCount val="10"/>
                <c:pt idx="0">
                  <c:v>168407.25951385207</c:v>
                </c:pt>
                <c:pt idx="1">
                  <c:v>134316.42727174555</c:v>
                </c:pt>
                <c:pt idx="2">
                  <c:v>103807.148564182</c:v>
                </c:pt>
                <c:pt idx="3">
                  <c:v>89525.051992299006</c:v>
                </c:pt>
                <c:pt idx="4">
                  <c:v>91901.259797108127</c:v>
                </c:pt>
                <c:pt idx="5">
                  <c:v>95339.949549310724</c:v>
                </c:pt>
                <c:pt idx="6">
                  <c:v>99011.474096392325</c:v>
                </c:pt>
                <c:pt idx="7">
                  <c:v>113536.29126999715</c:v>
                </c:pt>
                <c:pt idx="8">
                  <c:v>114933.81381115934</c:v>
                </c:pt>
                <c:pt idx="9">
                  <c:v>109025.29537123883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51-4EAB-A3F7-2AFAFEB4439E}"/>
            </c:ext>
          </c:extLst>
        </c:ser>
        <c:ser>
          <c:idx val="4"/>
          <c:order val="4"/>
          <c:tx>
            <c:strRef>
              <c:f>'W6. Prim Energy Cons'!$F$24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Cons'!$F$25:$F$34</c:f>
              <c:numCache>
                <c:formatCode>#,##0.00</c:formatCode>
                <c:ptCount val="10"/>
                <c:pt idx="0">
                  <c:v>168184.14728934236</c:v>
                </c:pt>
                <c:pt idx="1">
                  <c:v>133887.65130239917</c:v>
                </c:pt>
                <c:pt idx="2">
                  <c:v>132560.54043858059</c:v>
                </c:pt>
                <c:pt idx="3">
                  <c:v>91947.921778670687</c:v>
                </c:pt>
                <c:pt idx="4">
                  <c:v>78765.954036447074</c:v>
                </c:pt>
                <c:pt idx="5">
                  <c:v>89820.549739976108</c:v>
                </c:pt>
                <c:pt idx="6">
                  <c:v>99846.410045751036</c:v>
                </c:pt>
                <c:pt idx="7">
                  <c:v>115168.21366899491</c:v>
                </c:pt>
                <c:pt idx="8">
                  <c:v>116549.33981437465</c:v>
                </c:pt>
                <c:pt idx="9">
                  <c:v>104554.50146184136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51-4EAB-A3F7-2AFAFEB4439E}"/>
            </c:ext>
          </c:extLst>
        </c:ser>
        <c:ser>
          <c:idx val="5"/>
          <c:order val="5"/>
          <c:tx>
            <c:strRef>
              <c:f>'W6. Prim Energy Cons'!$G$24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Cons'!$G$25:$G$34</c:f>
              <c:numCache>
                <c:formatCode>#,##0.00</c:formatCode>
                <c:ptCount val="10"/>
                <c:pt idx="0">
                  <c:v>168184.14728934236</c:v>
                </c:pt>
                <c:pt idx="1">
                  <c:v>133887.65130239917</c:v>
                </c:pt>
                <c:pt idx="2">
                  <c:v>60978.19255440509</c:v>
                </c:pt>
                <c:pt idx="3">
                  <c:v>49497.770478826213</c:v>
                </c:pt>
                <c:pt idx="4">
                  <c:v>40170.159010884192</c:v>
                </c:pt>
                <c:pt idx="5">
                  <c:v>44783.726961294036</c:v>
                </c:pt>
                <c:pt idx="6">
                  <c:v>96377.884710354119</c:v>
                </c:pt>
                <c:pt idx="7">
                  <c:v>102387.16421643081</c:v>
                </c:pt>
                <c:pt idx="8">
                  <c:v>103923.24996480219</c:v>
                </c:pt>
                <c:pt idx="9">
                  <c:v>79324.67527606251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51-4EAB-A3F7-2AFAFEB4439E}"/>
            </c:ext>
          </c:extLst>
        </c:ser>
        <c:ser>
          <c:idx val="6"/>
          <c:order val="6"/>
          <c:tx>
            <c:strRef>
              <c:f>'W6. Prim Energy Cons'!$H$24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Cons'!$H$25:$H$34</c:f>
              <c:numCache>
                <c:formatCode>#,##0.00</c:formatCode>
                <c:ptCount val="10"/>
                <c:pt idx="0">
                  <c:v>168184.14728934236</c:v>
                </c:pt>
                <c:pt idx="1">
                  <c:v>133887.65130239917</c:v>
                </c:pt>
                <c:pt idx="2">
                  <c:v>132560.54043858059</c:v>
                </c:pt>
                <c:pt idx="3">
                  <c:v>51060.030957341107</c:v>
                </c:pt>
                <c:pt idx="4">
                  <c:v>46047.657314240016</c:v>
                </c:pt>
                <c:pt idx="5">
                  <c:v>17664.848881610451</c:v>
                </c:pt>
                <c:pt idx="6">
                  <c:v>108755.77145384115</c:v>
                </c:pt>
                <c:pt idx="7">
                  <c:v>118650.58177900108</c:v>
                </c:pt>
                <c:pt idx="8">
                  <c:v>94253.612199059367</c:v>
                </c:pt>
                <c:pt idx="9">
                  <c:v>109437.62156361144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51-4EAB-A3F7-2AFAFEB4439E}"/>
            </c:ext>
          </c:extLst>
        </c:ser>
        <c:ser>
          <c:idx val="7"/>
          <c:order val="7"/>
          <c:tx>
            <c:strRef>
              <c:f>'W6. Prim Energy Cons'!$I$24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Cons'!$I$25:$I$34</c:f>
              <c:numCache>
                <c:formatCode>#,##0.00</c:formatCode>
                <c:ptCount val="10"/>
                <c:pt idx="0">
                  <c:v>168184.14728934236</c:v>
                </c:pt>
                <c:pt idx="1">
                  <c:v>133887.65130239917</c:v>
                </c:pt>
                <c:pt idx="2">
                  <c:v>75962.874397344436</c:v>
                </c:pt>
                <c:pt idx="3">
                  <c:v>54827.00419239136</c:v>
                </c:pt>
                <c:pt idx="4">
                  <c:v>76229.819702291774</c:v>
                </c:pt>
                <c:pt idx="5">
                  <c:v>94257.56102283395</c:v>
                </c:pt>
                <c:pt idx="6">
                  <c:v>99624.511955713446</c:v>
                </c:pt>
                <c:pt idx="7">
                  <c:v>103019.08303768531</c:v>
                </c:pt>
                <c:pt idx="8">
                  <c:v>88131.686296148822</c:v>
                </c:pt>
                <c:pt idx="9">
                  <c:v>74349.033159687417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51-4EAB-A3F7-2AFAFEB4439E}"/>
            </c:ext>
          </c:extLst>
        </c:ser>
        <c:ser>
          <c:idx val="8"/>
          <c:order val="8"/>
          <c:tx>
            <c:strRef>
              <c:f>'W6. Prim Energy Cons'!$J$24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Cons'!$J$25:$J$34</c:f>
              <c:numCache>
                <c:formatCode>#,##0.00</c:formatCode>
                <c:ptCount val="10"/>
                <c:pt idx="0">
                  <c:v>168184.14728934236</c:v>
                </c:pt>
                <c:pt idx="1">
                  <c:v>133887.65130239917</c:v>
                </c:pt>
                <c:pt idx="2">
                  <c:v>132560.54043858059</c:v>
                </c:pt>
                <c:pt idx="3">
                  <c:v>60127.93147014967</c:v>
                </c:pt>
                <c:pt idx="4">
                  <c:v>71178.497491220522</c:v>
                </c:pt>
                <c:pt idx="5">
                  <c:v>68989.374077592147</c:v>
                </c:pt>
                <c:pt idx="6">
                  <c:v>99293.422089733591</c:v>
                </c:pt>
                <c:pt idx="7">
                  <c:v>103534.55104551902</c:v>
                </c:pt>
                <c:pt idx="8">
                  <c:v>100473.95427859738</c:v>
                </c:pt>
                <c:pt idx="9">
                  <c:v>74824.143142866364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51-4EAB-A3F7-2AFAFEB44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'W7. Primary Energy Prod'!$B$13</c:f>
          <c:strCache>
            <c:ptCount val="1"/>
            <c:pt idx="0">
              <c:v>MIN - BIO primary energy supply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'W7. Primary Energy Prod'!$B$24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Prod'!$B$25:$B$34</c:f>
              <c:numCache>
                <c:formatCode>#,##0.00</c:formatCode>
                <c:ptCount val="10"/>
                <c:pt idx="0">
                  <c:v>54118.83995114993</c:v>
                </c:pt>
                <c:pt idx="1">
                  <c:v>64407.02883628643</c:v>
                </c:pt>
                <c:pt idx="2">
                  <c:v>79719.642842586574</c:v>
                </c:pt>
                <c:pt idx="3">
                  <c:v>89258.717620754236</c:v>
                </c:pt>
                <c:pt idx="4">
                  <c:v>120299.23223124868</c:v>
                </c:pt>
                <c:pt idx="5">
                  <c:v>126085.68918637036</c:v>
                </c:pt>
                <c:pt idx="6">
                  <c:v>131222.48960825303</c:v>
                </c:pt>
                <c:pt idx="7">
                  <c:v>138045.08820639594</c:v>
                </c:pt>
                <c:pt idx="8">
                  <c:v>150726.24624625477</c:v>
                </c:pt>
                <c:pt idx="9">
                  <c:v>166992.90858151988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2-4857-B354-EE6F6771135F}"/>
            </c:ext>
          </c:extLst>
        </c:ser>
        <c:ser>
          <c:idx val="1"/>
          <c:order val="1"/>
          <c:tx>
            <c:strRef>
              <c:f>'W7. Primary Energy Prod'!$C$24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Prod'!$C$25:$C$34</c:f>
              <c:numCache>
                <c:formatCode>#,##0.00</c:formatCode>
                <c:ptCount val="10"/>
                <c:pt idx="0">
                  <c:v>54673.841152924237</c:v>
                </c:pt>
                <c:pt idx="1">
                  <c:v>69458.132453800936</c:v>
                </c:pt>
                <c:pt idx="2">
                  <c:v>85409.901812419295</c:v>
                </c:pt>
                <c:pt idx="3">
                  <c:v>90905.035989548822</c:v>
                </c:pt>
                <c:pt idx="4">
                  <c:v>120691.85934420061</c:v>
                </c:pt>
                <c:pt idx="5">
                  <c:v>126681.50433875904</c:v>
                </c:pt>
                <c:pt idx="6">
                  <c:v>132330.63825519677</c:v>
                </c:pt>
                <c:pt idx="7">
                  <c:v>138522.6334354968</c:v>
                </c:pt>
                <c:pt idx="8">
                  <c:v>150865.28393219691</c:v>
                </c:pt>
                <c:pt idx="9">
                  <c:v>167023.5230099835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2-4857-B354-EE6F6771135F}"/>
            </c:ext>
          </c:extLst>
        </c:ser>
        <c:ser>
          <c:idx val="2"/>
          <c:order val="2"/>
          <c:tx>
            <c:strRef>
              <c:f>'W7. Primary Energy Prod'!$D$24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Prod'!$D$25:$D$34</c:f>
              <c:numCache>
                <c:formatCode>#,##0.00</c:formatCode>
                <c:ptCount val="10"/>
                <c:pt idx="0">
                  <c:v>54118.83995114993</c:v>
                </c:pt>
                <c:pt idx="1">
                  <c:v>71013.65033908248</c:v>
                </c:pt>
                <c:pt idx="2">
                  <c:v>95434.201307081777</c:v>
                </c:pt>
                <c:pt idx="3">
                  <c:v>103839.03933941506</c:v>
                </c:pt>
                <c:pt idx="4">
                  <c:v>127880.23746657676</c:v>
                </c:pt>
                <c:pt idx="5">
                  <c:v>137791.61724839997</c:v>
                </c:pt>
                <c:pt idx="6">
                  <c:v>136558.40087960259</c:v>
                </c:pt>
                <c:pt idx="7">
                  <c:v>141540.2967467907</c:v>
                </c:pt>
                <c:pt idx="8">
                  <c:v>148826.40198922943</c:v>
                </c:pt>
                <c:pt idx="9">
                  <c:v>166922.02443034545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52-4857-B354-EE6F6771135F}"/>
            </c:ext>
          </c:extLst>
        </c:ser>
        <c:ser>
          <c:idx val="3"/>
          <c:order val="3"/>
          <c:tx>
            <c:strRef>
              <c:f>'W7. Primary Energy Prod'!$E$24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Prod'!$E$25:$E$34</c:f>
              <c:numCache>
                <c:formatCode>#,##0.00</c:formatCode>
                <c:ptCount val="10"/>
                <c:pt idx="0">
                  <c:v>54118.83995114993</c:v>
                </c:pt>
                <c:pt idx="1">
                  <c:v>71013.65033908248</c:v>
                </c:pt>
                <c:pt idx="2">
                  <c:v>102253.02703940179</c:v>
                </c:pt>
                <c:pt idx="3">
                  <c:v>119699.80338199019</c:v>
                </c:pt>
                <c:pt idx="4">
                  <c:v>150841.58832834283</c:v>
                </c:pt>
                <c:pt idx="5">
                  <c:v>179248.8312889786</c:v>
                </c:pt>
                <c:pt idx="6">
                  <c:v>230545.19129672076</c:v>
                </c:pt>
                <c:pt idx="7">
                  <c:v>274079.95547296957</c:v>
                </c:pt>
                <c:pt idx="8">
                  <c:v>308501.2227573233</c:v>
                </c:pt>
                <c:pt idx="9">
                  <c:v>327546.66800744348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52-4857-B354-EE6F6771135F}"/>
            </c:ext>
          </c:extLst>
        </c:ser>
        <c:ser>
          <c:idx val="4"/>
          <c:order val="4"/>
          <c:tx>
            <c:strRef>
              <c:f>'W7. Primary Energy Prod'!$F$24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Prod'!$F$25:$F$34</c:f>
              <c:numCache>
                <c:formatCode>#,##0.00</c:formatCode>
                <c:ptCount val="10"/>
                <c:pt idx="0">
                  <c:v>54152.136257274149</c:v>
                </c:pt>
                <c:pt idx="1">
                  <c:v>71101.521146472311</c:v>
                </c:pt>
                <c:pt idx="2">
                  <c:v>92284.05317362379</c:v>
                </c:pt>
                <c:pt idx="3">
                  <c:v>120383.43407012665</c:v>
                </c:pt>
                <c:pt idx="4">
                  <c:v>152017.42743173242</c:v>
                </c:pt>
                <c:pt idx="5">
                  <c:v>175982.34175577582</c:v>
                </c:pt>
                <c:pt idx="6">
                  <c:v>221388.57449364153</c:v>
                </c:pt>
                <c:pt idx="7">
                  <c:v>275538.26767405093</c:v>
                </c:pt>
                <c:pt idx="8">
                  <c:v>308576.44802168867</c:v>
                </c:pt>
                <c:pt idx="9">
                  <c:v>327543.0207810555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52-4857-B354-EE6F6771135F}"/>
            </c:ext>
          </c:extLst>
        </c:ser>
        <c:ser>
          <c:idx val="5"/>
          <c:order val="5"/>
          <c:tx>
            <c:strRef>
              <c:f>'W7. Primary Energy Prod'!$G$24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Prod'!$G$25:$G$34</c:f>
              <c:numCache>
                <c:formatCode>#,##0.00</c:formatCode>
                <c:ptCount val="10"/>
                <c:pt idx="0">
                  <c:v>54152.136257274149</c:v>
                </c:pt>
                <c:pt idx="1">
                  <c:v>71101.521146472311</c:v>
                </c:pt>
                <c:pt idx="2">
                  <c:v>128952.91765230938</c:v>
                </c:pt>
                <c:pt idx="3">
                  <c:v>164222.28718089158</c:v>
                </c:pt>
                <c:pt idx="4">
                  <c:v>173889.21519569308</c:v>
                </c:pt>
                <c:pt idx="5">
                  <c:v>240328.16929731824</c:v>
                </c:pt>
                <c:pt idx="6">
                  <c:v>253210.34891629068</c:v>
                </c:pt>
                <c:pt idx="7">
                  <c:v>282274.0497508159</c:v>
                </c:pt>
                <c:pt idx="8">
                  <c:v>310674.84710856347</c:v>
                </c:pt>
                <c:pt idx="9">
                  <c:v>327548.70976433367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52-4857-B354-EE6F6771135F}"/>
            </c:ext>
          </c:extLst>
        </c:ser>
        <c:ser>
          <c:idx val="6"/>
          <c:order val="6"/>
          <c:tx>
            <c:strRef>
              <c:f>'W7. Primary Energy Prod'!$H$24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Prod'!$H$25:$H$34</c:f>
              <c:numCache>
                <c:formatCode>#,##0.00</c:formatCode>
                <c:ptCount val="10"/>
                <c:pt idx="0">
                  <c:v>54152.136257274149</c:v>
                </c:pt>
                <c:pt idx="1">
                  <c:v>71101.521146472311</c:v>
                </c:pt>
                <c:pt idx="2">
                  <c:v>92284.05317362379</c:v>
                </c:pt>
                <c:pt idx="3">
                  <c:v>164363.56809764617</c:v>
                </c:pt>
                <c:pt idx="4">
                  <c:v>174657.86587860138</c:v>
                </c:pt>
                <c:pt idx="5">
                  <c:v>259693.60692349423</c:v>
                </c:pt>
                <c:pt idx="6">
                  <c:v>198923.43341026915</c:v>
                </c:pt>
                <c:pt idx="7">
                  <c:v>238127.97571672295</c:v>
                </c:pt>
                <c:pt idx="8">
                  <c:v>257782.16893378564</c:v>
                </c:pt>
                <c:pt idx="9">
                  <c:v>314074.4695576558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52-4857-B354-EE6F6771135F}"/>
            </c:ext>
          </c:extLst>
        </c:ser>
        <c:ser>
          <c:idx val="7"/>
          <c:order val="7"/>
          <c:tx>
            <c:strRef>
              <c:f>'W7. Primary Energy Prod'!$I$24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Prod'!$I$25:$I$34</c:f>
              <c:numCache>
                <c:formatCode>#,##0.00</c:formatCode>
                <c:ptCount val="10"/>
                <c:pt idx="0">
                  <c:v>54152.136257274149</c:v>
                </c:pt>
                <c:pt idx="1">
                  <c:v>71101.521146472311</c:v>
                </c:pt>
                <c:pt idx="2">
                  <c:v>109251.2818447203</c:v>
                </c:pt>
                <c:pt idx="3">
                  <c:v>132982.95174068032</c:v>
                </c:pt>
                <c:pt idx="4">
                  <c:v>166006.85905103953</c:v>
                </c:pt>
                <c:pt idx="5">
                  <c:v>209365.25780464831</c:v>
                </c:pt>
                <c:pt idx="6">
                  <c:v>263915.71459192416</c:v>
                </c:pt>
                <c:pt idx="7">
                  <c:v>293807.84733278543</c:v>
                </c:pt>
                <c:pt idx="8">
                  <c:v>310652.07416624011</c:v>
                </c:pt>
                <c:pt idx="9">
                  <c:v>327454.60510103917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52-4857-B354-EE6F6771135F}"/>
            </c:ext>
          </c:extLst>
        </c:ser>
        <c:ser>
          <c:idx val="8"/>
          <c:order val="8"/>
          <c:tx>
            <c:strRef>
              <c:f>'W7. Primary Energy Prod'!$J$24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Prod'!$J$25:$J$34</c:f>
              <c:numCache>
                <c:formatCode>#,##0.00</c:formatCode>
                <c:ptCount val="10"/>
                <c:pt idx="0">
                  <c:v>54152.136257274149</c:v>
                </c:pt>
                <c:pt idx="1">
                  <c:v>71101.521146472311</c:v>
                </c:pt>
                <c:pt idx="2">
                  <c:v>92284.05317362379</c:v>
                </c:pt>
                <c:pt idx="3">
                  <c:v>132421.85412194848</c:v>
                </c:pt>
                <c:pt idx="4">
                  <c:v>167571.58491781825</c:v>
                </c:pt>
                <c:pt idx="5">
                  <c:v>239174.75105704591</c:v>
                </c:pt>
                <c:pt idx="6">
                  <c:v>264670.12489215075</c:v>
                </c:pt>
                <c:pt idx="7">
                  <c:v>292125.86041511968</c:v>
                </c:pt>
                <c:pt idx="8">
                  <c:v>310664.6310470645</c:v>
                </c:pt>
                <c:pt idx="9">
                  <c:v>327471.49644042685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E52-4857-B354-EE6F67711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primary energy supply</a:t>
            </a:r>
            <a:r>
              <a:rPr lang="en-GB" baseline="0"/>
              <a:t> (PJ)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'W7. Primary Energy Prod'!$A$40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Prod'!$B$40:$Z$40</c:f>
              <c:numCache>
                <c:formatCode>#,##0.00</c:formatCode>
                <c:ptCount val="25"/>
                <c:pt idx="0">
                  <c:v>167898.31199688558</c:v>
                </c:pt>
                <c:pt idx="1">
                  <c:v>199594.55502364115</c:v>
                </c:pt>
                <c:pt idx="2">
                  <c:v>178166.13460179986</c:v>
                </c:pt>
                <c:pt idx="3">
                  <c:v>132857.75687403535</c:v>
                </c:pt>
                <c:pt idx="4">
                  <c:v>101506.22470529158</c:v>
                </c:pt>
                <c:pt idx="5">
                  <c:v>130131.69480443095</c:v>
                </c:pt>
                <c:pt idx="6">
                  <c:v>74084.797322974278</c:v>
                </c:pt>
                <c:pt idx="7">
                  <c:v>130131.69480443095</c:v>
                </c:pt>
                <c:pt idx="8">
                  <c:v>74058.514929613739</c:v>
                </c:pt>
                <c:pt idx="9">
                  <c:v>130131.69480443095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204514.08802710578</c:v>
                </c:pt>
                <c:pt idx="14">
                  <c:v>203996.38405930743</c:v>
                </c:pt>
                <c:pt idx="15">
                  <c:v>157370.40680006228</c:v>
                </c:pt>
                <c:pt idx="16">
                  <c:v>84135.025214469293</c:v>
                </c:pt>
                <c:pt idx="17">
                  <c:v>70757.272519177161</c:v>
                </c:pt>
                <c:pt idx="18">
                  <c:v>42902.360186801488</c:v>
                </c:pt>
                <c:pt idx="19">
                  <c:v>44803.004014421713</c:v>
                </c:pt>
                <c:pt idx="20">
                  <c:v>69556.568030649418</c:v>
                </c:pt>
                <c:pt idx="21">
                  <c:v>65411.805001218512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21-42EE-8B22-4F1E26A50DD2}"/>
            </c:ext>
          </c:extLst>
        </c:ser>
        <c:ser>
          <c:idx val="5"/>
          <c:order val="1"/>
          <c:tx>
            <c:strRef>
              <c:f>'W7. Primary Energy Prod'!$A$44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Prod'!$B$44:$Z$44</c:f>
              <c:numCache>
                <c:formatCode>#,##0.00</c:formatCode>
                <c:ptCount val="25"/>
                <c:pt idx="0">
                  <c:v>158348.18484464852</c:v>
                </c:pt>
                <c:pt idx="1">
                  <c:v>189433.80712052702</c:v>
                </c:pt>
                <c:pt idx="2">
                  <c:v>188878.63873339951</c:v>
                </c:pt>
                <c:pt idx="3">
                  <c:v>184616.61332506343</c:v>
                </c:pt>
                <c:pt idx="4">
                  <c:v>175806.33539247265</c:v>
                </c:pt>
                <c:pt idx="5">
                  <c:v>184961.55251408034</c:v>
                </c:pt>
                <c:pt idx="6">
                  <c:v>153080.58249413891</c:v>
                </c:pt>
                <c:pt idx="7">
                  <c:v>184961.55251408034</c:v>
                </c:pt>
                <c:pt idx="8">
                  <c:v>173647.55804380259</c:v>
                </c:pt>
                <c:pt idx="9">
                  <c:v>184961.55251408034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182606.39952444553</c:v>
                </c:pt>
                <c:pt idx="14">
                  <c:v>182670.94736299384</c:v>
                </c:pt>
                <c:pt idx="15">
                  <c:v>180998.19175387747</c:v>
                </c:pt>
                <c:pt idx="16">
                  <c:v>164601.29531427906</c:v>
                </c:pt>
                <c:pt idx="17">
                  <c:v>162259.95368662689</c:v>
                </c:pt>
                <c:pt idx="18">
                  <c:v>98949.002420895238</c:v>
                </c:pt>
                <c:pt idx="19">
                  <c:v>116396.09717940932</c:v>
                </c:pt>
                <c:pt idx="20">
                  <c:v>165298.82987427214</c:v>
                </c:pt>
                <c:pt idx="21">
                  <c:v>159851.99645476288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021-42EE-8B22-4F1E26A50DD2}"/>
            </c:ext>
          </c:extLst>
        </c:ser>
        <c:ser>
          <c:idx val="2"/>
          <c:order val="2"/>
          <c:tx>
            <c:strRef>
              <c:f>'W7. Primary Energy Prod'!$A$41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Prod'!$B$41:$Z$41</c:f>
              <c:numCache>
                <c:formatCode>#,##0.00</c:formatCode>
                <c:ptCount val="25"/>
                <c:pt idx="0">
                  <c:v>124278.72027447217</c:v>
                </c:pt>
                <c:pt idx="1">
                  <c:v>170761.11812821947</c:v>
                </c:pt>
                <c:pt idx="2">
                  <c:v>175536.11743592654</c:v>
                </c:pt>
                <c:pt idx="3">
                  <c:v>179433.83783465141</c:v>
                </c:pt>
                <c:pt idx="4">
                  <c:v>187233.92816260207</c:v>
                </c:pt>
                <c:pt idx="5">
                  <c:v>184528.1339737667</c:v>
                </c:pt>
                <c:pt idx="6">
                  <c:v>188808.02052963866</c:v>
                </c:pt>
                <c:pt idx="7">
                  <c:v>184528.1339737667</c:v>
                </c:pt>
                <c:pt idx="8">
                  <c:v>195686.12518099305</c:v>
                </c:pt>
                <c:pt idx="9">
                  <c:v>184528.1339737667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197347.48683208227</c:v>
                </c:pt>
                <c:pt idx="14">
                  <c:v>195519.07058673422</c:v>
                </c:pt>
                <c:pt idx="15">
                  <c:v>196349.50600943033</c:v>
                </c:pt>
                <c:pt idx="16">
                  <c:v>205243.06355587175</c:v>
                </c:pt>
                <c:pt idx="17">
                  <c:v>208617.8957308392</c:v>
                </c:pt>
                <c:pt idx="18">
                  <c:v>102800.87434580957</c:v>
                </c:pt>
                <c:pt idx="19">
                  <c:v>54226.402918561093</c:v>
                </c:pt>
                <c:pt idx="20">
                  <c:v>188400.46103746266</c:v>
                </c:pt>
                <c:pt idx="21">
                  <c:v>150722.28358639753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21-42EE-8B22-4F1E26A50DD2}"/>
            </c:ext>
          </c:extLst>
        </c:ser>
        <c:ser>
          <c:idx val="4"/>
          <c:order val="3"/>
          <c:tx>
            <c:strRef>
              <c:f>'W7. Primary Energy Prod'!$A$43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Prod'!$B$43:$Z$43</c:f>
              <c:numCache>
                <c:formatCode>#,##0.00</c:formatCode>
                <c:ptCount val="25"/>
                <c:pt idx="0">
                  <c:v>9848.8143857170016</c:v>
                </c:pt>
                <c:pt idx="1">
                  <c:v>14511.581861973249</c:v>
                </c:pt>
                <c:pt idx="2">
                  <c:v>14531.345674199891</c:v>
                </c:pt>
                <c:pt idx="3">
                  <c:v>14580.156829963409</c:v>
                </c:pt>
                <c:pt idx="4">
                  <c:v>14580.156829963409</c:v>
                </c:pt>
                <c:pt idx="5">
                  <c:v>14573.808002186548</c:v>
                </c:pt>
                <c:pt idx="6">
                  <c:v>14573.808002186548</c:v>
                </c:pt>
                <c:pt idx="7">
                  <c:v>14573.808002186548</c:v>
                </c:pt>
                <c:pt idx="8">
                  <c:v>14573.808002186548</c:v>
                </c:pt>
                <c:pt idx="9">
                  <c:v>14573.808002186548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15957.315267915325</c:v>
                </c:pt>
                <c:pt idx="14">
                  <c:v>16009.562718399648</c:v>
                </c:pt>
                <c:pt idx="15">
                  <c:v>18260.406605096727</c:v>
                </c:pt>
                <c:pt idx="16">
                  <c:v>20821.647928305352</c:v>
                </c:pt>
                <c:pt idx="17">
                  <c:v>23088.863322110508</c:v>
                </c:pt>
                <c:pt idx="18">
                  <c:v>24642.119999999995</c:v>
                </c:pt>
                <c:pt idx="19">
                  <c:v>22930.488991041719</c:v>
                </c:pt>
                <c:pt idx="20">
                  <c:v>24641.708880006066</c:v>
                </c:pt>
                <c:pt idx="21">
                  <c:v>24925.344846272601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021-42EE-8B22-4F1E26A50DD2}"/>
            </c:ext>
          </c:extLst>
        </c:ser>
        <c:ser>
          <c:idx val="0"/>
          <c:order val="4"/>
          <c:tx>
            <c:strRef>
              <c:f>'W7. Primary Energy Prod'!$A$39</c:f>
              <c:strCache>
                <c:ptCount val="1"/>
                <c:pt idx="0">
                  <c:v>Biofuels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Prod'!$B$39:$Z$39</c:f>
              <c:numCache>
                <c:formatCode>#,##0.00</c:formatCode>
                <c:ptCount val="25"/>
                <c:pt idx="0">
                  <c:v>54118.83995114993</c:v>
                </c:pt>
                <c:pt idx="1">
                  <c:v>79719.642842586574</c:v>
                </c:pt>
                <c:pt idx="2">
                  <c:v>85409.901812419295</c:v>
                </c:pt>
                <c:pt idx="3">
                  <c:v>95434.201307081777</c:v>
                </c:pt>
                <c:pt idx="4">
                  <c:v>102253.02703940179</c:v>
                </c:pt>
                <c:pt idx="5">
                  <c:v>92284.05317362379</c:v>
                </c:pt>
                <c:pt idx="6">
                  <c:v>128952.91765230938</c:v>
                </c:pt>
                <c:pt idx="7">
                  <c:v>92284.05317362379</c:v>
                </c:pt>
                <c:pt idx="8">
                  <c:v>109251.2818447203</c:v>
                </c:pt>
                <c:pt idx="9">
                  <c:v>92284.05317362379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120299.23223124868</c:v>
                </c:pt>
                <c:pt idx="14">
                  <c:v>120691.85934420061</c:v>
                </c:pt>
                <c:pt idx="15">
                  <c:v>127880.23746657676</c:v>
                </c:pt>
                <c:pt idx="16">
                  <c:v>150841.58832834283</c:v>
                </c:pt>
                <c:pt idx="17">
                  <c:v>152017.42743173242</c:v>
                </c:pt>
                <c:pt idx="18">
                  <c:v>173889.21519569308</c:v>
                </c:pt>
                <c:pt idx="19">
                  <c:v>174657.86587860138</c:v>
                </c:pt>
                <c:pt idx="20">
                  <c:v>166006.85905103953</c:v>
                </c:pt>
                <c:pt idx="21">
                  <c:v>167571.58491781825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1-42EE-8B22-4F1E26A50DD2}"/>
            </c:ext>
          </c:extLst>
        </c:ser>
        <c:ser>
          <c:idx val="3"/>
          <c:order val="5"/>
          <c:tx>
            <c:strRef>
              <c:f>'W7. Primary Energy Prod'!$A$42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Prod'!$B$42:$Z$42</c:f>
              <c:numCache>
                <c:formatCode>#,##0.00</c:formatCode>
                <c:ptCount val="25"/>
                <c:pt idx="0">
                  <c:v>10439.77439325697</c:v>
                </c:pt>
                <c:pt idx="1">
                  <c:v>16082.822509765154</c:v>
                </c:pt>
                <c:pt idx="2">
                  <c:v>16306.286271064417</c:v>
                </c:pt>
                <c:pt idx="3">
                  <c:v>17541.650036369538</c:v>
                </c:pt>
                <c:pt idx="4">
                  <c:v>17543.670375522968</c:v>
                </c:pt>
                <c:pt idx="5">
                  <c:v>17298.820957073796</c:v>
                </c:pt>
                <c:pt idx="6">
                  <c:v>18222.318948192486</c:v>
                </c:pt>
                <c:pt idx="7">
                  <c:v>17298.820957073796</c:v>
                </c:pt>
                <c:pt idx="8">
                  <c:v>18049.983486917594</c:v>
                </c:pt>
                <c:pt idx="9">
                  <c:v>17298.820957073796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18272.678725155587</c:v>
                </c:pt>
                <c:pt idx="14">
                  <c:v>18375.935384418117</c:v>
                </c:pt>
                <c:pt idx="15">
                  <c:v>20314.617434866497</c:v>
                </c:pt>
                <c:pt idx="16">
                  <c:v>22872.90386883821</c:v>
                </c:pt>
                <c:pt idx="17">
                  <c:v>24784.262404989822</c:v>
                </c:pt>
                <c:pt idx="18">
                  <c:v>34096.792224403449</c:v>
                </c:pt>
                <c:pt idx="19">
                  <c:v>31015.44294288598</c:v>
                </c:pt>
                <c:pt idx="20">
                  <c:v>25213.12377228785</c:v>
                </c:pt>
                <c:pt idx="21">
                  <c:v>27407.705668384424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21-42EE-8B22-4F1E26A50DD2}"/>
            </c:ext>
          </c:extLst>
        </c:ser>
        <c:ser>
          <c:idx val="7"/>
          <c:order val="6"/>
          <c:tx>
            <c:strRef>
              <c:f>'W7. Primary Energy Prod'!$A$46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Prod'!$B$46:$Z$46</c:f>
              <c:numCache>
                <c:formatCode>#,##0.00</c:formatCode>
                <c:ptCount val="25"/>
                <c:pt idx="0">
                  <c:v>519.19396603460677</c:v>
                </c:pt>
                <c:pt idx="1">
                  <c:v>1928.2651911186576</c:v>
                </c:pt>
                <c:pt idx="2">
                  <c:v>2811.2332476823944</c:v>
                </c:pt>
                <c:pt idx="3">
                  <c:v>3108.0401281646</c:v>
                </c:pt>
                <c:pt idx="4">
                  <c:v>4496.3637955125469</c:v>
                </c:pt>
                <c:pt idx="5">
                  <c:v>2666.9701558034317</c:v>
                </c:pt>
                <c:pt idx="6">
                  <c:v>5302.4998848093855</c:v>
                </c:pt>
                <c:pt idx="7">
                  <c:v>2666.9701558034317</c:v>
                </c:pt>
                <c:pt idx="8">
                  <c:v>5165.4035703850222</c:v>
                </c:pt>
                <c:pt idx="9">
                  <c:v>2666.9701558034317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14155.549291236721</c:v>
                </c:pt>
                <c:pt idx="14">
                  <c:v>14040.677869637506</c:v>
                </c:pt>
                <c:pt idx="15">
                  <c:v>22475.276536882964</c:v>
                </c:pt>
                <c:pt idx="16">
                  <c:v>28338.771108908481</c:v>
                </c:pt>
                <c:pt idx="17">
                  <c:v>23377.806927439604</c:v>
                </c:pt>
                <c:pt idx="18">
                  <c:v>43063.585500729765</c:v>
                </c:pt>
                <c:pt idx="19">
                  <c:v>32392.673075951974</c:v>
                </c:pt>
                <c:pt idx="20">
                  <c:v>23864.359766009547</c:v>
                </c:pt>
                <c:pt idx="21">
                  <c:v>24774.034953494593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021-42EE-8B22-4F1E26A50DD2}"/>
            </c:ext>
          </c:extLst>
        </c:ser>
        <c:ser>
          <c:idx val="8"/>
          <c:order val="7"/>
          <c:tx>
            <c:strRef>
              <c:f>'W7. Primary Energy Prod'!$A$47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Prod'!$B$47:$Z$47</c:f>
              <c:numCache>
                <c:formatCode>#,##0.00</c:formatCode>
                <c:ptCount val="25"/>
                <c:pt idx="0">
                  <c:v>1704.9418897085425</c:v>
                </c:pt>
                <c:pt idx="1">
                  <c:v>10494.88240980881</c:v>
                </c:pt>
                <c:pt idx="2">
                  <c:v>10737.033661883441</c:v>
                </c:pt>
                <c:pt idx="3">
                  <c:v>11239.974093021854</c:v>
                </c:pt>
                <c:pt idx="4">
                  <c:v>11829.146038279232</c:v>
                </c:pt>
                <c:pt idx="5">
                  <c:v>11305.646027158451</c:v>
                </c:pt>
                <c:pt idx="6">
                  <c:v>13150.553919690137</c:v>
                </c:pt>
                <c:pt idx="7">
                  <c:v>11305.646027158451</c:v>
                </c:pt>
                <c:pt idx="8">
                  <c:v>11993.319587154165</c:v>
                </c:pt>
                <c:pt idx="9">
                  <c:v>11305.646027158451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31974.75522962899</c:v>
                </c:pt>
                <c:pt idx="14">
                  <c:v>32390.457840764608</c:v>
                </c:pt>
                <c:pt idx="15">
                  <c:v>32710.904165964548</c:v>
                </c:pt>
                <c:pt idx="16">
                  <c:v>32748.149173544844</c:v>
                </c:pt>
                <c:pt idx="17">
                  <c:v>31813.140202677252</c:v>
                </c:pt>
                <c:pt idx="18">
                  <c:v>62197.220912559162</c:v>
                </c:pt>
                <c:pt idx="19">
                  <c:v>48977.805030558215</c:v>
                </c:pt>
                <c:pt idx="20">
                  <c:v>33659.392433565517</c:v>
                </c:pt>
                <c:pt idx="21">
                  <c:v>35750.389672013764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021-42EE-8B22-4F1E26A50DD2}"/>
            </c:ext>
          </c:extLst>
        </c:ser>
        <c:ser>
          <c:idx val="6"/>
          <c:order val="8"/>
          <c:tx>
            <c:strRef>
              <c:f>'W7. Primary Energy Prod'!$A$45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Prod'!$B$45:$Z$45</c:f>
              <c:numCache>
                <c:formatCode>#,##0.00</c:formatCode>
                <c:ptCount val="25"/>
                <c:pt idx="0">
                  <c:v>196.69433845100565</c:v>
                </c:pt>
                <c:pt idx="1">
                  <c:v>3056.627531231296</c:v>
                </c:pt>
                <c:pt idx="2">
                  <c:v>4002.6820737033613</c:v>
                </c:pt>
                <c:pt idx="3">
                  <c:v>4170.0060945211126</c:v>
                </c:pt>
                <c:pt idx="4">
                  <c:v>4170.0060945211126</c:v>
                </c:pt>
                <c:pt idx="5">
                  <c:v>4237.7083242488761</c:v>
                </c:pt>
                <c:pt idx="6">
                  <c:v>6292.4149327666264</c:v>
                </c:pt>
                <c:pt idx="7">
                  <c:v>4237.7083242488761</c:v>
                </c:pt>
                <c:pt idx="8">
                  <c:v>4248.5622138201752</c:v>
                </c:pt>
                <c:pt idx="9">
                  <c:v>4237.7083242488761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7064.7027428822639</c:v>
                </c:pt>
                <c:pt idx="14">
                  <c:v>7086.031690905379</c:v>
                </c:pt>
                <c:pt idx="15">
                  <c:v>7178.3152445342348</c:v>
                </c:pt>
                <c:pt idx="16">
                  <c:v>7292.6446608867527</c:v>
                </c:pt>
                <c:pt idx="17">
                  <c:v>8031.9907773304767</c:v>
                </c:pt>
                <c:pt idx="18">
                  <c:v>33627.07373125312</c:v>
                </c:pt>
                <c:pt idx="19">
                  <c:v>39545.919089200775</c:v>
                </c:pt>
                <c:pt idx="20">
                  <c:v>7768.2742876411876</c:v>
                </c:pt>
                <c:pt idx="21">
                  <c:v>11851.108585230379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021-42EE-8B22-4F1E26A50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'W8. Power New Cap'!$B$13</c:f>
          <c:strCache>
            <c:ptCount val="1"/>
            <c:pt idx="0">
              <c:v>POWGEN - BIO CCS GW added in period between snapshot year and previous snapshot year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'W8. Power New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Cap'!$B$25:$B$34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8F-4816-A351-9A7FD4D492F6}"/>
            </c:ext>
          </c:extLst>
        </c:ser>
        <c:ser>
          <c:idx val="1"/>
          <c:order val="1"/>
          <c:tx>
            <c:strRef>
              <c:f>'W8. Power New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Cap'!$C$25:$C$34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8F-4816-A351-9A7FD4D492F6}"/>
            </c:ext>
          </c:extLst>
        </c:ser>
        <c:ser>
          <c:idx val="2"/>
          <c:order val="2"/>
          <c:tx>
            <c:strRef>
              <c:f>'W8. Power New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Cap'!$D$25:$D$34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8F-4816-A351-9A7FD4D492F6}"/>
            </c:ext>
          </c:extLst>
        </c:ser>
        <c:ser>
          <c:idx val="3"/>
          <c:order val="3"/>
          <c:tx>
            <c:strRef>
              <c:f>'W8. Power New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Cap'!$E$25:$E$34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14.694635242811671</c:v>
                </c:pt>
                <c:pt idx="3">
                  <c:v>48.73334956696511</c:v>
                </c:pt>
                <c:pt idx="4">
                  <c:v>189.98225603335749</c:v>
                </c:pt>
                <c:pt idx="5">
                  <c:v>1035.4576931924689</c:v>
                </c:pt>
                <c:pt idx="6">
                  <c:v>850.96587639638665</c:v>
                </c:pt>
                <c:pt idx="7">
                  <c:v>1057.1449157365223</c:v>
                </c:pt>
                <c:pt idx="8">
                  <c:v>1389.8902738108725</c:v>
                </c:pt>
                <c:pt idx="9">
                  <c:v>990.90030074090043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8F-4816-A351-9A7FD4D492F6}"/>
            </c:ext>
          </c:extLst>
        </c:ser>
        <c:ser>
          <c:idx val="4"/>
          <c:order val="4"/>
          <c:tx>
            <c:strRef>
              <c:f>'W8. Power New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Cap'!$F$25:$F$34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25.016163230102229</c:v>
                </c:pt>
                <c:pt idx="4">
                  <c:v>135.74379590398695</c:v>
                </c:pt>
                <c:pt idx="5">
                  <c:v>822.71022116522533</c:v>
                </c:pt>
                <c:pt idx="6">
                  <c:v>1103.1463217661571</c:v>
                </c:pt>
                <c:pt idx="7">
                  <c:v>1183.6908363859061</c:v>
                </c:pt>
                <c:pt idx="8">
                  <c:v>794.95942777127982</c:v>
                </c:pt>
                <c:pt idx="9">
                  <c:v>1775.3867938177709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8F-4816-A351-9A7FD4D492F6}"/>
            </c:ext>
          </c:extLst>
        </c:ser>
        <c:ser>
          <c:idx val="5"/>
          <c:order val="5"/>
          <c:tx>
            <c:strRef>
              <c:f>'W8. Power New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Cap'!$G$25:$G$34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33.031297821021255</c:v>
                </c:pt>
                <c:pt idx="3">
                  <c:v>910.21736648837714</c:v>
                </c:pt>
                <c:pt idx="4">
                  <c:v>1286.7555466715476</c:v>
                </c:pt>
                <c:pt idx="5">
                  <c:v>832.73374804672221</c:v>
                </c:pt>
                <c:pt idx="6">
                  <c:v>188.99204238665618</c:v>
                </c:pt>
                <c:pt idx="7">
                  <c:v>2184.9295895000464</c:v>
                </c:pt>
                <c:pt idx="8">
                  <c:v>1078.2114918244915</c:v>
                </c:pt>
                <c:pt idx="9">
                  <c:v>665.22185320597544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8F-4816-A351-9A7FD4D492F6}"/>
            </c:ext>
          </c:extLst>
        </c:ser>
        <c:ser>
          <c:idx val="6"/>
          <c:order val="6"/>
          <c:tx>
            <c:strRef>
              <c:f>'W8. Power New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Cap'!$H$25:$H$34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30.773867420273024</c:v>
                </c:pt>
                <c:pt idx="4">
                  <c:v>2158.2135197781736</c:v>
                </c:pt>
                <c:pt idx="5">
                  <c:v>2457.7004883033574</c:v>
                </c:pt>
                <c:pt idx="6">
                  <c:v>0</c:v>
                </c:pt>
                <c:pt idx="7">
                  <c:v>127.16982667180207</c:v>
                </c:pt>
                <c:pt idx="8">
                  <c:v>1251.4506497625969</c:v>
                </c:pt>
                <c:pt idx="9">
                  <c:v>2232.9770316225595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08F-4816-A351-9A7FD4D492F6}"/>
            </c:ext>
          </c:extLst>
        </c:ser>
        <c:ser>
          <c:idx val="7"/>
          <c:order val="7"/>
          <c:tx>
            <c:strRef>
              <c:f>'W8. Power New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Cap'!$I$25:$I$34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31.61941596407782</c:v>
                </c:pt>
                <c:pt idx="3">
                  <c:v>137.36067905441305</c:v>
                </c:pt>
                <c:pt idx="4">
                  <c:v>650.07710274576982</c:v>
                </c:pt>
                <c:pt idx="5">
                  <c:v>1297.6739143344832</c:v>
                </c:pt>
                <c:pt idx="6">
                  <c:v>870.27511425188823</c:v>
                </c:pt>
                <c:pt idx="7">
                  <c:v>1050.5481070450483</c:v>
                </c:pt>
                <c:pt idx="8">
                  <c:v>1728.8118960961042</c:v>
                </c:pt>
                <c:pt idx="9">
                  <c:v>994.50578538166644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08F-4816-A351-9A7FD4D492F6}"/>
            </c:ext>
          </c:extLst>
        </c:ser>
        <c:ser>
          <c:idx val="8"/>
          <c:order val="8"/>
          <c:tx>
            <c:strRef>
              <c:f>'W8. Power New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Cap'!$J$25:$J$34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32.724839869840487</c:v>
                </c:pt>
                <c:pt idx="4">
                  <c:v>552.47226057883245</c:v>
                </c:pt>
                <c:pt idx="5">
                  <c:v>2480.985302261558</c:v>
                </c:pt>
                <c:pt idx="6">
                  <c:v>287.0094925300055</c:v>
                </c:pt>
                <c:pt idx="7">
                  <c:v>844.97862933220188</c:v>
                </c:pt>
                <c:pt idx="8">
                  <c:v>1776.9763801220611</c:v>
                </c:pt>
                <c:pt idx="9">
                  <c:v>1784.0112445104435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08F-4816-A351-9A7FD4D49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generatio</a:t>
            </a:r>
            <a:r>
              <a:rPr lang="en-GB" baseline="0"/>
              <a:t>n new capacity by source (GW between snapshot year and previous snapshot year)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'W8. Power New Cap'!$A$40</c:f>
              <c:strCache>
                <c:ptCount val="1"/>
                <c:pt idx="0">
                  <c:v>POWGEN - COA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Cap'!$B$40:$Z$40</c:f>
              <c:numCache>
                <c:formatCode>#,##0.00</c:formatCode>
                <c:ptCount val="25"/>
                <c:pt idx="0">
                  <c:v>246.74392366792657</c:v>
                </c:pt>
                <c:pt idx="1">
                  <c:v>323.46921339032451</c:v>
                </c:pt>
                <c:pt idx="2">
                  <c:v>236.24195227895481</c:v>
                </c:pt>
                <c:pt idx="3">
                  <c:v>15.714617982691699</c:v>
                </c:pt>
                <c:pt idx="4">
                  <c:v>0</c:v>
                </c:pt>
                <c:pt idx="5">
                  <c:v>15.4833714793025</c:v>
                </c:pt>
                <c:pt idx="6">
                  <c:v>0</c:v>
                </c:pt>
                <c:pt idx="7">
                  <c:v>15.4833714793025</c:v>
                </c:pt>
                <c:pt idx="8">
                  <c:v>0</c:v>
                </c:pt>
                <c:pt idx="9">
                  <c:v>15.4833714793025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563.60896908001916</c:v>
                </c:pt>
                <c:pt idx="14">
                  <c:v>511.45742544609806</c:v>
                </c:pt>
                <c:pt idx="15">
                  <c:v>414.30062070071409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0C-4EB0-BD31-DFFC22E0D90F}"/>
            </c:ext>
          </c:extLst>
        </c:ser>
        <c:ser>
          <c:idx val="2"/>
          <c:order val="1"/>
          <c:tx>
            <c:strRef>
              <c:f>'W8. Power New Cap'!$A$41</c:f>
              <c:strCache>
                <c:ptCount val="1"/>
                <c:pt idx="0">
                  <c:v>POWGEN -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Cap'!$B$41:$Z$41</c:f>
              <c:numCache>
                <c:formatCode>#,##0.00</c:formatCode>
                <c:ptCount val="25"/>
                <c:pt idx="0">
                  <c:v>625.785797857445</c:v>
                </c:pt>
                <c:pt idx="1">
                  <c:v>20.413210536737498</c:v>
                </c:pt>
                <c:pt idx="2">
                  <c:v>8.0224090812215598E-2</c:v>
                </c:pt>
                <c:pt idx="3">
                  <c:v>4.4601262713205401</c:v>
                </c:pt>
                <c:pt idx="4">
                  <c:v>30.133410671465057</c:v>
                </c:pt>
                <c:pt idx="5">
                  <c:v>6.9447776636171703</c:v>
                </c:pt>
                <c:pt idx="6">
                  <c:v>338.49300043651118</c:v>
                </c:pt>
                <c:pt idx="7">
                  <c:v>6.9447776636171703</c:v>
                </c:pt>
                <c:pt idx="8">
                  <c:v>25.483388266724909</c:v>
                </c:pt>
                <c:pt idx="9">
                  <c:v>6.9447776636171703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100.10017701185667</c:v>
                </c:pt>
                <c:pt idx="14">
                  <c:v>73.475911186851761</c:v>
                </c:pt>
                <c:pt idx="15">
                  <c:v>27.832964156484671</c:v>
                </c:pt>
                <c:pt idx="16">
                  <c:v>332.23296857992915</c:v>
                </c:pt>
                <c:pt idx="17">
                  <c:v>275.90691104321553</c:v>
                </c:pt>
                <c:pt idx="18">
                  <c:v>38.897425370707296</c:v>
                </c:pt>
                <c:pt idx="19">
                  <c:v>87.123440331227428</c:v>
                </c:pt>
                <c:pt idx="20">
                  <c:v>290.18713555636407</c:v>
                </c:pt>
                <c:pt idx="21">
                  <c:v>201.70950680840076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0C-4EB0-BD31-DFFC22E0D90F}"/>
            </c:ext>
          </c:extLst>
        </c:ser>
        <c:ser>
          <c:idx val="5"/>
          <c:order val="2"/>
          <c:tx>
            <c:strRef>
              <c:f>'W8. Power New Cap'!$A$44</c:f>
              <c:strCache>
                <c:ptCount val="1"/>
                <c:pt idx="0">
                  <c:v>POWGEN - NUC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Cap'!$B$44:$Z$44</c:f>
              <c:numCache>
                <c:formatCode>#,##0.00</c:formatCode>
                <c:ptCount val="25"/>
                <c:pt idx="0">
                  <c:v>0</c:v>
                </c:pt>
                <c:pt idx="1">
                  <c:v>19.448070855339083</c:v>
                </c:pt>
                <c:pt idx="2">
                  <c:v>21.565544120529609</c:v>
                </c:pt>
                <c:pt idx="3">
                  <c:v>28.562663186147507</c:v>
                </c:pt>
                <c:pt idx="4">
                  <c:v>61.594500108339481</c:v>
                </c:pt>
                <c:pt idx="5">
                  <c:v>14.72228241329314</c:v>
                </c:pt>
                <c:pt idx="6">
                  <c:v>186.8763774064474</c:v>
                </c:pt>
                <c:pt idx="7">
                  <c:v>14.72228241329314</c:v>
                </c:pt>
                <c:pt idx="8">
                  <c:v>100.08515571516199</c:v>
                </c:pt>
                <c:pt idx="9">
                  <c:v>14.72228241329314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477.54384104959848</c:v>
                </c:pt>
                <c:pt idx="14">
                  <c:v>475.59471659484558</c:v>
                </c:pt>
                <c:pt idx="15">
                  <c:v>467.22489947891449</c:v>
                </c:pt>
                <c:pt idx="16">
                  <c:v>618.53123412127866</c:v>
                </c:pt>
                <c:pt idx="17">
                  <c:v>602.98660581144918</c:v>
                </c:pt>
                <c:pt idx="18">
                  <c:v>525.44659389189997</c:v>
                </c:pt>
                <c:pt idx="19">
                  <c:v>485.39954064676522</c:v>
                </c:pt>
                <c:pt idx="20">
                  <c:v>536.94987302756363</c:v>
                </c:pt>
                <c:pt idx="21">
                  <c:v>659.80004523189837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0C-4EB0-BD31-DFFC22E0D90F}"/>
            </c:ext>
          </c:extLst>
        </c:ser>
        <c:ser>
          <c:idx val="4"/>
          <c:order val="3"/>
          <c:tx>
            <c:strRef>
              <c:f>'W8. Power New Cap'!$A$43</c:f>
              <c:strCache>
                <c:ptCount val="1"/>
                <c:pt idx="0">
                  <c:v>POWGEN - HYD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Cap'!$B$43:$Z$43</c:f>
              <c:numCache>
                <c:formatCode>#,##0.00</c:formatCode>
                <c:ptCount val="25"/>
                <c:pt idx="0">
                  <c:v>163.30756912017782</c:v>
                </c:pt>
                <c:pt idx="1">
                  <c:v>56.218246404881171</c:v>
                </c:pt>
                <c:pt idx="2">
                  <c:v>59.348217218175705</c:v>
                </c:pt>
                <c:pt idx="3">
                  <c:v>117.23849914770152</c:v>
                </c:pt>
                <c:pt idx="4">
                  <c:v>159.81846141959181</c:v>
                </c:pt>
                <c:pt idx="5">
                  <c:v>90.416531071746249</c:v>
                </c:pt>
                <c:pt idx="6">
                  <c:v>796.8286593092655</c:v>
                </c:pt>
                <c:pt idx="7">
                  <c:v>90.416531071746249</c:v>
                </c:pt>
                <c:pt idx="8">
                  <c:v>314.10292910022764</c:v>
                </c:pt>
                <c:pt idx="9">
                  <c:v>90.416531071746249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13.758595863492891</c:v>
                </c:pt>
                <c:pt idx="14">
                  <c:v>14.312331909543881</c:v>
                </c:pt>
                <c:pt idx="15">
                  <c:v>47.886116225109681</c:v>
                </c:pt>
                <c:pt idx="16">
                  <c:v>173.83679575948895</c:v>
                </c:pt>
                <c:pt idx="17">
                  <c:v>131.35866659642545</c:v>
                </c:pt>
                <c:pt idx="18">
                  <c:v>288.51538956665456</c:v>
                </c:pt>
                <c:pt idx="19">
                  <c:v>616.32486289568863</c:v>
                </c:pt>
                <c:pt idx="20">
                  <c:v>249.91291211416612</c:v>
                </c:pt>
                <c:pt idx="21">
                  <c:v>401.52702583141451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0C-4EB0-BD31-DFFC22E0D90F}"/>
            </c:ext>
          </c:extLst>
        </c:ser>
        <c:ser>
          <c:idx val="6"/>
          <c:order val="4"/>
          <c:tx>
            <c:strRef>
              <c:f>'W8. Power New Cap'!$A$45</c:f>
              <c:strCache>
                <c:ptCount val="1"/>
                <c:pt idx="0">
                  <c:v>POWGEN -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Cap'!$B$45:$Z$45</c:f>
              <c:numCache>
                <c:formatCode>#,##0.00</c:formatCode>
                <c:ptCount val="25"/>
                <c:pt idx="0">
                  <c:v>21.511675936944243</c:v>
                </c:pt>
                <c:pt idx="1">
                  <c:v>7.0558542863325249</c:v>
                </c:pt>
                <c:pt idx="2">
                  <c:v>1.701959246186546</c:v>
                </c:pt>
                <c:pt idx="3">
                  <c:v>4.71234460355846</c:v>
                </c:pt>
                <c:pt idx="4">
                  <c:v>2.9159871774530317</c:v>
                </c:pt>
                <c:pt idx="5">
                  <c:v>1.9075175926554799</c:v>
                </c:pt>
                <c:pt idx="6">
                  <c:v>1.33036841142398</c:v>
                </c:pt>
                <c:pt idx="7">
                  <c:v>1.9075175926554799</c:v>
                </c:pt>
                <c:pt idx="8">
                  <c:v>1.9527486090734079</c:v>
                </c:pt>
                <c:pt idx="9">
                  <c:v>1.9075175926554799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5.1671162560836104</c:v>
                </c:pt>
                <c:pt idx="15">
                  <c:v>2.4850787604276101E-2</c:v>
                </c:pt>
                <c:pt idx="16">
                  <c:v>0</c:v>
                </c:pt>
                <c:pt idx="17">
                  <c:v>2.8052174814432629</c:v>
                </c:pt>
                <c:pt idx="18">
                  <c:v>8.2581711148052204</c:v>
                </c:pt>
                <c:pt idx="19">
                  <c:v>16.807503461173162</c:v>
                </c:pt>
                <c:pt idx="20">
                  <c:v>10.945605752185056</c:v>
                </c:pt>
                <c:pt idx="21">
                  <c:v>5.7660956137503803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0C-4EB0-BD31-DFFC22E0D90F}"/>
            </c:ext>
          </c:extLst>
        </c:ser>
        <c:ser>
          <c:idx val="3"/>
          <c:order val="5"/>
          <c:tx>
            <c:strRef>
              <c:f>'W8. Power New Cap'!$A$42</c:f>
              <c:strCache>
                <c:ptCount val="1"/>
                <c:pt idx="0">
                  <c:v>POWGEN - GEO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Cap'!$B$42:$Z$42</c:f>
              <c:numCache>
                <c:formatCode>#,##0.00</c:formatCode>
                <c:ptCount val="25"/>
                <c:pt idx="0">
                  <c:v>0.33361993333333301</c:v>
                </c:pt>
                <c:pt idx="1">
                  <c:v>99.594465255507387</c:v>
                </c:pt>
                <c:pt idx="2">
                  <c:v>48.964561166666641</c:v>
                </c:pt>
                <c:pt idx="3">
                  <c:v>53.162220652850131</c:v>
                </c:pt>
                <c:pt idx="4">
                  <c:v>53.162220652850131</c:v>
                </c:pt>
                <c:pt idx="5">
                  <c:v>53.162220652850131</c:v>
                </c:pt>
                <c:pt idx="6">
                  <c:v>442.26557141956937</c:v>
                </c:pt>
                <c:pt idx="7">
                  <c:v>53.162220652850131</c:v>
                </c:pt>
                <c:pt idx="8">
                  <c:v>53.53277898674402</c:v>
                </c:pt>
                <c:pt idx="9">
                  <c:v>53.162220652850131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51.477622979919794</c:v>
                </c:pt>
                <c:pt idx="14">
                  <c:v>52.12770928555198</c:v>
                </c:pt>
                <c:pt idx="15">
                  <c:v>53.424949068371383</c:v>
                </c:pt>
                <c:pt idx="16">
                  <c:v>57.688327562497172</c:v>
                </c:pt>
                <c:pt idx="17">
                  <c:v>198.06916940124196</c:v>
                </c:pt>
                <c:pt idx="18">
                  <c:v>45.7861799669055</c:v>
                </c:pt>
                <c:pt idx="19">
                  <c:v>52.289097484560216</c:v>
                </c:pt>
                <c:pt idx="20">
                  <c:v>153.14026867927944</c:v>
                </c:pt>
                <c:pt idx="21">
                  <c:v>328.04303393442632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0C-4EB0-BD31-DFFC22E0D90F}"/>
            </c:ext>
          </c:extLst>
        </c:ser>
        <c:ser>
          <c:idx val="7"/>
          <c:order val="6"/>
          <c:tx>
            <c:strRef>
              <c:f>'W8. Power New Cap'!$A$46</c:f>
              <c:strCache>
                <c:ptCount val="1"/>
                <c:pt idx="0">
                  <c:v>POWGEN - SOPV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Cap'!$B$46:$Z$46</c:f>
              <c:numCache>
                <c:formatCode>#,##0.00</c:formatCode>
                <c:ptCount val="25"/>
                <c:pt idx="0">
                  <c:v>82.719415916369499</c:v>
                </c:pt>
                <c:pt idx="1">
                  <c:v>180.74923197865576</c:v>
                </c:pt>
                <c:pt idx="2">
                  <c:v>373.62047500397159</c:v>
                </c:pt>
                <c:pt idx="3">
                  <c:v>473.13617233652121</c:v>
                </c:pt>
                <c:pt idx="4">
                  <c:v>766.62632845658777</c:v>
                </c:pt>
                <c:pt idx="5">
                  <c:v>352.09418791701557</c:v>
                </c:pt>
                <c:pt idx="6">
                  <c:v>901.98434517915939</c:v>
                </c:pt>
                <c:pt idx="7">
                  <c:v>352.09418791701557</c:v>
                </c:pt>
                <c:pt idx="8">
                  <c:v>880.250049331588</c:v>
                </c:pt>
                <c:pt idx="9">
                  <c:v>352.09418791701557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1812.1551087957923</c:v>
                </c:pt>
                <c:pt idx="14">
                  <c:v>1791.2621582072395</c:v>
                </c:pt>
                <c:pt idx="15">
                  <c:v>2937.0381868658374</c:v>
                </c:pt>
                <c:pt idx="16">
                  <c:v>2978.1051182723695</c:v>
                </c:pt>
                <c:pt idx="17">
                  <c:v>2909.6207567734468</c:v>
                </c:pt>
                <c:pt idx="18">
                  <c:v>5100.6056376958004</c:v>
                </c:pt>
                <c:pt idx="19">
                  <c:v>4545.5610133428727</c:v>
                </c:pt>
                <c:pt idx="20">
                  <c:v>1843.2111842204383</c:v>
                </c:pt>
                <c:pt idx="21">
                  <c:v>3201.1969385566917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0C-4EB0-BD31-DFFC22E0D90F}"/>
            </c:ext>
          </c:extLst>
        </c:ser>
        <c:ser>
          <c:idx val="8"/>
          <c:order val="7"/>
          <c:tx>
            <c:strRef>
              <c:f>'W8. Power New Cap'!$A$47</c:f>
              <c:strCache>
                <c:ptCount val="1"/>
                <c:pt idx="0">
                  <c:v>POWGEN - SOTH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Cap'!$B$47:$Z$47</c:f>
              <c:numCache>
                <c:formatCode>#,##0.00</c:formatCode>
                <c:ptCount val="25"/>
                <c:pt idx="0">
                  <c:v>1.0352472304670233</c:v>
                </c:pt>
                <c:pt idx="1">
                  <c:v>10.614238269375846</c:v>
                </c:pt>
                <c:pt idx="2">
                  <c:v>10.614238269375846</c:v>
                </c:pt>
                <c:pt idx="3">
                  <c:v>10.613038269375846</c:v>
                </c:pt>
                <c:pt idx="4">
                  <c:v>10.612238265775847</c:v>
                </c:pt>
                <c:pt idx="5">
                  <c:v>10.613038269375846</c:v>
                </c:pt>
                <c:pt idx="6">
                  <c:v>17.253858481931204</c:v>
                </c:pt>
                <c:pt idx="7">
                  <c:v>10.613038269375846</c:v>
                </c:pt>
                <c:pt idx="8">
                  <c:v>10.618096030334137</c:v>
                </c:pt>
                <c:pt idx="9">
                  <c:v>10.613038269375846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5.6511028676029573</c:v>
                </c:pt>
                <c:pt idx="14">
                  <c:v>5.6511028676029573</c:v>
                </c:pt>
                <c:pt idx="15">
                  <c:v>5.6474512027965913</c:v>
                </c:pt>
                <c:pt idx="16">
                  <c:v>5.6563419905097163</c:v>
                </c:pt>
                <c:pt idx="17">
                  <c:v>5.6512966655079877</c:v>
                </c:pt>
                <c:pt idx="18">
                  <c:v>59.799298267503332</c:v>
                </c:pt>
                <c:pt idx="19">
                  <c:v>40.804999962180176</c:v>
                </c:pt>
                <c:pt idx="20">
                  <c:v>6.6779670216261779</c:v>
                </c:pt>
                <c:pt idx="21">
                  <c:v>6.5631584138142474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30C-4EB0-BD31-DFFC22E0D90F}"/>
            </c:ext>
          </c:extLst>
        </c:ser>
        <c:ser>
          <c:idx val="9"/>
          <c:order val="8"/>
          <c:tx>
            <c:strRef>
              <c:f>'W8. Power New Cap'!$A$48</c:f>
              <c:strCache>
                <c:ptCount val="1"/>
                <c:pt idx="0">
                  <c:v>POWGEN - WIN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Cap'!$B$48:$Z$48</c:f>
              <c:numCache>
                <c:formatCode>#,##0.00</c:formatCode>
                <c:ptCount val="25"/>
                <c:pt idx="0">
                  <c:v>30.000000000000007</c:v>
                </c:pt>
                <c:pt idx="1">
                  <c:v>1136.5573138947329</c:v>
                </c:pt>
                <c:pt idx="2">
                  <c:v>1173.5288666963193</c:v>
                </c:pt>
                <c:pt idx="3">
                  <c:v>1266.9452002405847</c:v>
                </c:pt>
                <c:pt idx="4">
                  <c:v>1365.8094354820655</c:v>
                </c:pt>
                <c:pt idx="5">
                  <c:v>1264.1995760418588</c:v>
                </c:pt>
                <c:pt idx="6">
                  <c:v>1578.2302879462018</c:v>
                </c:pt>
                <c:pt idx="7">
                  <c:v>1264.1995760418588</c:v>
                </c:pt>
                <c:pt idx="8">
                  <c:v>1380.4038649334068</c:v>
                </c:pt>
                <c:pt idx="9">
                  <c:v>1264.1995760418588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1513.1216629069895</c:v>
                </c:pt>
                <c:pt idx="14">
                  <c:v>1482.3552998505606</c:v>
                </c:pt>
                <c:pt idx="15">
                  <c:v>1702.0014914183212</c:v>
                </c:pt>
                <c:pt idx="16">
                  <c:v>1799.2115082916305</c:v>
                </c:pt>
                <c:pt idx="17">
                  <c:v>1657.537251030637</c:v>
                </c:pt>
                <c:pt idx="18">
                  <c:v>5211.8646968507992</c:v>
                </c:pt>
                <c:pt idx="19">
                  <c:v>4270.0035856234053</c:v>
                </c:pt>
                <c:pt idx="20">
                  <c:v>1965.7316499768401</c:v>
                </c:pt>
                <c:pt idx="21">
                  <c:v>2293.4030927014223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30C-4EB0-BD31-DFFC22E0D90F}"/>
            </c:ext>
          </c:extLst>
        </c:ser>
        <c:ser>
          <c:idx val="1"/>
          <c:order val="9"/>
          <c:tx>
            <c:strRef>
              <c:f>'W8. Power New Cap'!$A$39</c:f>
              <c:strCache>
                <c:ptCount val="1"/>
                <c:pt idx="0">
                  <c:v>POWGEN - BIO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Cap'!$B$39:$Z$39</c:f>
              <c:numCache>
                <c:formatCode>#,##0.00</c:formatCode>
                <c:ptCount val="25"/>
                <c:pt idx="0">
                  <c:v>5.93455208389907</c:v>
                </c:pt>
                <c:pt idx="1">
                  <c:v>166.15647585843263</c:v>
                </c:pt>
                <c:pt idx="2">
                  <c:v>182.40187759509809</c:v>
                </c:pt>
                <c:pt idx="3">
                  <c:v>281.8452801349539</c:v>
                </c:pt>
                <c:pt idx="4">
                  <c:v>359.38503260423113</c:v>
                </c:pt>
                <c:pt idx="5">
                  <c:v>225.43790045169314</c:v>
                </c:pt>
                <c:pt idx="6">
                  <c:v>470.00810852797451</c:v>
                </c:pt>
                <c:pt idx="7">
                  <c:v>225.43790045169314</c:v>
                </c:pt>
                <c:pt idx="8">
                  <c:v>394.01542900951245</c:v>
                </c:pt>
                <c:pt idx="9">
                  <c:v>225.43790045169314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127.98546797626095</c:v>
                </c:pt>
                <c:pt idx="14">
                  <c:v>152.63794525369488</c:v>
                </c:pt>
                <c:pt idx="15">
                  <c:v>139.71187417720452</c:v>
                </c:pt>
                <c:pt idx="16">
                  <c:v>130.40610643576221</c:v>
                </c:pt>
                <c:pt idx="17">
                  <c:v>84.510900727074599</c:v>
                </c:pt>
                <c:pt idx="18">
                  <c:v>2.5710207470027702</c:v>
                </c:pt>
                <c:pt idx="19">
                  <c:v>1.53310689468209</c:v>
                </c:pt>
                <c:pt idx="20">
                  <c:v>13.2201836525259</c:v>
                </c:pt>
                <c:pt idx="21">
                  <c:v>6.1083444814132859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C-4EB0-BD31-DFFC22E0D90F}"/>
            </c:ext>
          </c:extLst>
        </c:ser>
        <c:ser>
          <c:idx val="10"/>
          <c:order val="10"/>
          <c:tx>
            <c:strRef>
              <c:f>'W8. Power New Cap'!$A$49</c:f>
              <c:strCache>
                <c:ptCount val="1"/>
                <c:pt idx="0">
                  <c:v>POWGEN - BIO CCS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Cap'!$B$49:$Z$49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14.694635242811671</c:v>
                </c:pt>
                <c:pt idx="5">
                  <c:v>0</c:v>
                </c:pt>
                <c:pt idx="6">
                  <c:v>33.031297821021255</c:v>
                </c:pt>
                <c:pt idx="7">
                  <c:v>0</c:v>
                </c:pt>
                <c:pt idx="8">
                  <c:v>31.61941596407782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189.98225603335749</c:v>
                </c:pt>
                <c:pt idx="17">
                  <c:v>135.74379590398695</c:v>
                </c:pt>
                <c:pt idx="18">
                  <c:v>1286.7555466715476</c:v>
                </c:pt>
                <c:pt idx="19">
                  <c:v>2158.2135197781736</c:v>
                </c:pt>
                <c:pt idx="20">
                  <c:v>650.07710274576982</c:v>
                </c:pt>
                <c:pt idx="21">
                  <c:v>552.47226057883245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30C-4EB0-BD31-DFFC22E0D90F}"/>
            </c:ext>
          </c:extLst>
        </c:ser>
        <c:ser>
          <c:idx val="11"/>
          <c:order val="11"/>
          <c:tx>
            <c:strRef>
              <c:f>'W8. Power New Cap'!$A$50</c:f>
              <c:strCache>
                <c:ptCount val="1"/>
                <c:pt idx="0">
                  <c:v>POWGEN - GAS CCS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Cap'!$B$50:$Z$50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1.1266857723456301</c:v>
                </c:pt>
                <c:pt idx="7">
                  <c:v>0</c:v>
                </c:pt>
                <c:pt idx="8">
                  <c:v>2.538567629289064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2.0733247562529971</c:v>
                </c:pt>
                <c:pt idx="17">
                  <c:v>0.206160942472772</c:v>
                </c:pt>
                <c:pt idx="18">
                  <c:v>2541.8397318558928</c:v>
                </c:pt>
                <c:pt idx="19">
                  <c:v>674.32834826786097</c:v>
                </c:pt>
                <c:pt idx="20">
                  <c:v>125.59742890052701</c:v>
                </c:pt>
                <c:pt idx="21">
                  <c:v>21.10961188644464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30C-4EB0-BD31-DFFC22E0D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'W9. Power Total Gen'!$B$13</c:f>
          <c:strCache>
            <c:ptCount val="1"/>
            <c:pt idx="0">
              <c:v>POWGEN - BIO CCS Power Generation (PJ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'W9. Power Total Gen'!$B$24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Gen'!$B$25:$B$34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3-4BB8-B125-1F572B4A2C0D}"/>
            </c:ext>
          </c:extLst>
        </c:ser>
        <c:ser>
          <c:idx val="1"/>
          <c:order val="1"/>
          <c:tx>
            <c:strRef>
              <c:f>'W9. Power Total Gen'!$C$24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Gen'!$C$25:$C$34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3-4BB8-B125-1F572B4A2C0D}"/>
            </c:ext>
          </c:extLst>
        </c:ser>
        <c:ser>
          <c:idx val="2"/>
          <c:order val="2"/>
          <c:tx>
            <c:strRef>
              <c:f>'W9. Power Total Gen'!$D$24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Gen'!$D$25:$D$34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23-4BB8-B125-1F572B4A2C0D}"/>
            </c:ext>
          </c:extLst>
        </c:ser>
        <c:ser>
          <c:idx val="3"/>
          <c:order val="3"/>
          <c:tx>
            <c:strRef>
              <c:f>'W9. Power Total Gen'!$E$24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Gen'!$E$25:$E$34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183.22382510736367</c:v>
                </c:pt>
                <c:pt idx="3">
                  <c:v>1024.7132725843369</c:v>
                </c:pt>
                <c:pt idx="4">
                  <c:v>4169.0808794312888</c:v>
                </c:pt>
                <c:pt idx="5">
                  <c:v>19920.036583987148</c:v>
                </c:pt>
                <c:pt idx="6">
                  <c:v>46018.532990659296</c:v>
                </c:pt>
                <c:pt idx="7">
                  <c:v>68907.871080715937</c:v>
                </c:pt>
                <c:pt idx="8">
                  <c:v>86803.492631429675</c:v>
                </c:pt>
                <c:pt idx="9">
                  <c:v>93208.717632043379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23-4BB8-B125-1F572B4A2C0D}"/>
            </c:ext>
          </c:extLst>
        </c:ser>
        <c:ser>
          <c:idx val="4"/>
          <c:order val="4"/>
          <c:tx>
            <c:strRef>
              <c:f>'W9. Power Total Gen'!$F$24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Gen'!$F$25:$F$34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311.92044176609949</c:v>
                </c:pt>
                <c:pt idx="4">
                  <c:v>2402.5750555968889</c:v>
                </c:pt>
                <c:pt idx="5">
                  <c:v>14820.926680815883</c:v>
                </c:pt>
                <c:pt idx="6">
                  <c:v>41264.983217331595</c:v>
                </c:pt>
                <c:pt idx="7">
                  <c:v>69854.947312249147</c:v>
                </c:pt>
                <c:pt idx="8">
                  <c:v>87393.120288416845</c:v>
                </c:pt>
                <c:pt idx="9">
                  <c:v>93409.447322919994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23-4BB8-B125-1F572B4A2C0D}"/>
            </c:ext>
          </c:extLst>
        </c:ser>
        <c:ser>
          <c:idx val="5"/>
          <c:order val="5"/>
          <c:tx>
            <c:strRef>
              <c:f>'W9. Power Total Gen'!$G$24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Gen'!$G$25:$G$34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411.85920133598563</c:v>
                </c:pt>
                <c:pt idx="3">
                  <c:v>12286.203559088985</c:v>
                </c:pt>
                <c:pt idx="4">
                  <c:v>28628.097948657734</c:v>
                </c:pt>
                <c:pt idx="5">
                  <c:v>66113.010045112635</c:v>
                </c:pt>
                <c:pt idx="6">
                  <c:v>63197.466288873038</c:v>
                </c:pt>
                <c:pt idx="7">
                  <c:v>74094.454266991946</c:v>
                </c:pt>
                <c:pt idx="8">
                  <c:v>90066.96974616767</c:v>
                </c:pt>
                <c:pt idx="9">
                  <c:v>98707.291165173607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23-4BB8-B125-1F572B4A2C0D}"/>
            </c:ext>
          </c:extLst>
        </c:ser>
        <c:ser>
          <c:idx val="6"/>
          <c:order val="6"/>
          <c:tx>
            <c:strRef>
              <c:f>'W9. Power Total Gen'!$H$24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Gen'!$H$25:$H$34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383.71185190510585</c:v>
                </c:pt>
                <c:pt idx="4">
                  <c:v>27783.629012807778</c:v>
                </c:pt>
                <c:pt idx="5">
                  <c:v>82093.316145607751</c:v>
                </c:pt>
                <c:pt idx="6">
                  <c:v>37925.574036885155</c:v>
                </c:pt>
                <c:pt idx="7">
                  <c:v>46935.489455947238</c:v>
                </c:pt>
                <c:pt idx="8">
                  <c:v>48507.258664292</c:v>
                </c:pt>
                <c:pt idx="9">
                  <c:v>61693.585860708772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23-4BB8-B125-1F572B4A2C0D}"/>
            </c:ext>
          </c:extLst>
        </c:ser>
        <c:ser>
          <c:idx val="7"/>
          <c:order val="7"/>
          <c:tx>
            <c:strRef>
              <c:f>'W9. Power Total Gen'!$I$24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Gen'!$I$25:$I$34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394.2547906000737</c:v>
                </c:pt>
                <c:pt idx="3">
                  <c:v>2610.1517378901062</c:v>
                </c:pt>
                <c:pt idx="4">
                  <c:v>12844.255413187579</c:v>
                </c:pt>
                <c:pt idx="5">
                  <c:v>38915.595225803401</c:v>
                </c:pt>
                <c:pt idx="6">
                  <c:v>66375.620384599912</c:v>
                </c:pt>
                <c:pt idx="7">
                  <c:v>83728.572545442934</c:v>
                </c:pt>
                <c:pt idx="8">
                  <c:v>96139.692920451736</c:v>
                </c:pt>
                <c:pt idx="9">
                  <c:v>102959.13561707246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23-4BB8-B125-1F572B4A2C0D}"/>
            </c:ext>
          </c:extLst>
        </c:ser>
        <c:ser>
          <c:idx val="8"/>
          <c:order val="8"/>
          <c:tx>
            <c:strRef>
              <c:f>'W9. Power Total Gen'!$J$24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Gen'!$J$25:$J$34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408.03805184012617</c:v>
                </c:pt>
                <c:pt idx="4">
                  <c:v>7799.2936469585184</c:v>
                </c:pt>
                <c:pt idx="5">
                  <c:v>47527.886251883458</c:v>
                </c:pt>
                <c:pt idx="6">
                  <c:v>62733.542039302716</c:v>
                </c:pt>
                <c:pt idx="7">
                  <c:v>81543.013198746557</c:v>
                </c:pt>
                <c:pt idx="8">
                  <c:v>91991.710146656405</c:v>
                </c:pt>
                <c:pt idx="9">
                  <c:v>100353.16231256798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23-4BB8-B125-1F572B4A2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power</a:t>
            </a:r>
            <a:r>
              <a:rPr lang="en-GB" baseline="0"/>
              <a:t> generation by source (PJ)</a:t>
            </a:r>
            <a:endParaRPr lang="en-GB"/>
          </a:p>
        </c:rich>
      </c:tx>
      <c:layout>
        <c:manualLayout>
          <c:xMode val="edge"/>
          <c:yMode val="edge"/>
          <c:x val="0.2812867936961641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'W9. Power Total Gen'!$A$40</c:f>
              <c:strCache>
                <c:ptCount val="1"/>
                <c:pt idx="0">
                  <c:v>POWGEN - COA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Gen'!$B$40:$Z$40</c:f>
              <c:numCache>
                <c:formatCode>#,##0.00</c:formatCode>
                <c:ptCount val="25"/>
                <c:pt idx="0">
                  <c:v>42281.951063885441</c:v>
                </c:pt>
                <c:pt idx="1">
                  <c:v>48528.684500044496</c:v>
                </c:pt>
                <c:pt idx="2">
                  <c:v>41995.688612264792</c:v>
                </c:pt>
                <c:pt idx="3">
                  <c:v>27283.218112710074</c:v>
                </c:pt>
                <c:pt idx="4">
                  <c:v>19266.932440538865</c:v>
                </c:pt>
                <c:pt idx="5">
                  <c:v>26972.913078247384</c:v>
                </c:pt>
                <c:pt idx="6">
                  <c:v>0</c:v>
                </c:pt>
                <c:pt idx="7">
                  <c:v>26972.913078247384</c:v>
                </c:pt>
                <c:pt idx="8">
                  <c:v>13898.05171408553</c:v>
                </c:pt>
                <c:pt idx="9">
                  <c:v>26972.913078247384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45106.700008161752</c:v>
                </c:pt>
                <c:pt idx="14">
                  <c:v>44914.16985891106</c:v>
                </c:pt>
                <c:pt idx="15">
                  <c:v>25138.210749746962</c:v>
                </c:pt>
                <c:pt idx="16">
                  <c:v>0</c:v>
                </c:pt>
                <c:pt idx="17">
                  <c:v>439.45524267415499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B5-4C34-811C-B7DCA209B1C7}"/>
            </c:ext>
          </c:extLst>
        </c:ser>
        <c:ser>
          <c:idx val="2"/>
          <c:order val="1"/>
          <c:tx>
            <c:strRef>
              <c:f>'W9. Power Total Gen'!$A$41</c:f>
              <c:strCache>
                <c:ptCount val="1"/>
                <c:pt idx="0">
                  <c:v>POWGEN -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Gen'!$B$41:$Z$41</c:f>
              <c:numCache>
                <c:formatCode>#,##0.00</c:formatCode>
                <c:ptCount val="25"/>
                <c:pt idx="0">
                  <c:v>15742.568461825387</c:v>
                </c:pt>
                <c:pt idx="1">
                  <c:v>14195.880211770867</c:v>
                </c:pt>
                <c:pt idx="2">
                  <c:v>13015.934419495872</c:v>
                </c:pt>
                <c:pt idx="3">
                  <c:v>18676.043464289065</c:v>
                </c:pt>
                <c:pt idx="4">
                  <c:v>19741.109136012725</c:v>
                </c:pt>
                <c:pt idx="5">
                  <c:v>20372.0006519647</c:v>
                </c:pt>
                <c:pt idx="6">
                  <c:v>26578.626672862818</c:v>
                </c:pt>
                <c:pt idx="7">
                  <c:v>20372.0006519647</c:v>
                </c:pt>
                <c:pt idx="8">
                  <c:v>18571.284426595375</c:v>
                </c:pt>
                <c:pt idx="9">
                  <c:v>20372.0006519647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367.8647045940869</c:v>
                </c:pt>
                <c:pt idx="14">
                  <c:v>65.872791663749098</c:v>
                </c:pt>
                <c:pt idx="15">
                  <c:v>139.68368892431181</c:v>
                </c:pt>
                <c:pt idx="16">
                  <c:v>7888.7818025631605</c:v>
                </c:pt>
                <c:pt idx="17">
                  <c:v>7318.6683999475408</c:v>
                </c:pt>
                <c:pt idx="18">
                  <c:v>0</c:v>
                </c:pt>
                <c:pt idx="19">
                  <c:v>0</c:v>
                </c:pt>
                <c:pt idx="20">
                  <c:v>5980.5775310710769</c:v>
                </c:pt>
                <c:pt idx="21">
                  <c:v>9448.5590655713786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B5-4C34-811C-B7DCA209B1C7}"/>
            </c:ext>
          </c:extLst>
        </c:ser>
        <c:ser>
          <c:idx val="5"/>
          <c:order val="2"/>
          <c:tx>
            <c:strRef>
              <c:f>'W9. Power Total Gen'!$A$44</c:f>
              <c:strCache>
                <c:ptCount val="1"/>
                <c:pt idx="0">
                  <c:v>POWGEN - NUC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Gen'!$B$44:$Z$44</c:f>
              <c:numCache>
                <c:formatCode>#,##0.00</c:formatCode>
                <c:ptCount val="25"/>
                <c:pt idx="0">
                  <c:v>9848.8143857170107</c:v>
                </c:pt>
                <c:pt idx="1">
                  <c:v>14511.581861973247</c:v>
                </c:pt>
                <c:pt idx="2">
                  <c:v>14531.345674199894</c:v>
                </c:pt>
                <c:pt idx="3">
                  <c:v>14580.156829963411</c:v>
                </c:pt>
                <c:pt idx="4">
                  <c:v>14580.156829963411</c:v>
                </c:pt>
                <c:pt idx="5">
                  <c:v>14573.808002186546</c:v>
                </c:pt>
                <c:pt idx="6">
                  <c:v>14573.808002186546</c:v>
                </c:pt>
                <c:pt idx="7">
                  <c:v>14573.808002186546</c:v>
                </c:pt>
                <c:pt idx="8">
                  <c:v>14573.808002186546</c:v>
                </c:pt>
                <c:pt idx="9">
                  <c:v>14573.808002186546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15957.315267915325</c:v>
                </c:pt>
                <c:pt idx="14">
                  <c:v>16009.562718399651</c:v>
                </c:pt>
                <c:pt idx="15">
                  <c:v>18260.406605096723</c:v>
                </c:pt>
                <c:pt idx="16">
                  <c:v>20821.647928305345</c:v>
                </c:pt>
                <c:pt idx="17">
                  <c:v>23088.863322110505</c:v>
                </c:pt>
                <c:pt idx="18">
                  <c:v>24642.12</c:v>
                </c:pt>
                <c:pt idx="19">
                  <c:v>22930.488991041704</c:v>
                </c:pt>
                <c:pt idx="20">
                  <c:v>24641.708880006066</c:v>
                </c:pt>
                <c:pt idx="21">
                  <c:v>24925.344846272608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B5-4C34-811C-B7DCA209B1C7}"/>
            </c:ext>
          </c:extLst>
        </c:ser>
        <c:ser>
          <c:idx val="4"/>
          <c:order val="3"/>
          <c:tx>
            <c:strRef>
              <c:f>'W9. Power Total Gen'!$A$43</c:f>
              <c:strCache>
                <c:ptCount val="1"/>
                <c:pt idx="0">
                  <c:v>POWGEN - HYD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Gen'!$B$43:$Z$43</c:f>
              <c:numCache>
                <c:formatCode>#,##0.00</c:formatCode>
                <c:ptCount val="25"/>
                <c:pt idx="0">
                  <c:v>10349.250849132153</c:v>
                </c:pt>
                <c:pt idx="1">
                  <c:v>16009.579146367447</c:v>
                </c:pt>
                <c:pt idx="2">
                  <c:v>16233.042907666695</c:v>
                </c:pt>
                <c:pt idx="3">
                  <c:v>17468.554855588605</c:v>
                </c:pt>
                <c:pt idx="4">
                  <c:v>17470.619098448369</c:v>
                </c:pt>
                <c:pt idx="5">
                  <c:v>17225.742365285667</c:v>
                </c:pt>
                <c:pt idx="6">
                  <c:v>18149.552543275844</c:v>
                </c:pt>
                <c:pt idx="7">
                  <c:v>17225.742365285667</c:v>
                </c:pt>
                <c:pt idx="8">
                  <c:v>17976.984290055789</c:v>
                </c:pt>
                <c:pt idx="9">
                  <c:v>17225.742365285667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18272.678725155598</c:v>
                </c:pt>
                <c:pt idx="14">
                  <c:v>18375.935384418124</c:v>
                </c:pt>
                <c:pt idx="15">
                  <c:v>20314.617434866494</c:v>
                </c:pt>
                <c:pt idx="16">
                  <c:v>22872.903868838206</c:v>
                </c:pt>
                <c:pt idx="17">
                  <c:v>24784.262404989826</c:v>
                </c:pt>
                <c:pt idx="18">
                  <c:v>34096.792224403442</c:v>
                </c:pt>
                <c:pt idx="19">
                  <c:v>31015.442942885973</c:v>
                </c:pt>
                <c:pt idx="20">
                  <c:v>25213.123772287843</c:v>
                </c:pt>
                <c:pt idx="21">
                  <c:v>27407.705668384428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B5-4C34-811C-B7DCA209B1C7}"/>
            </c:ext>
          </c:extLst>
        </c:ser>
        <c:ser>
          <c:idx val="6"/>
          <c:order val="4"/>
          <c:tx>
            <c:strRef>
              <c:f>'W9. Power Total Gen'!$A$45</c:f>
              <c:strCache>
                <c:ptCount val="1"/>
                <c:pt idx="0">
                  <c:v>POWGEN -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Gen'!$B$45:$Z$45</c:f>
              <c:numCache>
                <c:formatCode>#,##0.00</c:formatCode>
                <c:ptCount val="25"/>
                <c:pt idx="0">
                  <c:v>2356.8190162179035</c:v>
                </c:pt>
                <c:pt idx="1">
                  <c:v>1535.066005341693</c:v>
                </c:pt>
                <c:pt idx="2">
                  <c:v>1524.0779043826512</c:v>
                </c:pt>
                <c:pt idx="3">
                  <c:v>1516.5761695611873</c:v>
                </c:pt>
                <c:pt idx="4">
                  <c:v>1503.8223551611864</c:v>
                </c:pt>
                <c:pt idx="5">
                  <c:v>1516.5761695611873</c:v>
                </c:pt>
                <c:pt idx="6">
                  <c:v>1503.8223551611873</c:v>
                </c:pt>
                <c:pt idx="7">
                  <c:v>1516.5761695611873</c:v>
                </c:pt>
                <c:pt idx="8">
                  <c:v>1503.822355161187</c:v>
                </c:pt>
                <c:pt idx="9">
                  <c:v>1516.5761695611873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B5-4C34-811C-B7DCA209B1C7}"/>
            </c:ext>
          </c:extLst>
        </c:ser>
        <c:ser>
          <c:idx val="3"/>
          <c:order val="5"/>
          <c:tx>
            <c:strRef>
              <c:f>'W9. Power Total Gen'!$A$42</c:f>
              <c:strCache>
                <c:ptCount val="1"/>
                <c:pt idx="0">
                  <c:v>POWGEN - GEO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Gen'!$B$42:$Z$42</c:f>
              <c:numCache>
                <c:formatCode>#,##0.00</c:formatCode>
                <c:ptCount val="25"/>
                <c:pt idx="0">
                  <c:v>194.35225063586262</c:v>
                </c:pt>
                <c:pt idx="1">
                  <c:v>2963.9552767263458</c:v>
                </c:pt>
                <c:pt idx="2">
                  <c:v>3880.6747946256328</c:v>
                </c:pt>
                <c:pt idx="3">
                  <c:v>4042.8104737125996</c:v>
                </c:pt>
                <c:pt idx="4">
                  <c:v>4042.8104737125996</c:v>
                </c:pt>
                <c:pt idx="5">
                  <c:v>4108.413409495316</c:v>
                </c:pt>
                <c:pt idx="6">
                  <c:v>6099.4081851908104</c:v>
                </c:pt>
                <c:pt idx="7">
                  <c:v>4108.413409495316</c:v>
                </c:pt>
                <c:pt idx="8">
                  <c:v>4118.9307443512262</c:v>
                </c:pt>
                <c:pt idx="9">
                  <c:v>4108.413409495316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6845.6421927153724</c:v>
                </c:pt>
                <c:pt idx="14">
                  <c:v>6866.3097780090893</c:v>
                </c:pt>
                <c:pt idx="15">
                  <c:v>6955.7318260990651</c:v>
                </c:pt>
                <c:pt idx="16">
                  <c:v>7066.5161442701101</c:v>
                </c:pt>
                <c:pt idx="17">
                  <c:v>7782.9367997388335</c:v>
                </c:pt>
                <c:pt idx="18">
                  <c:v>32584.373770594109</c:v>
                </c:pt>
                <c:pt idx="19">
                  <c:v>38319.689039923229</c:v>
                </c:pt>
                <c:pt idx="20">
                  <c:v>7527.3975655437862</c:v>
                </c:pt>
                <c:pt idx="21">
                  <c:v>11483.632350029437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B5-4C34-811C-B7DCA209B1C7}"/>
            </c:ext>
          </c:extLst>
        </c:ser>
        <c:ser>
          <c:idx val="7"/>
          <c:order val="6"/>
          <c:tx>
            <c:strRef>
              <c:f>'W9. Power Total Gen'!$A$46</c:f>
              <c:strCache>
                <c:ptCount val="1"/>
                <c:pt idx="0">
                  <c:v>POWGEN - SOPV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Gen'!$B$46:$Z$46</c:f>
              <c:numCache>
                <c:formatCode>#,##0.00</c:formatCode>
                <c:ptCount val="25"/>
                <c:pt idx="0">
                  <c:v>458.66984800047192</c:v>
                </c:pt>
                <c:pt idx="1">
                  <c:v>1863.5293007245541</c:v>
                </c:pt>
                <c:pt idx="2">
                  <c:v>2746.4973572882909</c:v>
                </c:pt>
                <c:pt idx="3">
                  <c:v>3043.3263020960685</c:v>
                </c:pt>
                <c:pt idx="4">
                  <c:v>4431.6521366064298</c:v>
                </c:pt>
                <c:pt idx="5">
                  <c:v>2602.2563297349002</c:v>
                </c:pt>
                <c:pt idx="6">
                  <c:v>5203.4567296477489</c:v>
                </c:pt>
                <c:pt idx="7">
                  <c:v>2602.2563297349002</c:v>
                </c:pt>
                <c:pt idx="8">
                  <c:v>5100.6448165703941</c:v>
                </c:pt>
                <c:pt idx="9">
                  <c:v>2602.2563297349002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14090.750940012145</c:v>
                </c:pt>
                <c:pt idx="14">
                  <c:v>13975.87951841293</c:v>
                </c:pt>
                <c:pt idx="15">
                  <c:v>22410.530792766658</c:v>
                </c:pt>
                <c:pt idx="16">
                  <c:v>28273.886248607967</c:v>
                </c:pt>
                <c:pt idx="17">
                  <c:v>23313.016445981848</c:v>
                </c:pt>
                <c:pt idx="18">
                  <c:v>41911.692051109567</c:v>
                </c:pt>
                <c:pt idx="19">
                  <c:v>31900.352698957413</c:v>
                </c:pt>
                <c:pt idx="20">
                  <c:v>23789.846097628277</c:v>
                </c:pt>
                <c:pt idx="21">
                  <c:v>24700.704961132607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B5-4C34-811C-B7DCA209B1C7}"/>
            </c:ext>
          </c:extLst>
        </c:ser>
        <c:ser>
          <c:idx val="8"/>
          <c:order val="7"/>
          <c:tx>
            <c:strRef>
              <c:f>'W9. Power Total Gen'!$A$47</c:f>
              <c:strCache>
                <c:ptCount val="1"/>
                <c:pt idx="0">
                  <c:v>POWGEN - SOTH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Gen'!$B$47:$Z$47</c:f>
              <c:numCache>
                <c:formatCode>#,##0.00</c:formatCode>
                <c:ptCount val="25"/>
                <c:pt idx="0">
                  <c:v>0.6257617671977489</c:v>
                </c:pt>
                <c:pt idx="1">
                  <c:v>0.35092549599678308</c:v>
                </c:pt>
                <c:pt idx="2">
                  <c:v>0.35092549599678308</c:v>
                </c:pt>
                <c:pt idx="3">
                  <c:v>0.35092549599678308</c:v>
                </c:pt>
                <c:pt idx="4">
                  <c:v>0.35092549599678308</c:v>
                </c:pt>
                <c:pt idx="5">
                  <c:v>0.35092549599678308</c:v>
                </c:pt>
                <c:pt idx="6">
                  <c:v>0.35092549599678308</c:v>
                </c:pt>
                <c:pt idx="7">
                  <c:v>0.35092549599678308</c:v>
                </c:pt>
                <c:pt idx="8">
                  <c:v>0.35092549599678308</c:v>
                </c:pt>
                <c:pt idx="9">
                  <c:v>0.35092549599678308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B5-4C34-811C-B7DCA209B1C7}"/>
            </c:ext>
          </c:extLst>
        </c:ser>
        <c:ser>
          <c:idx val="10"/>
          <c:order val="8"/>
          <c:tx>
            <c:strRef>
              <c:f>'W9. Power Total Gen'!$A$49</c:f>
              <c:strCache>
                <c:ptCount val="1"/>
                <c:pt idx="0">
                  <c:v>POWGEN - WIN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Gen'!$B$49:$Z$49</c:f>
              <c:numCache>
                <c:formatCode>#,##0.00</c:formatCode>
                <c:ptCount val="25"/>
                <c:pt idx="0">
                  <c:v>1704.9418897085425</c:v>
                </c:pt>
                <c:pt idx="1">
                  <c:v>10494.88240980881</c:v>
                </c:pt>
                <c:pt idx="2">
                  <c:v>10737.033661883441</c:v>
                </c:pt>
                <c:pt idx="3">
                  <c:v>11239.974093021854</c:v>
                </c:pt>
                <c:pt idx="4">
                  <c:v>11829.146038279232</c:v>
                </c:pt>
                <c:pt idx="5">
                  <c:v>11305.646027158451</c:v>
                </c:pt>
                <c:pt idx="6">
                  <c:v>13150.553919690137</c:v>
                </c:pt>
                <c:pt idx="7">
                  <c:v>11305.646027158451</c:v>
                </c:pt>
                <c:pt idx="8">
                  <c:v>11993.319587154165</c:v>
                </c:pt>
                <c:pt idx="9">
                  <c:v>11305.646027158451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31974.75522962899</c:v>
                </c:pt>
                <c:pt idx="14">
                  <c:v>32390.457840764608</c:v>
                </c:pt>
                <c:pt idx="15">
                  <c:v>32710.904165964548</c:v>
                </c:pt>
                <c:pt idx="16">
                  <c:v>32748.149173544844</c:v>
                </c:pt>
                <c:pt idx="17">
                  <c:v>31813.140202677252</c:v>
                </c:pt>
                <c:pt idx="18">
                  <c:v>62197.220912559162</c:v>
                </c:pt>
                <c:pt idx="19">
                  <c:v>48977.805030558215</c:v>
                </c:pt>
                <c:pt idx="20">
                  <c:v>33659.392433565517</c:v>
                </c:pt>
                <c:pt idx="21">
                  <c:v>35750.389672013764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3B5-4C34-811C-B7DCA209B1C7}"/>
            </c:ext>
          </c:extLst>
        </c:ser>
        <c:ser>
          <c:idx val="9"/>
          <c:order val="9"/>
          <c:tx>
            <c:strRef>
              <c:f>'W9. Power Total Gen'!$A$48</c:f>
              <c:strCache>
                <c:ptCount val="1"/>
                <c:pt idx="0">
                  <c:v>POWGEN - TID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Gen'!$B$48:$Z$48</c:f>
              <c:numCache>
                <c:formatCode>#,##0.00</c:formatCode>
                <c:ptCount val="25"/>
                <c:pt idx="0">
                  <c:v>1.7858497922310126</c:v>
                </c:pt>
                <c:pt idx="1">
                  <c:v>1.0014997031871673</c:v>
                </c:pt>
                <c:pt idx="2">
                  <c:v>1.0014997031871682</c:v>
                </c:pt>
                <c:pt idx="3">
                  <c:v>1.0014997031871682</c:v>
                </c:pt>
                <c:pt idx="4">
                  <c:v>1.0014997031871682</c:v>
                </c:pt>
                <c:pt idx="5">
                  <c:v>1.0014997031871673</c:v>
                </c:pt>
                <c:pt idx="6">
                  <c:v>1.0014997031871673</c:v>
                </c:pt>
                <c:pt idx="7">
                  <c:v>1.0014997031871673</c:v>
                </c:pt>
                <c:pt idx="8">
                  <c:v>1.0014997031871682</c:v>
                </c:pt>
                <c:pt idx="9">
                  <c:v>1.0014997031871673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B5-4C34-811C-B7DCA209B1C7}"/>
            </c:ext>
          </c:extLst>
        </c:ser>
        <c:ser>
          <c:idx val="0"/>
          <c:order val="10"/>
          <c:tx>
            <c:strRef>
              <c:f>'W9. Power Total Gen'!$A$39</c:f>
              <c:strCache>
                <c:ptCount val="1"/>
                <c:pt idx="0">
                  <c:v>POWGEN - BIO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Gen'!$B$39:$Z$39</c:f>
              <c:numCache>
                <c:formatCode>#,##0.00</c:formatCode>
                <c:ptCount val="25"/>
                <c:pt idx="0">
                  <c:v>366.64870873098073</c:v>
                </c:pt>
                <c:pt idx="1">
                  <c:v>6113.9322988468693</c:v>
                </c:pt>
                <c:pt idx="2">
                  <c:v>7554.4535368582192</c:v>
                </c:pt>
                <c:pt idx="3">
                  <c:v>10294.697426003044</c:v>
                </c:pt>
                <c:pt idx="4">
                  <c:v>12280.291884953902</c:v>
                </c:pt>
                <c:pt idx="5">
                  <c:v>8791.753811334951</c:v>
                </c:pt>
                <c:pt idx="6">
                  <c:v>14931.501543128565</c:v>
                </c:pt>
                <c:pt idx="7">
                  <c:v>8791.753811334951</c:v>
                </c:pt>
                <c:pt idx="8">
                  <c:v>13089.540024375296</c:v>
                </c:pt>
                <c:pt idx="9">
                  <c:v>8791.753811334951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9976.144641222807</c:v>
                </c:pt>
                <c:pt idx="14">
                  <c:v>9903.7165930883893</c:v>
                </c:pt>
                <c:pt idx="15">
                  <c:v>12191.005613089857</c:v>
                </c:pt>
                <c:pt idx="16">
                  <c:v>14414.577013832903</c:v>
                </c:pt>
                <c:pt idx="17">
                  <c:v>14108.760269746026</c:v>
                </c:pt>
                <c:pt idx="18">
                  <c:v>584.89594489946387</c:v>
                </c:pt>
                <c:pt idx="19">
                  <c:v>1891.5475109233598</c:v>
                </c:pt>
                <c:pt idx="20">
                  <c:v>9311.0237839282854</c:v>
                </c:pt>
                <c:pt idx="21">
                  <c:v>9933.0969199652718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5-4C34-811C-B7DCA209B1C7}"/>
            </c:ext>
          </c:extLst>
        </c:ser>
        <c:ser>
          <c:idx val="11"/>
          <c:order val="11"/>
          <c:tx>
            <c:strRef>
              <c:f>'W9. Power Total Gen'!$A$50</c:f>
              <c:strCache>
                <c:ptCount val="1"/>
                <c:pt idx="0">
                  <c:v>POWGEN - BIO CCS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Gen'!$B$50:$Z$50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183.22382510736367</c:v>
                </c:pt>
                <c:pt idx="5">
                  <c:v>0</c:v>
                </c:pt>
                <c:pt idx="6">
                  <c:v>411.85920133598563</c:v>
                </c:pt>
                <c:pt idx="7">
                  <c:v>0</c:v>
                </c:pt>
                <c:pt idx="8">
                  <c:v>394.2547906000737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4169.0808794312888</c:v>
                </c:pt>
                <c:pt idx="17">
                  <c:v>2402.5750555968889</c:v>
                </c:pt>
                <c:pt idx="18">
                  <c:v>28628.097948657734</c:v>
                </c:pt>
                <c:pt idx="19">
                  <c:v>27783.629012807778</c:v>
                </c:pt>
                <c:pt idx="20">
                  <c:v>12844.255413187579</c:v>
                </c:pt>
                <c:pt idx="21">
                  <c:v>7799.2936469585184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3B5-4C34-811C-B7DCA209B1C7}"/>
            </c:ext>
          </c:extLst>
        </c:ser>
        <c:ser>
          <c:idx val="12"/>
          <c:order val="12"/>
          <c:tx>
            <c:strRef>
              <c:f>'W9. Power Total Gen'!$A$51</c:f>
              <c:strCache>
                <c:ptCount val="1"/>
                <c:pt idx="0">
                  <c:v>POWGEN - GAS CCS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Gen'!$B$51:$Z$51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14.048370272014401</c:v>
                </c:pt>
                <c:pt idx="7">
                  <c:v>0</c:v>
                </c:pt>
                <c:pt idx="8">
                  <c:v>31.652781007926333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24.426542270079544</c:v>
                </c:pt>
                <c:pt idx="17">
                  <c:v>84.216134575039547</c:v>
                </c:pt>
                <c:pt idx="18">
                  <c:v>38104.498772193561</c:v>
                </c:pt>
                <c:pt idx="19">
                  <c:v>8504.0851496551568</c:v>
                </c:pt>
                <c:pt idx="20">
                  <c:v>1984.6029023234717</c:v>
                </c:pt>
                <c:pt idx="21">
                  <c:v>184.7098574014525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3B5-4C34-811C-B7DCA209B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'W10. Power Total Cap'!$B$13</c:f>
          <c:strCache>
            <c:ptCount val="1"/>
            <c:pt idx="0">
              <c:v>POWGEN - BIO CCS Generation capacity (GW)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'W10. Power Total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Cap'!$B$25:$B$34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C-4851-A219-315F4867B003}"/>
            </c:ext>
          </c:extLst>
        </c:ser>
        <c:ser>
          <c:idx val="1"/>
          <c:order val="1"/>
          <c:tx>
            <c:strRef>
              <c:f>'W10. Power Total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Cap'!$C$25:$C$34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6C-4851-A219-315F4867B003}"/>
            </c:ext>
          </c:extLst>
        </c:ser>
        <c:ser>
          <c:idx val="2"/>
          <c:order val="2"/>
          <c:tx>
            <c:strRef>
              <c:f>'W10. Power Total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Cap'!$D$25:$D$34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6C-4851-A219-315F4867B003}"/>
            </c:ext>
          </c:extLst>
        </c:ser>
        <c:ser>
          <c:idx val="3"/>
          <c:order val="3"/>
          <c:tx>
            <c:strRef>
              <c:f>'W10. Power Total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Cap'!$E$25:$E$34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6.4555437562490727</c:v>
                </c:pt>
                <c:pt idx="3">
                  <c:v>36.103827462946647</c:v>
                </c:pt>
                <c:pt idx="4">
                  <c:v>146.88965272250726</c:v>
                </c:pt>
                <c:pt idx="5">
                  <c:v>701.84468487468121</c:v>
                </c:pt>
                <c:pt idx="6">
                  <c:v>1626.6044475800329</c:v>
                </c:pt>
                <c:pt idx="7">
                  <c:v>2457.3616235034533</c:v>
                </c:pt>
                <c:pt idx="8">
                  <c:v>3099.2753126820935</c:v>
                </c:pt>
                <c:pt idx="9">
                  <c:v>3359.4760725999299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6C-4851-A219-315F4867B003}"/>
            </c:ext>
          </c:extLst>
        </c:ser>
        <c:ser>
          <c:idx val="4"/>
          <c:order val="4"/>
          <c:tx>
            <c:strRef>
              <c:f>'W10. Power Total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Cap'!$F$25:$F$34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10.989924804318855</c:v>
                </c:pt>
                <c:pt idx="4">
                  <c:v>84.650172487065589</c:v>
                </c:pt>
                <c:pt idx="5">
                  <c:v>522.18722450588712</c:v>
                </c:pt>
                <c:pt idx="6">
                  <c:v>1457.1067352975692</c:v>
                </c:pt>
                <c:pt idx="7">
                  <c:v>2521.9770587932262</c:v>
                </c:pt>
                <c:pt idx="8">
                  <c:v>3097.3560960315822</c:v>
                </c:pt>
                <c:pt idx="9">
                  <c:v>3377.120539893117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6C-4851-A219-315F4867B003}"/>
            </c:ext>
          </c:extLst>
        </c:ser>
        <c:ser>
          <c:idx val="5"/>
          <c:order val="5"/>
          <c:tx>
            <c:strRef>
              <c:f>'W10. Power Total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Cap'!$G$25:$G$34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14.511077334403916</c:v>
                </c:pt>
                <c:pt idx="3">
                  <c:v>432.90158653321816</c:v>
                </c:pt>
                <c:pt idx="4">
                  <c:v>1508.5370568333185</c:v>
                </c:pt>
                <c:pt idx="5">
                  <c:v>2581.3238643174918</c:v>
                </c:pt>
                <c:pt idx="6">
                  <c:v>2712.8630267155359</c:v>
                </c:pt>
                <c:pt idx="7">
                  <c:v>2703.0608376095638</c:v>
                </c:pt>
                <c:pt idx="8">
                  <c:v>3314.4969350287024</c:v>
                </c:pt>
                <c:pt idx="9">
                  <c:v>3661.3470532150404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6C-4851-A219-315F4867B003}"/>
            </c:ext>
          </c:extLst>
        </c:ser>
        <c:ser>
          <c:idx val="6"/>
          <c:order val="6"/>
          <c:tx>
            <c:strRef>
              <c:f>'W10. Power Total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Cap'!$H$25:$H$34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13.51935889512888</c:v>
                </c:pt>
                <c:pt idx="4">
                  <c:v>978.90504468592349</c:v>
                </c:pt>
                <c:pt idx="5">
                  <c:v>3268.6870721401528</c:v>
                </c:pt>
                <c:pt idx="6">
                  <c:v>4633.1685166066754</c:v>
                </c:pt>
                <c:pt idx="7">
                  <c:v>3723.6501842403923</c:v>
                </c:pt>
                <c:pt idx="8">
                  <c:v>2054.9491236698141</c:v>
                </c:pt>
                <c:pt idx="9">
                  <c:v>2359.5962336509788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6C-4851-A219-315F4867B003}"/>
            </c:ext>
          </c:extLst>
        </c:ser>
        <c:ser>
          <c:idx val="7"/>
          <c:order val="7"/>
          <c:tx>
            <c:strRef>
              <c:f>'W10. Power Total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Cap'!$I$25:$I$34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13.890819331701117</c:v>
                </c:pt>
                <c:pt idx="3">
                  <c:v>91.963742949507647</c:v>
                </c:pt>
                <c:pt idx="4">
                  <c:v>454.56739353710083</c:v>
                </c:pt>
                <c:pt idx="5">
                  <c:v>1375.2513514112004</c:v>
                </c:pt>
                <c:pt idx="6">
                  <c:v>2407.0905086620719</c:v>
                </c:pt>
                <c:pt idx="7">
                  <c:v>2993.9582350315286</c:v>
                </c:pt>
                <c:pt idx="8">
                  <c:v>3407.901640081745</c:v>
                </c:pt>
                <c:pt idx="9">
                  <c:v>3704.2112616861632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6C-4851-A219-315F4867B003}"/>
            </c:ext>
          </c:extLst>
        </c:ser>
        <c:ser>
          <c:idx val="8"/>
          <c:order val="8"/>
          <c:tx>
            <c:strRef>
              <c:f>'W10. Power Total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Cap'!$J$25:$J$34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14.376446383678839</c:v>
                </c:pt>
                <c:pt idx="4">
                  <c:v>275.43306592296187</c:v>
                </c:pt>
                <c:pt idx="5">
                  <c:v>1675.1261060151851</c:v>
                </c:pt>
                <c:pt idx="6">
                  <c:v>3177.8929470460153</c:v>
                </c:pt>
                <c:pt idx="7">
                  <c:v>3448.9688950736045</c:v>
                </c:pt>
                <c:pt idx="8">
                  <c:v>3303.6931781996973</c:v>
                </c:pt>
                <c:pt idx="9">
                  <c:v>3566.6167780296128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6C-4851-A219-315F4867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generation capacity by source (GW)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'W10. Power Total Cap'!$A$40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Cap'!$B$40:$Z$40</c:f>
              <c:numCache>
                <c:formatCode>#,##0.00</c:formatCode>
                <c:ptCount val="25"/>
                <c:pt idx="0">
                  <c:v>1805</c:v>
                </c:pt>
                <c:pt idx="1">
                  <c:v>1907.8460411169679</c:v>
                </c:pt>
                <c:pt idx="2">
                  <c:v>1678.6737503911759</c:v>
                </c:pt>
                <c:pt idx="3">
                  <c:v>1458.1464160949131</c:v>
                </c:pt>
                <c:pt idx="4">
                  <c:v>1442.4317981122215</c:v>
                </c:pt>
                <c:pt idx="5">
                  <c:v>1457.9151695915234</c:v>
                </c:pt>
                <c:pt idx="6">
                  <c:v>1442.4317981122208</c:v>
                </c:pt>
                <c:pt idx="7">
                  <c:v>1457.9151695915234</c:v>
                </c:pt>
                <c:pt idx="8">
                  <c:v>1442.4317981122208</c:v>
                </c:pt>
                <c:pt idx="9">
                  <c:v>1457.9151695915234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1589.248971480979</c:v>
                </c:pt>
                <c:pt idx="14">
                  <c:v>1582.4655370550436</c:v>
                </c:pt>
                <c:pt idx="15">
                  <c:v>885.69714857612269</c:v>
                </c:pt>
                <c:pt idx="16">
                  <c:v>0</c:v>
                </c:pt>
                <c:pt idx="17">
                  <c:v>15.4833714793025</c:v>
                </c:pt>
                <c:pt idx="18">
                  <c:v>0</c:v>
                </c:pt>
                <c:pt idx="19">
                  <c:v>15.4833714793025</c:v>
                </c:pt>
                <c:pt idx="20">
                  <c:v>0</c:v>
                </c:pt>
                <c:pt idx="21">
                  <c:v>15.4833714793025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BA0-47EC-A269-998474D5AA27}"/>
            </c:ext>
          </c:extLst>
        </c:ser>
        <c:ser>
          <c:idx val="2"/>
          <c:order val="1"/>
          <c:tx>
            <c:strRef>
              <c:f>'W10. Power Total Cap'!$A$41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Cap'!$B$41:$Z$41</c:f>
              <c:numCache>
                <c:formatCode>#,##0.00</c:formatCode>
                <c:ptCount val="25"/>
                <c:pt idx="0">
                  <c:v>1662.6355534387858</c:v>
                </c:pt>
                <c:pt idx="1">
                  <c:v>1717.9602569891681</c:v>
                </c:pt>
                <c:pt idx="2">
                  <c:v>1779.7073523133986</c:v>
                </c:pt>
                <c:pt idx="3">
                  <c:v>1977.536294369836</c:v>
                </c:pt>
                <c:pt idx="4">
                  <c:v>2003.2095787699805</c:v>
                </c:pt>
                <c:pt idx="5">
                  <c:v>2013.1733764806745</c:v>
                </c:pt>
                <c:pt idx="6">
                  <c:v>2345.2165669191641</c:v>
                </c:pt>
                <c:pt idx="7">
                  <c:v>2013.1733764806745</c:v>
                </c:pt>
                <c:pt idx="8">
                  <c:v>2032.8272127520809</c:v>
                </c:pt>
                <c:pt idx="9">
                  <c:v>2013.1733764806745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191.5207311684201</c:v>
                </c:pt>
                <c:pt idx="14">
                  <c:v>174.23334780194176</c:v>
                </c:pt>
                <c:pt idx="15">
                  <c:v>73.471006625976386</c:v>
                </c:pt>
                <c:pt idx="16">
                  <c:v>439.7214809008828</c:v>
                </c:pt>
                <c:pt idx="17">
                  <c:v>439.63074561141696</c:v>
                </c:pt>
                <c:pt idx="18">
                  <c:v>1868.7124900899216</c:v>
                </c:pt>
                <c:pt idx="19">
                  <c:v>582.91002208202724</c:v>
                </c:pt>
                <c:pt idx="20">
                  <c:v>451.2207099087135</c:v>
                </c:pt>
                <c:pt idx="21">
                  <c:v>539.7201650524438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BA0-47EC-A269-998474D5AA27}"/>
            </c:ext>
          </c:extLst>
        </c:ser>
        <c:ser>
          <c:idx val="5"/>
          <c:order val="2"/>
          <c:tx>
            <c:strRef>
              <c:f>'W10. Power Total Cap'!$A$44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Cap'!$B$44:$Z$44</c:f>
              <c:numCache>
                <c:formatCode>#,##0.00</c:formatCode>
                <c:ptCount val="25"/>
                <c:pt idx="0">
                  <c:v>393.99999999999972</c:v>
                </c:pt>
                <c:pt idx="1">
                  <c:v>599.60750408611352</c:v>
                </c:pt>
                <c:pt idx="2">
                  <c:v>599.60750408611364</c:v>
                </c:pt>
                <c:pt idx="3">
                  <c:v>602.16573699230344</c:v>
                </c:pt>
                <c:pt idx="4">
                  <c:v>602.16573699230344</c:v>
                </c:pt>
                <c:pt idx="5">
                  <c:v>602.16573699230344</c:v>
                </c:pt>
                <c:pt idx="6">
                  <c:v>602.16573699230344</c:v>
                </c:pt>
                <c:pt idx="7">
                  <c:v>602.16573699230344</c:v>
                </c:pt>
                <c:pt idx="8">
                  <c:v>602.16573699230344</c:v>
                </c:pt>
                <c:pt idx="9">
                  <c:v>602.16573699230344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598.19483201590833</c:v>
                </c:pt>
                <c:pt idx="14">
                  <c:v>600.14395647066135</c:v>
                </c:pt>
                <c:pt idx="15">
                  <c:v>684.11312286488817</c:v>
                </c:pt>
                <c:pt idx="16">
                  <c:v>779.66186354626132</c:v>
                </c:pt>
                <c:pt idx="17">
                  <c:v>864.24177945208612</c:v>
                </c:pt>
                <c:pt idx="18">
                  <c:v>1014.0970055374794</c:v>
                </c:pt>
                <c:pt idx="19">
                  <c:v>944.3055481759036</c:v>
                </c:pt>
                <c:pt idx="20">
                  <c:v>922.18616618489898</c:v>
                </c:pt>
                <c:pt idx="21">
                  <c:v>932.75289370291682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BA0-47EC-A269-998474D5AA27}"/>
            </c:ext>
          </c:extLst>
        </c:ser>
        <c:ser>
          <c:idx val="4"/>
          <c:order val="3"/>
          <c:tx>
            <c:strRef>
              <c:f>'W10. Power Total Cap'!$A$43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Cap'!$B$43:$Z$43</c:f>
              <c:numCache>
                <c:formatCode>#,##0.00</c:formatCode>
                <c:ptCount val="25"/>
                <c:pt idx="0">
                  <c:v>744.21036568474779</c:v>
                </c:pt>
                <c:pt idx="1">
                  <c:v>1084.6758351369645</c:v>
                </c:pt>
                <c:pt idx="2">
                  <c:v>1093.1208589961268</c:v>
                </c:pt>
                <c:pt idx="3">
                  <c:v>1171.5625110221501</c:v>
                </c:pt>
                <c:pt idx="4">
                  <c:v>1171.6934244455244</c:v>
                </c:pt>
                <c:pt idx="5">
                  <c:v>1154.9259485065875</c:v>
                </c:pt>
                <c:pt idx="6">
                  <c:v>1213.5136056596937</c:v>
                </c:pt>
                <c:pt idx="7">
                  <c:v>1154.9259485065875</c:v>
                </c:pt>
                <c:pt idx="8">
                  <c:v>1202.5693988344749</c:v>
                </c:pt>
                <c:pt idx="9">
                  <c:v>1154.9259485065875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1241.4004277175209</c:v>
                </c:pt>
                <c:pt idx="14">
                  <c:v>1245.7683647766119</c:v>
                </c:pt>
                <c:pt idx="15">
                  <c:v>1368.652993910021</c:v>
                </c:pt>
                <c:pt idx="16">
                  <c:v>1547.5980594900445</c:v>
                </c:pt>
                <c:pt idx="17">
                  <c:v>1680.0261622455419</c:v>
                </c:pt>
                <c:pt idx="18">
                  <c:v>2447.4258217429951</c:v>
                </c:pt>
                <c:pt idx="19">
                  <c:v>2292.8110927783719</c:v>
                </c:pt>
                <c:pt idx="20">
                  <c:v>1707.4049446988722</c:v>
                </c:pt>
                <c:pt idx="21">
                  <c:v>1927.2198854571905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BA0-47EC-A269-998474D5AA27}"/>
            </c:ext>
          </c:extLst>
        </c:ser>
        <c:ser>
          <c:idx val="0"/>
          <c:order val="4"/>
          <c:tx>
            <c:strRef>
              <c:f>'W10. Power Total Cap'!$A$39</c:f>
              <c:strCache>
                <c:ptCount val="1"/>
                <c:pt idx="0">
                  <c:v>Biofuels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Cap'!$B$39:$Z$39</c:f>
              <c:numCache>
                <c:formatCode>#,##0.00</c:formatCode>
                <c:ptCount val="25"/>
                <c:pt idx="0">
                  <c:v>23.698294278602795</c:v>
                </c:pt>
                <c:pt idx="1">
                  <c:v>241.77284309385146</c:v>
                </c:pt>
                <c:pt idx="2">
                  <c:v>292.61788254016398</c:v>
                </c:pt>
                <c:pt idx="3">
                  <c:v>393.96464782375239</c:v>
                </c:pt>
                <c:pt idx="4">
                  <c:v>477.95994404927853</c:v>
                </c:pt>
                <c:pt idx="5">
                  <c:v>337.46670445449013</c:v>
                </c:pt>
                <c:pt idx="6">
                  <c:v>596.54798986517551</c:v>
                </c:pt>
                <c:pt idx="7">
                  <c:v>337.46670445449013</c:v>
                </c:pt>
                <c:pt idx="8">
                  <c:v>519.93505234401073</c:v>
                </c:pt>
                <c:pt idx="9">
                  <c:v>337.46670445449013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385.22798784983087</c:v>
                </c:pt>
                <c:pt idx="14">
                  <c:v>388.30990335910315</c:v>
                </c:pt>
                <c:pt idx="15">
                  <c:v>461.28968554982833</c:v>
                </c:pt>
                <c:pt idx="16">
                  <c:v>708.98775245213687</c:v>
                </c:pt>
                <c:pt idx="17">
                  <c:v>636.23314923145574</c:v>
                </c:pt>
                <c:pt idx="18">
                  <c:v>2062.0821712608631</c:v>
                </c:pt>
                <c:pt idx="19">
                  <c:v>1823.0708745407292</c:v>
                </c:pt>
                <c:pt idx="20">
                  <c:v>916.66485932197747</c:v>
                </c:pt>
                <c:pt idx="21">
                  <c:v>723.29055683184265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BA0-47EC-A269-998474D5AA27}"/>
            </c:ext>
          </c:extLst>
        </c:ser>
        <c:ser>
          <c:idx val="7"/>
          <c:order val="5"/>
          <c:tx>
            <c:strRef>
              <c:f>'W10. Power Total Cap'!$A$46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Cap'!$B$46:$Z$46</c:f>
              <c:numCache>
                <c:formatCode>#,##0.00</c:formatCode>
                <c:ptCount val="25"/>
                <c:pt idx="0">
                  <c:v>242.99857406704328</c:v>
                </c:pt>
                <c:pt idx="1">
                  <c:v>1314.5932260411651</c:v>
                </c:pt>
                <c:pt idx="2">
                  <c:v>1351.5647788427518</c:v>
                </c:pt>
                <c:pt idx="3">
                  <c:v>1444.9811123870154</c:v>
                </c:pt>
                <c:pt idx="4">
                  <c:v>1543.845347628499</c:v>
                </c:pt>
                <c:pt idx="5">
                  <c:v>1442.2354881882916</c:v>
                </c:pt>
                <c:pt idx="6">
                  <c:v>1756.2662000926357</c:v>
                </c:pt>
                <c:pt idx="7">
                  <c:v>1442.2354881882916</c:v>
                </c:pt>
                <c:pt idx="8">
                  <c:v>1558.4397770798405</c:v>
                </c:pt>
                <c:pt idx="9">
                  <c:v>1442.2354881882916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4076.5753581175127</c:v>
                </c:pt>
                <c:pt idx="14">
                  <c:v>4148.4063533312956</c:v>
                </c:pt>
                <c:pt idx="15">
                  <c:v>4264.9427578261857</c:v>
                </c:pt>
                <c:pt idx="16">
                  <c:v>4304.3686560750193</c:v>
                </c:pt>
                <c:pt idx="17">
                  <c:v>4178.6802059806805</c:v>
                </c:pt>
                <c:pt idx="18">
                  <c:v>8407.8284507469107</c:v>
                </c:pt>
                <c:pt idx="19">
                  <c:v>6706.9749603273804</c:v>
                </c:pt>
                <c:pt idx="20">
                  <c:v>4456.071866671351</c:v>
                </c:pt>
                <c:pt idx="21">
                  <c:v>4792.5816390798536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BA0-47EC-A269-998474D5AA27}"/>
            </c:ext>
          </c:extLst>
        </c:ser>
        <c:ser>
          <c:idx val="6"/>
          <c:order val="6"/>
          <c:tx>
            <c:strRef>
              <c:f>'W10. Power Total Cap'!$A$45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Cap'!$B$45:$Z$45</c:f>
              <c:numCache>
                <c:formatCode>#,##0.00</c:formatCode>
                <c:ptCount val="25"/>
                <c:pt idx="0">
                  <c:v>108.81041965779016</c:v>
                </c:pt>
                <c:pt idx="1">
                  <c:v>406.79253288656002</c:v>
                </c:pt>
                <c:pt idx="2">
                  <c:v>593.45075556619327</c:v>
                </c:pt>
                <c:pt idx="3">
                  <c:v>656.19677730762646</c:v>
                </c:pt>
                <c:pt idx="4">
                  <c:v>949.6861334240931</c:v>
                </c:pt>
                <c:pt idx="5">
                  <c:v>562.95519681524297</c:v>
                </c:pt>
                <c:pt idx="6">
                  <c:v>1119.4861742899432</c:v>
                </c:pt>
                <c:pt idx="7">
                  <c:v>562.95519681524297</c:v>
                </c:pt>
                <c:pt idx="8">
                  <c:v>1091.1161159907747</c:v>
                </c:pt>
                <c:pt idx="9">
                  <c:v>562.95519681524297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2991.8283191299147</c:v>
                </c:pt>
                <c:pt idx="14">
                  <c:v>2967.5446599046445</c:v>
                </c:pt>
                <c:pt idx="15">
                  <c:v>4750.6110367843221</c:v>
                </c:pt>
                <c:pt idx="16">
                  <c:v>5990.1266139624022</c:v>
                </c:pt>
                <c:pt idx="17">
                  <c:v>4941.3979948893648</c:v>
                </c:pt>
                <c:pt idx="18">
                  <c:v>9009.1515512449278</c:v>
                </c:pt>
                <c:pt idx="19">
                  <c:v>6841.6269954936388</c:v>
                </c:pt>
                <c:pt idx="20">
                  <c:v>5043.4439714249083</c:v>
                </c:pt>
                <c:pt idx="21">
                  <c:v>5235.8557024472148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BA0-47EC-A269-998474D5AA27}"/>
            </c:ext>
          </c:extLst>
        </c:ser>
        <c:ser>
          <c:idx val="3"/>
          <c:order val="7"/>
          <c:tx>
            <c:strRef>
              <c:f>'W10. Power Total Cap'!$A$42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Cap'!$B$42:$Z$42</c:f>
              <c:numCache>
                <c:formatCode>#,##0.00</c:formatCode>
                <c:ptCount val="25"/>
                <c:pt idx="0">
                  <c:v>481.39045973200535</c:v>
                </c:pt>
                <c:pt idx="1">
                  <c:v>376.39777875460038</c:v>
                </c:pt>
                <c:pt idx="2">
                  <c:v>403.88853997361463</c:v>
                </c:pt>
                <c:pt idx="3">
                  <c:v>411.94157657962592</c:v>
                </c:pt>
                <c:pt idx="4">
                  <c:v>410.14521915352054</c:v>
                </c:pt>
                <c:pt idx="5">
                  <c:v>413.91088546489766</c:v>
                </c:pt>
                <c:pt idx="6">
                  <c:v>483.48265870373962</c:v>
                </c:pt>
                <c:pt idx="7">
                  <c:v>413.91088546489766</c:v>
                </c:pt>
                <c:pt idx="8">
                  <c:v>414.32667481520946</c:v>
                </c:pt>
                <c:pt idx="9">
                  <c:v>413.91088546489766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275.02528664791248</c:v>
                </c:pt>
                <c:pt idx="14">
                  <c:v>264.44378663335726</c:v>
                </c:pt>
                <c:pt idx="15">
                  <c:v>269.31715871139698</c:v>
                </c:pt>
                <c:pt idx="16">
                  <c:v>256.68216478122207</c:v>
                </c:pt>
                <c:pt idx="17">
                  <c:v>301.67898352888506</c:v>
                </c:pt>
                <c:pt idx="18">
                  <c:v>1158.9795222292171</c:v>
                </c:pt>
                <c:pt idx="19">
                  <c:v>1383.4569562689348</c:v>
                </c:pt>
                <c:pt idx="20">
                  <c:v>287.51010800182854</c:v>
                </c:pt>
                <c:pt idx="21">
                  <c:v>444.26245652234087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BA0-47EC-A269-998474D5A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'W11. Iron Steel Demand'!$B$13</c:f>
          <c:strCache>
            <c:ptCount val="1"/>
            <c:pt idx="0">
              <c:v>Iron &amp; steel demand (Mtonnes)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'W11. Iron Steel Demand'!$B$24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Demand'!$B$25:$B$34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1346.4861522211438</c:v>
                </c:pt>
                <c:pt idx="2">
                  <c:v>1715.9066025874063</c:v>
                </c:pt>
                <c:pt idx="3">
                  <c:v>1969.7002054516302</c:v>
                </c:pt>
                <c:pt idx="4">
                  <c:v>2263.7793979781486</c:v>
                </c:pt>
                <c:pt idx="5">
                  <c:v>2572.7554715829965</c:v>
                </c:pt>
                <c:pt idx="6">
                  <c:v>2743.767472477437</c:v>
                </c:pt>
                <c:pt idx="7">
                  <c:v>2883.8879058979455</c:v>
                </c:pt>
                <c:pt idx="8">
                  <c:v>2999.793291807387</c:v>
                </c:pt>
                <c:pt idx="9">
                  <c:v>3104.3135672385592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4-4F26-B8EB-715D5E7BC9F3}"/>
            </c:ext>
          </c:extLst>
        </c:ser>
        <c:ser>
          <c:idx val="1"/>
          <c:order val="1"/>
          <c:tx>
            <c:strRef>
              <c:f>'W11. Iron Steel Demand'!$C$24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Demand'!$C$25:$C$34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1346.4861522211438</c:v>
                </c:pt>
                <c:pt idx="2">
                  <c:v>1715.9066025874063</c:v>
                </c:pt>
                <c:pt idx="3">
                  <c:v>1969.7002054516302</c:v>
                </c:pt>
                <c:pt idx="4">
                  <c:v>2263.7793979781486</c:v>
                </c:pt>
                <c:pt idx="5">
                  <c:v>2572.7554715829965</c:v>
                </c:pt>
                <c:pt idx="6">
                  <c:v>2743.767472477437</c:v>
                </c:pt>
                <c:pt idx="7">
                  <c:v>2883.8879058979455</c:v>
                </c:pt>
                <c:pt idx="8">
                  <c:v>2999.793291807387</c:v>
                </c:pt>
                <c:pt idx="9">
                  <c:v>3104.3135672385592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B4-4F26-B8EB-715D5E7BC9F3}"/>
            </c:ext>
          </c:extLst>
        </c:ser>
        <c:ser>
          <c:idx val="2"/>
          <c:order val="2"/>
          <c:tx>
            <c:strRef>
              <c:f>'W11. Iron Steel Demand'!$D$24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Demand'!$D$25:$D$34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1294.3265744987207</c:v>
                </c:pt>
                <c:pt idx="2">
                  <c:v>1648.067929092653</c:v>
                </c:pt>
                <c:pt idx="3">
                  <c:v>1959.1381010737537</c:v>
                </c:pt>
                <c:pt idx="4">
                  <c:v>2263.7793979781486</c:v>
                </c:pt>
                <c:pt idx="5">
                  <c:v>2554.0655106110075</c:v>
                </c:pt>
                <c:pt idx="6">
                  <c:v>2743.767472477437</c:v>
                </c:pt>
                <c:pt idx="7">
                  <c:v>2883.8879058979455</c:v>
                </c:pt>
                <c:pt idx="8">
                  <c:v>3005.6874779451068</c:v>
                </c:pt>
                <c:pt idx="9">
                  <c:v>3104.3135672385592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B4-4F26-B8EB-715D5E7BC9F3}"/>
            </c:ext>
          </c:extLst>
        </c:ser>
        <c:ser>
          <c:idx val="3"/>
          <c:order val="3"/>
          <c:tx>
            <c:strRef>
              <c:f>'W11. Iron Steel Demand'!$E$24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Demand'!$E$25:$E$34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1294.3265744987207</c:v>
                </c:pt>
                <c:pt idx="2">
                  <c:v>1647.270338483911</c:v>
                </c:pt>
                <c:pt idx="3">
                  <c:v>1891.8071034588477</c:v>
                </c:pt>
                <c:pt idx="4">
                  <c:v>2175.3560663372959</c:v>
                </c:pt>
                <c:pt idx="5">
                  <c:v>2470.9867947549628</c:v>
                </c:pt>
                <c:pt idx="6">
                  <c:v>2658.1651900995134</c:v>
                </c:pt>
                <c:pt idx="7">
                  <c:v>2783.5778358238272</c:v>
                </c:pt>
                <c:pt idx="8">
                  <c:v>2824.6786371742974</c:v>
                </c:pt>
                <c:pt idx="9">
                  <c:v>2895.5724942451134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B4-4F26-B8EB-715D5E7BC9F3}"/>
            </c:ext>
          </c:extLst>
        </c:ser>
        <c:ser>
          <c:idx val="4"/>
          <c:order val="4"/>
          <c:tx>
            <c:strRef>
              <c:f>'W11. Iron Steel Demand'!$F$24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Demand'!$F$25:$F$34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1294.0874735206578</c:v>
                </c:pt>
                <c:pt idx="2">
                  <c:v>1647.270338483911</c:v>
                </c:pt>
                <c:pt idx="3">
                  <c:v>1891.8071034588477</c:v>
                </c:pt>
                <c:pt idx="4">
                  <c:v>2173.2282220590232</c:v>
                </c:pt>
                <c:pt idx="5">
                  <c:v>2440.6767337428601</c:v>
                </c:pt>
                <c:pt idx="6">
                  <c:v>2595.6474381445823</c:v>
                </c:pt>
                <c:pt idx="7">
                  <c:v>2727.5223569323102</c:v>
                </c:pt>
                <c:pt idx="8">
                  <c:v>2821.2976013885382</c:v>
                </c:pt>
                <c:pt idx="9">
                  <c:v>2894.1736970995944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B4-4F26-B8EB-715D5E7BC9F3}"/>
            </c:ext>
          </c:extLst>
        </c:ser>
        <c:ser>
          <c:idx val="5"/>
          <c:order val="5"/>
          <c:tx>
            <c:strRef>
              <c:f>'W11. Iron Steel Demand'!$G$24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Demand'!$G$25:$G$34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1294.0874735206578</c:v>
                </c:pt>
                <c:pt idx="2">
                  <c:v>1533.5801236103352</c:v>
                </c:pt>
                <c:pt idx="3">
                  <c:v>1482.3495644920008</c:v>
                </c:pt>
                <c:pt idx="4">
                  <c:v>1783.2708543475608</c:v>
                </c:pt>
                <c:pt idx="5">
                  <c:v>2311.0032195838157</c:v>
                </c:pt>
                <c:pt idx="6">
                  <c:v>2645.9702416105174</c:v>
                </c:pt>
                <c:pt idx="7">
                  <c:v>2750.9419081398401</c:v>
                </c:pt>
                <c:pt idx="8">
                  <c:v>2798.0069596064459</c:v>
                </c:pt>
                <c:pt idx="9">
                  <c:v>2869.340752121575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BB4-4F26-B8EB-715D5E7BC9F3}"/>
            </c:ext>
          </c:extLst>
        </c:ser>
        <c:ser>
          <c:idx val="6"/>
          <c:order val="6"/>
          <c:tx>
            <c:strRef>
              <c:f>'W11. Iron Steel Demand'!$H$24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Demand'!$H$25:$H$34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1294.0874735206578</c:v>
                </c:pt>
                <c:pt idx="2">
                  <c:v>1647.270338483911</c:v>
                </c:pt>
                <c:pt idx="3">
                  <c:v>1543.0484957564561</c:v>
                </c:pt>
                <c:pt idx="4">
                  <c:v>1750.9712888103293</c:v>
                </c:pt>
                <c:pt idx="5">
                  <c:v>2033.1782986497308</c:v>
                </c:pt>
                <c:pt idx="6">
                  <c:v>2733.1881491351169</c:v>
                </c:pt>
                <c:pt idx="7">
                  <c:v>2832.9779244474335</c:v>
                </c:pt>
                <c:pt idx="8">
                  <c:v>2893.1605264041718</c:v>
                </c:pt>
                <c:pt idx="9">
                  <c:v>2993.6575922564703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BB4-4F26-B8EB-715D5E7BC9F3}"/>
            </c:ext>
          </c:extLst>
        </c:ser>
        <c:ser>
          <c:idx val="7"/>
          <c:order val="7"/>
          <c:tx>
            <c:strRef>
              <c:f>'W11. Iron Steel Demand'!$I$24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Demand'!$I$25:$I$34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1294.0874735206578</c:v>
                </c:pt>
                <c:pt idx="2">
                  <c:v>1643.4080255913066</c:v>
                </c:pt>
                <c:pt idx="3">
                  <c:v>1849.7584158223822</c:v>
                </c:pt>
                <c:pt idx="4">
                  <c:v>2137.4949451041139</c:v>
                </c:pt>
                <c:pt idx="5">
                  <c:v>2429.2200783280014</c:v>
                </c:pt>
                <c:pt idx="6">
                  <c:v>2586.4931585678032</c:v>
                </c:pt>
                <c:pt idx="7">
                  <c:v>2688.450026183496</c:v>
                </c:pt>
                <c:pt idx="8">
                  <c:v>2795.9381562840535</c:v>
                </c:pt>
                <c:pt idx="9">
                  <c:v>2840.7467306714079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BB4-4F26-B8EB-715D5E7BC9F3}"/>
            </c:ext>
          </c:extLst>
        </c:ser>
        <c:ser>
          <c:idx val="8"/>
          <c:order val="8"/>
          <c:tx>
            <c:strRef>
              <c:f>'W11. Iron Steel Demand'!$J$24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Demand'!$J$25:$J$34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1294.0874735206578</c:v>
                </c:pt>
                <c:pt idx="2">
                  <c:v>1647.270338483911</c:v>
                </c:pt>
                <c:pt idx="3">
                  <c:v>1827.7122179746034</c:v>
                </c:pt>
                <c:pt idx="4">
                  <c:v>2084.9560435075464</c:v>
                </c:pt>
                <c:pt idx="5">
                  <c:v>2325.1297436330187</c:v>
                </c:pt>
                <c:pt idx="6">
                  <c:v>2606.2892020400914</c:v>
                </c:pt>
                <c:pt idx="7">
                  <c:v>2728.3170758568713</c:v>
                </c:pt>
                <c:pt idx="8">
                  <c:v>2796.7981739349443</c:v>
                </c:pt>
                <c:pt idx="9">
                  <c:v>2840.7598740249023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BB4-4F26-B8EB-715D5E7BC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'W12. Heat Pump New Cap'!$B$13</c:f>
          <c:strCache>
            <c:ptCount val="1"/>
            <c:pt idx="0">
              <c:v>Heat output from new capacity (PJ) if run at 100%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'W12. Heat Pump New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Cap'!$B$25:$B$34</c:f>
              <c:numCache>
                <c:formatCode>#,##0.00</c:formatCode>
                <c:ptCount val="10"/>
                <c:pt idx="0">
                  <c:v>83.849670657931384</c:v>
                </c:pt>
                <c:pt idx="1">
                  <c:v>1695.4115999227747</c:v>
                </c:pt>
                <c:pt idx="2">
                  <c:v>2169.5727540969256</c:v>
                </c:pt>
                <c:pt idx="3">
                  <c:v>2707.1772354312261</c:v>
                </c:pt>
                <c:pt idx="4">
                  <c:v>2899.8435679286431</c:v>
                </c:pt>
                <c:pt idx="5">
                  <c:v>3222.2704375780945</c:v>
                </c:pt>
                <c:pt idx="6">
                  <c:v>3047.8090471953506</c:v>
                </c:pt>
                <c:pt idx="7">
                  <c:v>4370.0821635280872</c:v>
                </c:pt>
                <c:pt idx="8">
                  <c:v>2830.8651881517649</c:v>
                </c:pt>
                <c:pt idx="9">
                  <c:v>5816.0001898680894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4C-49A0-89E8-022963F39038}"/>
            </c:ext>
          </c:extLst>
        </c:ser>
        <c:ser>
          <c:idx val="1"/>
          <c:order val="1"/>
          <c:tx>
            <c:strRef>
              <c:f>'W12. Heat Pump New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Cap'!$C$25:$C$34</c:f>
              <c:numCache>
                <c:formatCode>#,##0.00</c:formatCode>
                <c:ptCount val="10"/>
                <c:pt idx="0">
                  <c:v>692.32574571485873</c:v>
                </c:pt>
                <c:pt idx="1">
                  <c:v>1960.3837779250782</c:v>
                </c:pt>
                <c:pt idx="2">
                  <c:v>2511.6076135015187</c:v>
                </c:pt>
                <c:pt idx="3">
                  <c:v>2515.4027237361106</c:v>
                </c:pt>
                <c:pt idx="4">
                  <c:v>3019.4398269871454</c:v>
                </c:pt>
                <c:pt idx="5">
                  <c:v>3166.1063947123416</c:v>
                </c:pt>
                <c:pt idx="6">
                  <c:v>3105.6267798501772</c:v>
                </c:pt>
                <c:pt idx="7">
                  <c:v>4318.4633426680175</c:v>
                </c:pt>
                <c:pt idx="8">
                  <c:v>2759.3390795724713</c:v>
                </c:pt>
                <c:pt idx="9">
                  <c:v>3960.184803020401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4C-49A0-89E8-022963F39038}"/>
            </c:ext>
          </c:extLst>
        </c:ser>
        <c:ser>
          <c:idx val="2"/>
          <c:order val="2"/>
          <c:tx>
            <c:strRef>
              <c:f>'W12. Heat Pump New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Cap'!$D$25:$D$34</c:f>
              <c:numCache>
                <c:formatCode>#,##0.00</c:formatCode>
                <c:ptCount val="10"/>
                <c:pt idx="0">
                  <c:v>83.849670657931384</c:v>
                </c:pt>
                <c:pt idx="1">
                  <c:v>1905.8597887403148</c:v>
                </c:pt>
                <c:pt idx="2">
                  <c:v>2756.6605488371797</c:v>
                </c:pt>
                <c:pt idx="3">
                  <c:v>2937.2795226661233</c:v>
                </c:pt>
                <c:pt idx="4">
                  <c:v>3136.4926506172928</c:v>
                </c:pt>
                <c:pt idx="5">
                  <c:v>4513.0572400874498</c:v>
                </c:pt>
                <c:pt idx="6">
                  <c:v>2779.3687035754861</c:v>
                </c:pt>
                <c:pt idx="7">
                  <c:v>4509.0759162831901</c:v>
                </c:pt>
                <c:pt idx="8">
                  <c:v>2598.0037897440893</c:v>
                </c:pt>
                <c:pt idx="9">
                  <c:v>5254.8428722386807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4C-49A0-89E8-022963F39038}"/>
            </c:ext>
          </c:extLst>
        </c:ser>
        <c:ser>
          <c:idx val="3"/>
          <c:order val="3"/>
          <c:tx>
            <c:strRef>
              <c:f>'W12. Heat Pump New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Cap'!$E$25:$E$34</c:f>
              <c:numCache>
                <c:formatCode>#,##0.00</c:formatCode>
                <c:ptCount val="10"/>
                <c:pt idx="0">
                  <c:v>83.849670657931384</c:v>
                </c:pt>
                <c:pt idx="1">
                  <c:v>1905.8597887403148</c:v>
                </c:pt>
                <c:pt idx="2">
                  <c:v>2746.0714463413292</c:v>
                </c:pt>
                <c:pt idx="3">
                  <c:v>3291.7100169092587</c:v>
                </c:pt>
                <c:pt idx="4">
                  <c:v>6565.2124586609971</c:v>
                </c:pt>
                <c:pt idx="5">
                  <c:v>21451.047159382699</c:v>
                </c:pt>
                <c:pt idx="6">
                  <c:v>22467.873635491153</c:v>
                </c:pt>
                <c:pt idx="7">
                  <c:v>28615.239825668577</c:v>
                </c:pt>
                <c:pt idx="8">
                  <c:v>24919.931045290043</c:v>
                </c:pt>
                <c:pt idx="9">
                  <c:v>29616.512216644631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4C-49A0-89E8-022963F39038}"/>
            </c:ext>
          </c:extLst>
        </c:ser>
        <c:ser>
          <c:idx val="4"/>
          <c:order val="4"/>
          <c:tx>
            <c:strRef>
              <c:f>'W12. Heat Pump New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Cap'!$F$25:$F$34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1907.2928066757631</c:v>
                </c:pt>
                <c:pt idx="2">
                  <c:v>2758.9071583295822</c:v>
                </c:pt>
                <c:pt idx="3">
                  <c:v>3067.0918689924056</c:v>
                </c:pt>
                <c:pt idx="4">
                  <c:v>10718.743543963428</c:v>
                </c:pt>
                <c:pt idx="5">
                  <c:v>23856.246164979282</c:v>
                </c:pt>
                <c:pt idx="6">
                  <c:v>21825.655029712416</c:v>
                </c:pt>
                <c:pt idx="7">
                  <c:v>29144.987072885764</c:v>
                </c:pt>
                <c:pt idx="8">
                  <c:v>24344.497690967964</c:v>
                </c:pt>
                <c:pt idx="9">
                  <c:v>29599.424361364741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4C-49A0-89E8-022963F39038}"/>
            </c:ext>
          </c:extLst>
        </c:ser>
        <c:ser>
          <c:idx val="5"/>
          <c:order val="5"/>
          <c:tx>
            <c:strRef>
              <c:f>'W12. Heat Pump New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Cap'!$G$25:$G$34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1907.2928066757631</c:v>
                </c:pt>
                <c:pt idx="2">
                  <c:v>13716.174630562933</c:v>
                </c:pt>
                <c:pt idx="3">
                  <c:v>55634.792768912092</c:v>
                </c:pt>
                <c:pt idx="4">
                  <c:v>37332.219254648444</c:v>
                </c:pt>
                <c:pt idx="5">
                  <c:v>24461.258044247767</c:v>
                </c:pt>
                <c:pt idx="6">
                  <c:v>21591.465233714654</c:v>
                </c:pt>
                <c:pt idx="7">
                  <c:v>29251.515716843598</c:v>
                </c:pt>
                <c:pt idx="8">
                  <c:v>23760.29406901422</c:v>
                </c:pt>
                <c:pt idx="9">
                  <c:v>30251.536891638843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4C-49A0-89E8-022963F39038}"/>
            </c:ext>
          </c:extLst>
        </c:ser>
        <c:ser>
          <c:idx val="6"/>
          <c:order val="6"/>
          <c:tx>
            <c:strRef>
              <c:f>'W12. Heat Pump New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Cap'!$H$25:$H$34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1907.2928066757631</c:v>
                </c:pt>
                <c:pt idx="2">
                  <c:v>2758.9071583295822</c:v>
                </c:pt>
                <c:pt idx="3">
                  <c:v>45358.068516294683</c:v>
                </c:pt>
                <c:pt idx="4">
                  <c:v>42734.257244347551</c:v>
                </c:pt>
                <c:pt idx="5">
                  <c:v>17545.523584228085</c:v>
                </c:pt>
                <c:pt idx="6">
                  <c:v>3180.1637917699909</c:v>
                </c:pt>
                <c:pt idx="7">
                  <c:v>23132.774511317653</c:v>
                </c:pt>
                <c:pt idx="8">
                  <c:v>24327.512519914191</c:v>
                </c:pt>
                <c:pt idx="9">
                  <c:v>28831.217376080174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4C-49A0-89E8-022963F39038}"/>
            </c:ext>
          </c:extLst>
        </c:ser>
        <c:ser>
          <c:idx val="7"/>
          <c:order val="7"/>
          <c:tx>
            <c:strRef>
              <c:f>'W12. Heat Pump New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Cap'!$I$25:$I$34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1907.2928066757631</c:v>
                </c:pt>
                <c:pt idx="2">
                  <c:v>2729.1327139089094</c:v>
                </c:pt>
                <c:pt idx="3">
                  <c:v>7924.1096627120551</c:v>
                </c:pt>
                <c:pt idx="4">
                  <c:v>16183.312211883422</c:v>
                </c:pt>
                <c:pt idx="5">
                  <c:v>26680.811122749412</c:v>
                </c:pt>
                <c:pt idx="6">
                  <c:v>23648.220098114445</c:v>
                </c:pt>
                <c:pt idx="7">
                  <c:v>28433.921184794359</c:v>
                </c:pt>
                <c:pt idx="8">
                  <c:v>24912.727508538439</c:v>
                </c:pt>
                <c:pt idx="9">
                  <c:v>29214.121893938373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4C-49A0-89E8-022963F39038}"/>
            </c:ext>
          </c:extLst>
        </c:ser>
        <c:ser>
          <c:idx val="8"/>
          <c:order val="8"/>
          <c:tx>
            <c:strRef>
              <c:f>'W12. Heat Pump New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Cap'!$J$25:$J$34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1907.2928066757631</c:v>
                </c:pt>
                <c:pt idx="2">
                  <c:v>2758.9071583295822</c:v>
                </c:pt>
                <c:pt idx="3">
                  <c:v>17419.873900104758</c:v>
                </c:pt>
                <c:pt idx="4">
                  <c:v>20285.589794322681</c:v>
                </c:pt>
                <c:pt idx="5">
                  <c:v>26133.053177108006</c:v>
                </c:pt>
                <c:pt idx="6">
                  <c:v>21827.630895919043</c:v>
                </c:pt>
                <c:pt idx="7">
                  <c:v>27998.010192799291</c:v>
                </c:pt>
                <c:pt idx="8">
                  <c:v>24147.590045096578</c:v>
                </c:pt>
                <c:pt idx="9">
                  <c:v>28321.201954017404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4C-49A0-89E8-022963F39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'W13. EV New Cap'!$B$13</c:f>
          <c:strCache>
            <c:ptCount val="1"/>
            <c:pt idx="0">
              <c:v>Billion passenger km from new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'W13. EV New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Cap'!$B$25:$B$34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55.3</c:v>
                </c:pt>
                <c:pt idx="3">
                  <c:v>55.3</c:v>
                </c:pt>
                <c:pt idx="4">
                  <c:v>55.3</c:v>
                </c:pt>
                <c:pt idx="5">
                  <c:v>6242.0145512273766</c:v>
                </c:pt>
                <c:pt idx="6">
                  <c:v>12967.074987476923</c:v>
                </c:pt>
                <c:pt idx="7">
                  <c:v>14886.338758584196</c:v>
                </c:pt>
                <c:pt idx="8">
                  <c:v>17092.925609629801</c:v>
                </c:pt>
                <c:pt idx="9">
                  <c:v>21369.899351040269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9-49A8-99A6-3877358AC6CC}"/>
            </c:ext>
          </c:extLst>
        </c:ser>
        <c:ser>
          <c:idx val="1"/>
          <c:order val="1"/>
          <c:tx>
            <c:strRef>
              <c:f>'W13. EV New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Cap'!$C$25:$C$34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55.299999999999983</c:v>
                </c:pt>
                <c:pt idx="3">
                  <c:v>55.3</c:v>
                </c:pt>
                <c:pt idx="4">
                  <c:v>55.3</c:v>
                </c:pt>
                <c:pt idx="5">
                  <c:v>5834.2152743995184</c:v>
                </c:pt>
                <c:pt idx="6">
                  <c:v>12695.304481347588</c:v>
                </c:pt>
                <c:pt idx="7">
                  <c:v>14906.788002050946</c:v>
                </c:pt>
                <c:pt idx="8">
                  <c:v>16925.635414318607</c:v>
                </c:pt>
                <c:pt idx="9">
                  <c:v>21386.84268720249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9-49A8-99A6-3877358AC6CC}"/>
            </c:ext>
          </c:extLst>
        </c:ser>
        <c:ser>
          <c:idx val="2"/>
          <c:order val="2"/>
          <c:tx>
            <c:strRef>
              <c:f>'W13. EV New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Cap'!$D$25:$D$34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55.3</c:v>
                </c:pt>
                <c:pt idx="3">
                  <c:v>55.3</c:v>
                </c:pt>
                <c:pt idx="4">
                  <c:v>55.3</c:v>
                </c:pt>
                <c:pt idx="5">
                  <c:v>7900.1493014032858</c:v>
                </c:pt>
                <c:pt idx="6">
                  <c:v>11687.081422676496</c:v>
                </c:pt>
                <c:pt idx="7">
                  <c:v>13865.400960677667</c:v>
                </c:pt>
                <c:pt idx="8">
                  <c:v>15550.870677581228</c:v>
                </c:pt>
                <c:pt idx="9">
                  <c:v>19794.242256576883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9-49A8-99A6-3877358AC6CC}"/>
            </c:ext>
          </c:extLst>
        </c:ser>
        <c:ser>
          <c:idx val="3"/>
          <c:order val="3"/>
          <c:tx>
            <c:strRef>
              <c:f>'W13. EV New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Cap'!$E$25:$E$34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55.3</c:v>
                </c:pt>
                <c:pt idx="3">
                  <c:v>55.299999999999955</c:v>
                </c:pt>
                <c:pt idx="4">
                  <c:v>55.3</c:v>
                </c:pt>
                <c:pt idx="5">
                  <c:v>8108.0837205089811</c:v>
                </c:pt>
                <c:pt idx="6">
                  <c:v>16101.571838179458</c:v>
                </c:pt>
                <c:pt idx="7">
                  <c:v>19427.155264511275</c:v>
                </c:pt>
                <c:pt idx="8">
                  <c:v>20565.875273552014</c:v>
                </c:pt>
                <c:pt idx="9">
                  <c:v>23659.515618426947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D9-49A8-99A6-3877358AC6CC}"/>
            </c:ext>
          </c:extLst>
        </c:ser>
        <c:ser>
          <c:idx val="4"/>
          <c:order val="4"/>
          <c:tx>
            <c:strRef>
              <c:f>'W13. EV New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Cap'!$F$25:$F$34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55.3</c:v>
                </c:pt>
                <c:pt idx="3">
                  <c:v>55.3</c:v>
                </c:pt>
                <c:pt idx="4">
                  <c:v>55.299999999999947</c:v>
                </c:pt>
                <c:pt idx="5">
                  <c:v>7310.8216341175457</c:v>
                </c:pt>
                <c:pt idx="6">
                  <c:v>15156.435318866808</c:v>
                </c:pt>
                <c:pt idx="7">
                  <c:v>19649.919172846676</c:v>
                </c:pt>
                <c:pt idx="8">
                  <c:v>20381.695897378086</c:v>
                </c:pt>
                <c:pt idx="9">
                  <c:v>23608.977267705919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D9-49A8-99A6-3877358AC6CC}"/>
            </c:ext>
          </c:extLst>
        </c:ser>
        <c:ser>
          <c:idx val="5"/>
          <c:order val="5"/>
          <c:tx>
            <c:strRef>
              <c:f>'W13. EV New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Cap'!$G$25:$G$34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55.299999999999699</c:v>
                </c:pt>
                <c:pt idx="3">
                  <c:v>2953.6984097669538</c:v>
                </c:pt>
                <c:pt idx="4">
                  <c:v>5062.6102444949811</c:v>
                </c:pt>
                <c:pt idx="5">
                  <c:v>3863.9505341733206</c:v>
                </c:pt>
                <c:pt idx="6">
                  <c:v>12273.704576911636</c:v>
                </c:pt>
                <c:pt idx="7">
                  <c:v>17293.271386796019</c:v>
                </c:pt>
                <c:pt idx="8">
                  <c:v>20493.943779436202</c:v>
                </c:pt>
                <c:pt idx="9">
                  <c:v>23333.213494449719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D9-49A8-99A6-3877358AC6CC}"/>
            </c:ext>
          </c:extLst>
        </c:ser>
        <c:ser>
          <c:idx val="6"/>
          <c:order val="6"/>
          <c:tx>
            <c:strRef>
              <c:f>'W13. EV New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Cap'!$H$25:$H$34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55.3</c:v>
                </c:pt>
                <c:pt idx="3">
                  <c:v>507.64753280553725</c:v>
                </c:pt>
                <c:pt idx="4">
                  <c:v>4888.7093505540588</c:v>
                </c:pt>
                <c:pt idx="5">
                  <c:v>4835.0328084337634</c:v>
                </c:pt>
                <c:pt idx="6">
                  <c:v>14750.855554711783</c:v>
                </c:pt>
                <c:pt idx="7">
                  <c:v>16698.2646477409</c:v>
                </c:pt>
                <c:pt idx="8">
                  <c:v>17325.481780440292</c:v>
                </c:pt>
                <c:pt idx="9">
                  <c:v>20239.752884691687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2D9-49A8-99A6-3877358AC6CC}"/>
            </c:ext>
          </c:extLst>
        </c:ser>
        <c:ser>
          <c:idx val="7"/>
          <c:order val="7"/>
          <c:tx>
            <c:strRef>
              <c:f>'W13. EV New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Cap'!$I$25:$I$34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55.3</c:v>
                </c:pt>
                <c:pt idx="3">
                  <c:v>55.3</c:v>
                </c:pt>
                <c:pt idx="4">
                  <c:v>55.3</c:v>
                </c:pt>
                <c:pt idx="5">
                  <c:v>9764.9367756831925</c:v>
                </c:pt>
                <c:pt idx="6">
                  <c:v>14656.961795623125</c:v>
                </c:pt>
                <c:pt idx="7">
                  <c:v>18063.356039661885</c:v>
                </c:pt>
                <c:pt idx="8">
                  <c:v>17852.477325012998</c:v>
                </c:pt>
                <c:pt idx="9">
                  <c:v>23023.326500607836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D9-49A8-99A6-3877358AC6CC}"/>
            </c:ext>
          </c:extLst>
        </c:ser>
        <c:ser>
          <c:idx val="8"/>
          <c:order val="8"/>
          <c:tx>
            <c:strRef>
              <c:f>'W13. EV New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Cap'!$J$25:$J$34</c:f>
              <c:numCache>
                <c:formatCode>#,##0.00</c:formatCode>
                <c:ptCount val="10"/>
                <c:pt idx="0">
                  <c:v>0</c:v>
                </c:pt>
                <c:pt idx="1">
                  <c:v>55.3</c:v>
                </c:pt>
                <c:pt idx="2">
                  <c:v>55.3</c:v>
                </c:pt>
                <c:pt idx="3">
                  <c:v>55.3</c:v>
                </c:pt>
                <c:pt idx="4">
                  <c:v>107.6504383396195</c:v>
                </c:pt>
                <c:pt idx="5">
                  <c:v>3237.0521085283522</c:v>
                </c:pt>
                <c:pt idx="6">
                  <c:v>12855.111058904622</c:v>
                </c:pt>
                <c:pt idx="7">
                  <c:v>18719.752116672127</c:v>
                </c:pt>
                <c:pt idx="8">
                  <c:v>19089.971348644496</c:v>
                </c:pt>
                <c:pt idx="9">
                  <c:v>23123.645827541397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2D9-49A8-99A6-3877358AC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'W14. CO2 Captured'!$B$13</c:f>
          <c:strCache>
            <c:ptCount val="1"/>
            <c:pt idx="0">
              <c:v>Carbon captured (GtCO2)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'W14. CO2 Captured'!$B$24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Captured'!$B$25:$B$34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A-4566-827E-B97D4AEF56BD}"/>
            </c:ext>
          </c:extLst>
        </c:ser>
        <c:ser>
          <c:idx val="1"/>
          <c:order val="1"/>
          <c:tx>
            <c:strRef>
              <c:f>'W14. CO2 Captured'!$C$24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Captured'!$C$25:$C$34</c:f>
              <c:numCache>
                <c:formatCode>#,##0.00</c:formatCode>
                <c:ptCount val="10"/>
                <c:pt idx="0">
                  <c:v>0</c:v>
                </c:pt>
                <c:pt idx="1">
                  <c:v>0.71311832885185167</c:v>
                </c:pt>
                <c:pt idx="2">
                  <c:v>0.75029434187103194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6A-4566-827E-B97D4AEF56BD}"/>
            </c:ext>
          </c:extLst>
        </c:ser>
        <c:ser>
          <c:idx val="2"/>
          <c:order val="2"/>
          <c:tx>
            <c:strRef>
              <c:f>'W14. CO2 Captured'!$D$24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Captured'!$D$25:$D$34</c:f>
              <c:numCache>
                <c:formatCode>#,##0.00</c:formatCode>
                <c:ptCount val="10"/>
                <c:pt idx="0">
                  <c:v>0</c:v>
                </c:pt>
                <c:pt idx="1">
                  <c:v>0.72451957939409195</c:v>
                </c:pt>
                <c:pt idx="2">
                  <c:v>0.77979948292570977</c:v>
                </c:pt>
                <c:pt idx="3">
                  <c:v>0.76882810595513873</c:v>
                </c:pt>
                <c:pt idx="4">
                  <c:v>0.72473697282270488</c:v>
                </c:pt>
                <c:pt idx="5">
                  <c:v>0.74505379575681496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6A-4566-827E-B97D4AEF56BD}"/>
            </c:ext>
          </c:extLst>
        </c:ser>
        <c:ser>
          <c:idx val="3"/>
          <c:order val="3"/>
          <c:tx>
            <c:strRef>
              <c:f>'W14. CO2 Captured'!$E$24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Captured'!$E$25:$E$34</c:f>
              <c:numCache>
                <c:formatCode>#,##0.00</c:formatCode>
                <c:ptCount val="10"/>
                <c:pt idx="0">
                  <c:v>0</c:v>
                </c:pt>
                <c:pt idx="1">
                  <c:v>0.72451957939409195</c:v>
                </c:pt>
                <c:pt idx="2">
                  <c:v>1.2834285422224687</c:v>
                </c:pt>
                <c:pt idx="3">
                  <c:v>2.1132489017377445</c:v>
                </c:pt>
                <c:pt idx="4">
                  <c:v>4.0604594525000506</c:v>
                </c:pt>
                <c:pt idx="5">
                  <c:v>7.9490305926219325</c:v>
                </c:pt>
                <c:pt idx="6">
                  <c:v>14.970320474611201</c:v>
                </c:pt>
                <c:pt idx="7">
                  <c:v>20.97522925132288</c:v>
                </c:pt>
                <c:pt idx="8">
                  <c:v>25.066303040919486</c:v>
                </c:pt>
                <c:pt idx="9">
                  <c:v>25.929742464847116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6A-4566-827E-B97D4AEF56BD}"/>
            </c:ext>
          </c:extLst>
        </c:ser>
        <c:ser>
          <c:idx val="4"/>
          <c:order val="4"/>
          <c:tx>
            <c:strRef>
              <c:f>'W14. CO2 Captured'!$F$24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Captured'!$F$25:$F$34</c:f>
              <c:numCache>
                <c:formatCode>#,##0.00</c:formatCode>
                <c:ptCount val="10"/>
                <c:pt idx="0">
                  <c:v>0</c:v>
                </c:pt>
                <c:pt idx="1">
                  <c:v>0.71948690276260518</c:v>
                </c:pt>
                <c:pt idx="2">
                  <c:v>0.77515184929099867</c:v>
                </c:pt>
                <c:pt idx="3">
                  <c:v>2.0754221822408745</c:v>
                </c:pt>
                <c:pt idx="4">
                  <c:v>4.1251114642738473</c:v>
                </c:pt>
                <c:pt idx="5">
                  <c:v>9.2438190935717053</c:v>
                </c:pt>
                <c:pt idx="6">
                  <c:v>14.565592522049187</c:v>
                </c:pt>
                <c:pt idx="7">
                  <c:v>21.322722310492903</c:v>
                </c:pt>
                <c:pt idx="8">
                  <c:v>25.156831431276292</c:v>
                </c:pt>
                <c:pt idx="9">
                  <c:v>25.386975789846421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6A-4566-827E-B97D4AEF56BD}"/>
            </c:ext>
          </c:extLst>
        </c:ser>
        <c:ser>
          <c:idx val="5"/>
          <c:order val="5"/>
          <c:tx>
            <c:strRef>
              <c:f>'W14. CO2 Captured'!$G$24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Captured'!$G$25:$G$34</c:f>
              <c:numCache>
                <c:formatCode>#,##0.00</c:formatCode>
                <c:ptCount val="10"/>
                <c:pt idx="0">
                  <c:v>0</c:v>
                </c:pt>
                <c:pt idx="1">
                  <c:v>0.71948690276260518</c:v>
                </c:pt>
                <c:pt idx="2">
                  <c:v>1.546990766251936</c:v>
                </c:pt>
                <c:pt idx="3">
                  <c:v>3.9408500119668051</c:v>
                </c:pt>
                <c:pt idx="4">
                  <c:v>9.625883987305512</c:v>
                </c:pt>
                <c:pt idx="5">
                  <c:v>19.131072075840098</c:v>
                </c:pt>
                <c:pt idx="6">
                  <c:v>19.364105377736376</c:v>
                </c:pt>
                <c:pt idx="7">
                  <c:v>22.753604867767351</c:v>
                </c:pt>
                <c:pt idx="8">
                  <c:v>24.833664091517981</c:v>
                </c:pt>
                <c:pt idx="9">
                  <c:v>25.322163751771235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6A-4566-827E-B97D4AEF56BD}"/>
            </c:ext>
          </c:extLst>
        </c:ser>
        <c:ser>
          <c:idx val="6"/>
          <c:order val="6"/>
          <c:tx>
            <c:strRef>
              <c:f>'W14. CO2 Captured'!$H$24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Captured'!$H$25:$H$34</c:f>
              <c:numCache>
                <c:formatCode>#,##0.00</c:formatCode>
                <c:ptCount val="10"/>
                <c:pt idx="0">
                  <c:v>0</c:v>
                </c:pt>
                <c:pt idx="1">
                  <c:v>0.71948690276260518</c:v>
                </c:pt>
                <c:pt idx="2">
                  <c:v>0.77515184929099867</c:v>
                </c:pt>
                <c:pt idx="3">
                  <c:v>3.9408500119668122</c:v>
                </c:pt>
                <c:pt idx="4">
                  <c:v>10.350000000000017</c:v>
                </c:pt>
                <c:pt idx="5">
                  <c:v>19.315402613159716</c:v>
                </c:pt>
                <c:pt idx="6">
                  <c:v>11.771561549823771</c:v>
                </c:pt>
                <c:pt idx="7">
                  <c:v>13.833444507570055</c:v>
                </c:pt>
                <c:pt idx="8">
                  <c:v>15.481456746828021</c:v>
                </c:pt>
                <c:pt idx="9">
                  <c:v>20.523562927270397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6A-4566-827E-B97D4AEF56BD}"/>
            </c:ext>
          </c:extLst>
        </c:ser>
        <c:ser>
          <c:idx val="7"/>
          <c:order val="7"/>
          <c:tx>
            <c:strRef>
              <c:f>'W14. CO2 Captured'!$I$24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Captured'!$I$25:$I$34</c:f>
              <c:numCache>
                <c:formatCode>#,##0.00</c:formatCode>
                <c:ptCount val="10"/>
                <c:pt idx="0">
                  <c:v>0</c:v>
                </c:pt>
                <c:pt idx="1">
                  <c:v>0.71948690276260518</c:v>
                </c:pt>
                <c:pt idx="2">
                  <c:v>1.4192274379948011</c:v>
                </c:pt>
                <c:pt idx="3">
                  <c:v>2.9744959137999563</c:v>
                </c:pt>
                <c:pt idx="4">
                  <c:v>8.8694310471907656</c:v>
                </c:pt>
                <c:pt idx="5">
                  <c:v>14.373540869209199</c:v>
                </c:pt>
                <c:pt idx="6">
                  <c:v>20.40439824008967</c:v>
                </c:pt>
                <c:pt idx="7">
                  <c:v>23.843431643658189</c:v>
                </c:pt>
                <c:pt idx="8">
                  <c:v>24.539620805344363</c:v>
                </c:pt>
                <c:pt idx="9">
                  <c:v>25.59641587089266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6A-4566-827E-B97D4AEF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'W15. Carbon Prices'!$B$13</c:f>
          <c:strCache>
            <c:ptCount val="1"/>
            <c:pt idx="0">
              <c:v>2016US$/tCO2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'W15. Carbon Prices'!$B$24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Prices'!$B$25:$B$34</c:f>
              <c:numCache>
                <c:formatCode>#,##0.00</c:formatCode>
                <c:ptCount val="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D-4236-8495-00D4E220E1FF}"/>
            </c:ext>
          </c:extLst>
        </c:ser>
        <c:ser>
          <c:idx val="1"/>
          <c:order val="1"/>
          <c:tx>
            <c:strRef>
              <c:f>'W15. Carbon Prices'!$C$24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Prices'!$C$25:$C$34</c:f>
              <c:numCache>
                <c:formatCode>#,##0.00</c:formatCode>
                <c:ptCount val="10"/>
                <c:pt idx="1">
                  <c:v>14.68683615675652</c:v>
                </c:pt>
                <c:pt idx="2">
                  <c:v>40.931901410863489</c:v>
                </c:pt>
                <c:pt idx="3">
                  <c:v>28.06889702197369</c:v>
                </c:pt>
                <c:pt idx="4">
                  <c:v>16.21058045616174</c:v>
                </c:pt>
                <c:pt idx="5">
                  <c:v>29.91427622372051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D-4236-8495-00D4E220E1FF}"/>
            </c:ext>
          </c:extLst>
        </c:ser>
        <c:ser>
          <c:idx val="2"/>
          <c:order val="2"/>
          <c:tx>
            <c:strRef>
              <c:f>'W15. Carbon Prices'!$D$24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Prices'!$D$25:$D$34</c:f>
              <c:numCache>
                <c:formatCode>#,##0.00</c:formatCode>
                <c:ptCount val="10"/>
                <c:pt idx="1">
                  <c:v>10.281731464211369</c:v>
                </c:pt>
                <c:pt idx="2">
                  <c:v>78.368888985025137</c:v>
                </c:pt>
                <c:pt idx="3">
                  <c:v>80.026447899739196</c:v>
                </c:pt>
                <c:pt idx="4">
                  <c:v>75.661982580977167</c:v>
                </c:pt>
                <c:pt idx="5">
                  <c:v>123.23580290452152</c:v>
                </c:pt>
                <c:pt idx="6">
                  <c:v>200.7285416252266</c:v>
                </c:pt>
                <c:pt idx="7">
                  <c:v>326.95604963412302</c:v>
                </c:pt>
                <c:pt idx="8">
                  <c:v>532.56735572931711</c:v>
                </c:pt>
                <c:pt idx="9">
                  <c:v>867.48650957652512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1D-4236-8495-00D4E220E1FF}"/>
            </c:ext>
          </c:extLst>
        </c:ser>
        <c:ser>
          <c:idx val="3"/>
          <c:order val="3"/>
          <c:tx>
            <c:strRef>
              <c:f>'W15. Carbon Prices'!$E$24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Prices'!$E$25:$E$34</c:f>
              <c:numCache>
                <c:formatCode>#,##0.00</c:formatCode>
                <c:ptCount val="10"/>
                <c:pt idx="1">
                  <c:v>6.7320821872044192</c:v>
                </c:pt>
                <c:pt idx="2">
                  <c:v>43.071039864167048</c:v>
                </c:pt>
                <c:pt idx="3">
                  <c:v>82.485300425700089</c:v>
                </c:pt>
                <c:pt idx="4">
                  <c:v>123.96357774184314</c:v>
                </c:pt>
                <c:pt idx="5">
                  <c:v>199.24841436260385</c:v>
                </c:pt>
                <c:pt idx="6">
                  <c:v>206.86989061238384</c:v>
                </c:pt>
                <c:pt idx="7">
                  <c:v>336.9596586870253</c:v>
                </c:pt>
                <c:pt idx="8">
                  <c:v>548.86218290235763</c:v>
                </c:pt>
                <c:pt idx="9">
                  <c:v>894.02906599733706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1D-4236-8495-00D4E220E1FF}"/>
            </c:ext>
          </c:extLst>
        </c:ser>
        <c:ser>
          <c:idx val="4"/>
          <c:order val="4"/>
          <c:tx>
            <c:strRef>
              <c:f>'W15. Carbon Prices'!$F$24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Prices'!$F$25:$F$34</c:f>
              <c:numCache>
                <c:formatCode>#,##0.00</c:formatCode>
                <c:ptCount val="10"/>
                <c:pt idx="1">
                  <c:v>6.7320821872044192</c:v>
                </c:pt>
                <c:pt idx="2">
                  <c:v>401.54177253344687</c:v>
                </c:pt>
                <c:pt idx="3">
                  <c:v>7035.5231213096195</c:v>
                </c:pt>
                <c:pt idx="4">
                  <c:v>23973.682537539575</c:v>
                </c:pt>
                <c:pt idx="5">
                  <c:v>2485.2634815119841</c:v>
                </c:pt>
                <c:pt idx="6">
                  <c:v>257.49119200345723</c:v>
                </c:pt>
                <c:pt idx="7">
                  <c:v>419.41642471073902</c:v>
                </c:pt>
                <c:pt idx="8">
                  <c:v>683.17556603865512</c:v>
                </c:pt>
                <c:pt idx="9">
                  <c:v>1112.8114140623143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1D-4236-8495-00D4E220E1FF}"/>
            </c:ext>
          </c:extLst>
        </c:ser>
        <c:ser>
          <c:idx val="5"/>
          <c:order val="5"/>
          <c:tx>
            <c:strRef>
              <c:f>'W15. Carbon Prices'!$G$24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Prices'!$G$25:$G$34</c:f>
              <c:numCache>
                <c:formatCode>#,##0.00</c:formatCode>
                <c:ptCount val="10"/>
                <c:pt idx="1">
                  <c:v>6.7320821872044192</c:v>
                </c:pt>
                <c:pt idx="2">
                  <c:v>43.071039864167048</c:v>
                </c:pt>
                <c:pt idx="3">
                  <c:v>3356.5067918336167</c:v>
                </c:pt>
                <c:pt idx="4">
                  <c:v>12205.015256250001</c:v>
                </c:pt>
                <c:pt idx="5">
                  <c:v>28711.530519008065</c:v>
                </c:pt>
                <c:pt idx="6">
                  <c:v>58.599041362059424</c:v>
                </c:pt>
                <c:pt idx="7">
                  <c:v>95.442069035318013</c:v>
                </c:pt>
                <c:pt idx="8">
                  <c:v>155.45547884650139</c:v>
                </c:pt>
                <c:pt idx="9">
                  <c:v>253.21099962253106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1D-4236-8495-00D4E220E1FF}"/>
            </c:ext>
          </c:extLst>
        </c:ser>
        <c:ser>
          <c:idx val="6"/>
          <c:order val="6"/>
          <c:tx>
            <c:strRef>
              <c:f>'W15. Carbon Prices'!$H$24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Prices'!$H$25:$H$34</c:f>
              <c:numCache>
                <c:formatCode>#,##0.00</c:formatCode>
                <c:ptCount val="10"/>
                <c:pt idx="1">
                  <c:v>6.7320821872044192</c:v>
                </c:pt>
                <c:pt idx="2">
                  <c:v>124.27144846192358</c:v>
                </c:pt>
                <c:pt idx="3">
                  <c:v>170.54531804393983</c:v>
                </c:pt>
                <c:pt idx="4">
                  <c:v>196.90655822501071</c:v>
                </c:pt>
                <c:pt idx="5">
                  <c:v>241.11928232049689</c:v>
                </c:pt>
                <c:pt idx="6">
                  <c:v>392.79801046426155</c:v>
                </c:pt>
                <c:pt idx="7">
                  <c:v>639.81697406918158</c:v>
                </c:pt>
                <c:pt idx="8">
                  <c:v>1042.1848366102504</c:v>
                </c:pt>
                <c:pt idx="9">
                  <c:v>1697.5996858897174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1D-4236-8495-00D4E220E1FF}"/>
            </c:ext>
          </c:extLst>
        </c:ser>
        <c:ser>
          <c:idx val="7"/>
          <c:order val="7"/>
          <c:tx>
            <c:strRef>
              <c:f>'W15. Carbon Prices'!$I$24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Prices'!$I$25:$I$34</c:f>
              <c:numCache>
                <c:formatCode>#,##0.00</c:formatCode>
                <c:ptCount val="10"/>
                <c:pt idx="1">
                  <c:v>6.7320821872044192</c:v>
                </c:pt>
                <c:pt idx="2">
                  <c:v>43.071039864167048</c:v>
                </c:pt>
                <c:pt idx="3">
                  <c:v>161.69022977266164</c:v>
                </c:pt>
                <c:pt idx="4">
                  <c:v>459.46285540365449</c:v>
                </c:pt>
                <c:pt idx="5">
                  <c:v>1225.6673214389416</c:v>
                </c:pt>
                <c:pt idx="6">
                  <c:v>322.78300906971191</c:v>
                </c:pt>
                <c:pt idx="7">
                  <c:v>525.76991451505921</c:v>
                </c:pt>
                <c:pt idx="8">
                  <c:v>856.41419410027277</c:v>
                </c:pt>
                <c:pt idx="9">
                  <c:v>1394.9988844944819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A1D-4236-8495-00D4E220E1FF}"/>
            </c:ext>
          </c:extLst>
        </c:ser>
        <c:ser>
          <c:idx val="8"/>
          <c:order val="8"/>
          <c:tx>
            <c:strRef>
              <c:f>'W15. Carbon Prices'!$J$24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Prices'!$J$25:$J$34</c:f>
              <c:numCache>
                <c:formatCode>#,##0.00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1D-4236-8495-00D4E220E1FF}"/>
            </c:ext>
          </c:extLst>
        </c:ser>
        <c:ser>
          <c:idx val="9"/>
          <c:order val="9"/>
          <c:tx>
            <c:strRef>
              <c:f>'W15. Carbon Prices'!$K$24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Prices'!$K$25:$K$34</c:f>
              <c:numCache>
                <c:formatCode>#,##0.00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1D-4236-8495-00D4E220E1FF}"/>
            </c:ext>
          </c:extLst>
        </c:ser>
        <c:ser>
          <c:idx val="10"/>
          <c:order val="10"/>
          <c:tx>
            <c:strRef>
              <c:f>'W15. Carbon Prices'!$L$24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Prices'!$L$25:$L$34</c:f>
              <c:numCache>
                <c:formatCode>#,##0.00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1D-4236-8495-00D4E220E1FF}"/>
            </c:ext>
          </c:extLst>
        </c:ser>
        <c:ser>
          <c:idx val="11"/>
          <c:order val="11"/>
          <c:tx>
            <c:strRef>
              <c:f>'W15. Carbon Prices'!$M$24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Prices'!$M$25:$M$34</c:f>
              <c:numCache>
                <c:formatCode>#,##0.00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1D-4236-8495-00D4E220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'W16. Transport new capacity'!$B$13</c:f>
          <c:strCache>
            <c:ptCount val="1"/>
            <c:pt idx="0">
              <c:v>Billion passenger km from new Alternative fuels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'W16. Transport new capacity'!$B$25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capacity'!$B$26:$B$35</c:f>
              <c:numCache>
                <c:formatCode>#,##0.00</c:formatCode>
                <c:ptCount val="10"/>
                <c:pt idx="0">
                  <c:v>52.559837305869308</c:v>
                </c:pt>
                <c:pt idx="1">
                  <c:v>926.00169097324158</c:v>
                </c:pt>
                <c:pt idx="2">
                  <c:v>3558.0512704114813</c:v>
                </c:pt>
                <c:pt idx="3">
                  <c:v>4612.8749624721449</c:v>
                </c:pt>
                <c:pt idx="4">
                  <c:v>4327.6021119076358</c:v>
                </c:pt>
                <c:pt idx="5">
                  <c:v>2943.4762776892549</c:v>
                </c:pt>
                <c:pt idx="6">
                  <c:v>2848.2516485038404</c:v>
                </c:pt>
                <c:pt idx="7">
                  <c:v>3137.4769394081845</c:v>
                </c:pt>
                <c:pt idx="8">
                  <c:v>3052.9015453050101</c:v>
                </c:pt>
                <c:pt idx="9">
                  <c:v>4464.2528964320109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4-4C33-AE79-1817F5BB0D45}"/>
            </c:ext>
          </c:extLst>
        </c:ser>
        <c:ser>
          <c:idx val="1"/>
          <c:order val="1"/>
          <c:tx>
            <c:strRef>
              <c:f>'W16. Transport new capacity'!$C$25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capacity'!$C$26:$C$35</c:f>
              <c:numCache>
                <c:formatCode>#,##0.00</c:formatCode>
                <c:ptCount val="10"/>
                <c:pt idx="0">
                  <c:v>52.996153150850148</c:v>
                </c:pt>
                <c:pt idx="1">
                  <c:v>1030.7139781705284</c:v>
                </c:pt>
                <c:pt idx="2">
                  <c:v>3250.2431195022004</c:v>
                </c:pt>
                <c:pt idx="3">
                  <c:v>4888.9219309969694</c:v>
                </c:pt>
                <c:pt idx="4">
                  <c:v>4290.9530986995569</c:v>
                </c:pt>
                <c:pt idx="5">
                  <c:v>3010.6715253900302</c:v>
                </c:pt>
                <c:pt idx="6">
                  <c:v>2843.7971426428135</c:v>
                </c:pt>
                <c:pt idx="7">
                  <c:v>3138.9701993858571</c:v>
                </c:pt>
                <c:pt idx="8">
                  <c:v>3085.1524285523578</c:v>
                </c:pt>
                <c:pt idx="9">
                  <c:v>4465.4509829353847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4-4C33-AE79-1817F5BB0D45}"/>
            </c:ext>
          </c:extLst>
        </c:ser>
        <c:ser>
          <c:idx val="2"/>
          <c:order val="2"/>
          <c:tx>
            <c:strRef>
              <c:f>'W16. Transport new capacity'!$D$25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capacity'!$D$26:$D$35</c:f>
              <c:numCache>
                <c:formatCode>#,##0.00</c:formatCode>
                <c:ptCount val="10"/>
                <c:pt idx="0">
                  <c:v>52.559837305869308</c:v>
                </c:pt>
                <c:pt idx="1">
                  <c:v>982.05397218017083</c:v>
                </c:pt>
                <c:pt idx="2">
                  <c:v>2495.0228085020458</c:v>
                </c:pt>
                <c:pt idx="3">
                  <c:v>4341.0535391817994</c:v>
                </c:pt>
                <c:pt idx="4">
                  <c:v>3929.6062023530953</c:v>
                </c:pt>
                <c:pt idx="5">
                  <c:v>2688.7871942227503</c:v>
                </c:pt>
                <c:pt idx="6">
                  <c:v>3064.6797869663637</c:v>
                </c:pt>
                <c:pt idx="7">
                  <c:v>3075.2815331782972</c:v>
                </c:pt>
                <c:pt idx="8">
                  <c:v>3311.0102003996071</c:v>
                </c:pt>
                <c:pt idx="9">
                  <c:v>4559.9115127781661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64-4C33-AE79-1817F5BB0D45}"/>
            </c:ext>
          </c:extLst>
        </c:ser>
        <c:ser>
          <c:idx val="3"/>
          <c:order val="3"/>
          <c:tx>
            <c:strRef>
              <c:f>'W16. Transport new capacity'!$E$25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capacity'!$E$26:$E$35</c:f>
              <c:numCache>
                <c:formatCode>#,##0.00</c:formatCode>
                <c:ptCount val="10"/>
                <c:pt idx="0">
                  <c:v>52.559837305869308</c:v>
                </c:pt>
                <c:pt idx="1">
                  <c:v>982.05397218017083</c:v>
                </c:pt>
                <c:pt idx="2">
                  <c:v>862.86892028632656</c:v>
                </c:pt>
                <c:pt idx="3">
                  <c:v>1928.6529039699087</c:v>
                </c:pt>
                <c:pt idx="4">
                  <c:v>2087.4331786150192</c:v>
                </c:pt>
                <c:pt idx="5">
                  <c:v>529.8601609348508</c:v>
                </c:pt>
                <c:pt idx="6">
                  <c:v>124.90043675046489</c:v>
                </c:pt>
                <c:pt idx="7">
                  <c:v>148.28634985726433</c:v>
                </c:pt>
                <c:pt idx="8">
                  <c:v>731.33524853617018</c:v>
                </c:pt>
                <c:pt idx="9">
                  <c:v>1074.1151509302235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64-4C33-AE79-1817F5BB0D45}"/>
            </c:ext>
          </c:extLst>
        </c:ser>
        <c:ser>
          <c:idx val="4"/>
          <c:order val="4"/>
          <c:tx>
            <c:strRef>
              <c:f>'W16. Transport new capacity'!$F$25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capacity'!$F$26:$F$35</c:f>
              <c:numCache>
                <c:formatCode>#,##0.00</c:formatCode>
                <c:ptCount val="10"/>
                <c:pt idx="0">
                  <c:v>52.489504077311494</c:v>
                </c:pt>
                <c:pt idx="1">
                  <c:v>984.80993677964273</c:v>
                </c:pt>
                <c:pt idx="2">
                  <c:v>2435.6436647030087</c:v>
                </c:pt>
                <c:pt idx="3">
                  <c:v>1878.5208146759828</c:v>
                </c:pt>
                <c:pt idx="4">
                  <c:v>1719.9952858088761</c:v>
                </c:pt>
                <c:pt idx="5">
                  <c:v>317.8899749887014</c:v>
                </c:pt>
                <c:pt idx="6">
                  <c:v>130.26099628408647</c:v>
                </c:pt>
                <c:pt idx="7">
                  <c:v>197.17908074710164</c:v>
                </c:pt>
                <c:pt idx="8">
                  <c:v>718.20133045205773</c:v>
                </c:pt>
                <c:pt idx="9">
                  <c:v>1160.8718673932901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64-4C33-AE79-1817F5BB0D45}"/>
            </c:ext>
          </c:extLst>
        </c:ser>
        <c:ser>
          <c:idx val="5"/>
          <c:order val="5"/>
          <c:tx>
            <c:strRef>
              <c:f>'W16. Transport new capacity'!$G$25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capacity'!$G$26:$G$35</c:f>
              <c:numCache>
                <c:formatCode>#,##0.00</c:formatCode>
                <c:ptCount val="10"/>
                <c:pt idx="0">
                  <c:v>52.489504077311494</c:v>
                </c:pt>
                <c:pt idx="1">
                  <c:v>984.80993677964273</c:v>
                </c:pt>
                <c:pt idx="2">
                  <c:v>784.11081970236387</c:v>
                </c:pt>
                <c:pt idx="3">
                  <c:v>1145.8034646645692</c:v>
                </c:pt>
                <c:pt idx="4">
                  <c:v>1357.2042429789299</c:v>
                </c:pt>
                <c:pt idx="5">
                  <c:v>2238.0551599169135</c:v>
                </c:pt>
                <c:pt idx="6">
                  <c:v>183.0716780951326</c:v>
                </c:pt>
                <c:pt idx="7">
                  <c:v>631.73476173749839</c:v>
                </c:pt>
                <c:pt idx="8">
                  <c:v>1135.1635676005299</c:v>
                </c:pt>
                <c:pt idx="9">
                  <c:v>1526.2017875591609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64-4C33-AE79-1817F5BB0D45}"/>
            </c:ext>
          </c:extLst>
        </c:ser>
        <c:ser>
          <c:idx val="6"/>
          <c:order val="6"/>
          <c:tx>
            <c:strRef>
              <c:f>'W16. Transport new capacity'!$H$25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capacity'!$H$26:$H$35</c:f>
              <c:numCache>
                <c:formatCode>#,##0.00</c:formatCode>
                <c:ptCount val="10"/>
                <c:pt idx="0">
                  <c:v>52.489504077311494</c:v>
                </c:pt>
                <c:pt idx="1">
                  <c:v>984.80993677964273</c:v>
                </c:pt>
                <c:pt idx="2">
                  <c:v>2435.6436647030087</c:v>
                </c:pt>
                <c:pt idx="3">
                  <c:v>1051.0019995393275</c:v>
                </c:pt>
                <c:pt idx="4">
                  <c:v>1478.9354411130955</c:v>
                </c:pt>
                <c:pt idx="5">
                  <c:v>1396.8756464808539</c:v>
                </c:pt>
                <c:pt idx="6">
                  <c:v>380.59187818698115</c:v>
                </c:pt>
                <c:pt idx="7">
                  <c:v>187.49682481537815</c:v>
                </c:pt>
                <c:pt idx="8">
                  <c:v>184.46586794160208</c:v>
                </c:pt>
                <c:pt idx="9">
                  <c:v>474.72229709865883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64-4C33-AE79-1817F5BB0D45}"/>
            </c:ext>
          </c:extLst>
        </c:ser>
        <c:ser>
          <c:idx val="7"/>
          <c:order val="7"/>
          <c:tx>
            <c:strRef>
              <c:f>'W16. Transport new capacity'!$I$25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capacity'!$I$26:$I$35</c:f>
              <c:numCache>
                <c:formatCode>#,##0.00</c:formatCode>
                <c:ptCount val="10"/>
                <c:pt idx="0">
                  <c:v>52.489504077311494</c:v>
                </c:pt>
                <c:pt idx="1">
                  <c:v>984.80993677964273</c:v>
                </c:pt>
                <c:pt idx="2">
                  <c:v>782.61772901989434</c:v>
                </c:pt>
                <c:pt idx="3">
                  <c:v>1316.4462899795706</c:v>
                </c:pt>
                <c:pt idx="4">
                  <c:v>1365.1821675201988</c:v>
                </c:pt>
                <c:pt idx="5">
                  <c:v>165.30194186533384</c:v>
                </c:pt>
                <c:pt idx="6">
                  <c:v>435.14489276078564</c:v>
                </c:pt>
                <c:pt idx="7">
                  <c:v>921.32479454805912</c:v>
                </c:pt>
                <c:pt idx="8">
                  <c:v>1452.6746852326166</c:v>
                </c:pt>
                <c:pt idx="9">
                  <c:v>1648.7065657990061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64-4C33-AE79-1817F5BB0D45}"/>
            </c:ext>
          </c:extLst>
        </c:ser>
        <c:ser>
          <c:idx val="8"/>
          <c:order val="8"/>
          <c:tx>
            <c:strRef>
              <c:f>'W16. Transport new capacity'!$J$25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'W16. Transport new capacity'!$A$26:$A$35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'W16. Transport new capacity'!$J$26:$J$35</c:f>
              <c:numCache>
                <c:formatCode>#,##0.00</c:formatCode>
                <c:ptCount val="10"/>
                <c:pt idx="0">
                  <c:v>52.489504077311494</c:v>
                </c:pt>
                <c:pt idx="1">
                  <c:v>984.80993677964273</c:v>
                </c:pt>
                <c:pt idx="2">
                  <c:v>2435.6436647030087</c:v>
                </c:pt>
                <c:pt idx="3">
                  <c:v>812.84185782852796</c:v>
                </c:pt>
                <c:pt idx="4">
                  <c:v>705.29797150589377</c:v>
                </c:pt>
                <c:pt idx="5">
                  <c:v>1128.8148664195892</c:v>
                </c:pt>
                <c:pt idx="6">
                  <c:v>365.36424647498279</c:v>
                </c:pt>
                <c:pt idx="7">
                  <c:v>666.40631858801623</c:v>
                </c:pt>
                <c:pt idx="8">
                  <c:v>1457.8913882153943</c:v>
                </c:pt>
                <c:pt idx="9">
                  <c:v>1588.3338797412289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364-4C33-AE79-1817F5BB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Billion passenger km from</a:t>
            </a:r>
            <a:r>
              <a:rPr lang="en-GB" baseline="0"/>
              <a:t> new capacity (by mode)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'W16. Transport new capacity'!$A$43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'W16. Transport new capacity'!$B$38:$Z$39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'W16. Transport new capacity'!$B$43:$Z$43</c:f>
              <c:numCache>
                <c:formatCode>#,##0.00</c:formatCode>
                <c:ptCount val="25"/>
                <c:pt idx="0">
                  <c:v>9314.9573649596932</c:v>
                </c:pt>
                <c:pt idx="1">
                  <c:v>19090.359115271367</c:v>
                </c:pt>
                <c:pt idx="2">
                  <c:v>19398.134775904084</c:v>
                </c:pt>
                <c:pt idx="3">
                  <c:v>20153.387577180802</c:v>
                </c:pt>
                <c:pt idx="4">
                  <c:v>18869.660136399867</c:v>
                </c:pt>
                <c:pt idx="5">
                  <c:v>20212.766720979838</c:v>
                </c:pt>
                <c:pt idx="6">
                  <c:v>4773.9303564934871</c:v>
                </c:pt>
                <c:pt idx="7">
                  <c:v>20212.766720979838</c:v>
                </c:pt>
                <c:pt idx="8">
                  <c:v>17682.58092573499</c:v>
                </c:pt>
                <c:pt idx="9">
                  <c:v>20212.766720979838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22864.227555602229</c:v>
                </c:pt>
                <c:pt idx="14">
                  <c:v>22900.873694766811</c:v>
                </c:pt>
                <c:pt idx="15">
                  <c:v>23262.223465156771</c:v>
                </c:pt>
                <c:pt idx="16">
                  <c:v>20272.312990677809</c:v>
                </c:pt>
                <c:pt idx="17">
                  <c:v>20743.016747823989</c:v>
                </c:pt>
                <c:pt idx="18">
                  <c:v>1381.2734037451933</c:v>
                </c:pt>
                <c:pt idx="19">
                  <c:v>1352.5582264392717</c:v>
                </c:pt>
                <c:pt idx="20">
                  <c:v>18359.571151020111</c:v>
                </c:pt>
                <c:pt idx="21">
                  <c:v>7028.1644696546873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91-4A22-B64F-D58F2AD74BB7}"/>
            </c:ext>
          </c:extLst>
        </c:ser>
        <c:ser>
          <c:idx val="4"/>
          <c:order val="1"/>
          <c:tx>
            <c:strRef>
              <c:f>'W16. Transport new capacity'!$A$44</c:f>
              <c:strCache>
                <c:ptCount val="1"/>
                <c:pt idx="0">
                  <c:v>Hybrid (non-plug-in)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'W16. Transport new capacity'!$B$38:$Z$39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'W16. Transport new capacity'!$B$44:$Z$44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4312.4671595492509</c:v>
                </c:pt>
                <c:pt idx="7">
                  <c:v>0</c:v>
                </c:pt>
                <c:pt idx="8">
                  <c:v>1245.9294161887101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1.2150557720275299</c:v>
                </c:pt>
                <c:pt idx="18">
                  <c:v>0</c:v>
                </c:pt>
                <c:pt idx="19">
                  <c:v>0</c:v>
                </c:pt>
                <c:pt idx="20">
                  <c:v>2457.9220844562606</c:v>
                </c:pt>
                <c:pt idx="21">
                  <c:v>7039.1065870422744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A91-4A22-B64F-D58F2AD74BB7}"/>
            </c:ext>
          </c:extLst>
        </c:ser>
        <c:ser>
          <c:idx val="0"/>
          <c:order val="2"/>
          <c:tx>
            <c:strRef>
              <c:f>'W16. Transport new capacity'!$A$41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'W16. Transport new capacity'!$B$38:$Z$39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'W16. Transport new capacity'!$B$41:$Z$41</c:f>
              <c:numCache>
                <c:formatCode>#,##0.00</c:formatCode>
                <c:ptCount val="25"/>
                <c:pt idx="0">
                  <c:v>0</c:v>
                </c:pt>
                <c:pt idx="1">
                  <c:v>55.3</c:v>
                </c:pt>
                <c:pt idx="2">
                  <c:v>55.299999999999983</c:v>
                </c:pt>
                <c:pt idx="3">
                  <c:v>55.3</c:v>
                </c:pt>
                <c:pt idx="4">
                  <c:v>55.3</c:v>
                </c:pt>
                <c:pt idx="5">
                  <c:v>55.3</c:v>
                </c:pt>
                <c:pt idx="6">
                  <c:v>55.299999999999699</c:v>
                </c:pt>
                <c:pt idx="7">
                  <c:v>55.3</c:v>
                </c:pt>
                <c:pt idx="8">
                  <c:v>55.3</c:v>
                </c:pt>
                <c:pt idx="9">
                  <c:v>55.3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55.3</c:v>
                </c:pt>
                <c:pt idx="14">
                  <c:v>55.3</c:v>
                </c:pt>
                <c:pt idx="15">
                  <c:v>55.3</c:v>
                </c:pt>
                <c:pt idx="16">
                  <c:v>55.3</c:v>
                </c:pt>
                <c:pt idx="17">
                  <c:v>55.299999999999947</c:v>
                </c:pt>
                <c:pt idx="18">
                  <c:v>5062.6102444949811</c:v>
                </c:pt>
                <c:pt idx="19">
                  <c:v>4888.7093505540588</c:v>
                </c:pt>
                <c:pt idx="20">
                  <c:v>55.3</c:v>
                </c:pt>
                <c:pt idx="21">
                  <c:v>107.6504383396195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91-4A22-B64F-D58F2AD74BB7}"/>
            </c:ext>
          </c:extLst>
        </c:ser>
        <c:ser>
          <c:idx val="5"/>
          <c:order val="3"/>
          <c:tx>
            <c:strRef>
              <c:f>'W16. Transport new capacity'!$A$45</c:f>
              <c:strCache>
                <c:ptCount val="1"/>
                <c:pt idx="0">
                  <c:v>Hybrid (plug-in)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'W16. Transport new capacity'!$B$38:$Z$39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'W16. Transport new capacity'!$B$45:$Z$45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9753.1928258849766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11032.039280747844</c:v>
                </c:pt>
                <c:pt idx="19">
                  <c:v>12667.711577518594</c:v>
                </c:pt>
                <c:pt idx="20">
                  <c:v>0</c:v>
                </c:pt>
                <c:pt idx="21">
                  <c:v>7602.6658029767523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A91-4A22-B64F-D58F2AD74BB7}"/>
            </c:ext>
          </c:extLst>
        </c:ser>
        <c:ser>
          <c:idx val="2"/>
          <c:order val="4"/>
          <c:tx>
            <c:strRef>
              <c:f>'W16. Transport new capacity'!$A$42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'W16. Transport new capacity'!$B$38:$Z$39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'W16. Transport new capacity'!$B$42:$Z$42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2971.4989888825612</c:v>
                </c:pt>
                <c:pt idx="5">
                  <c:v>0</c:v>
                </c:pt>
                <c:pt idx="6">
                  <c:v>1663.3872193366387</c:v>
                </c:pt>
                <c:pt idx="7">
                  <c:v>0</c:v>
                </c:pt>
                <c:pt idx="8">
                  <c:v>2920.5106923093185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5105.4348611900477</c:v>
                </c:pt>
                <c:pt idx="17">
                  <c:v>4753.2451721242305</c:v>
                </c:pt>
                <c:pt idx="18">
                  <c:v>1042.3875430263581</c:v>
                </c:pt>
                <c:pt idx="19">
                  <c:v>1281.8455906139416</c:v>
                </c:pt>
                <c:pt idx="20">
                  <c:v>5084.9683270336027</c:v>
                </c:pt>
                <c:pt idx="21">
                  <c:v>4463.0416611979472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91-4A22-B64F-D58F2AD74BB7}"/>
            </c:ext>
          </c:extLst>
        </c:ser>
        <c:ser>
          <c:idx val="1"/>
          <c:order val="5"/>
          <c:tx>
            <c:strRef>
              <c:f>'W16. Transport new capacity'!$A$40</c:f>
              <c:strCache>
                <c:ptCount val="1"/>
                <c:pt idx="0">
                  <c:v>Alternative fuels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'W16. Transport new capacity'!$B$38:$Z$39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'W16. Transport new capacity'!$B$40:$Z$40</c:f>
              <c:numCache>
                <c:formatCode>#,##0.00</c:formatCode>
                <c:ptCount val="25"/>
                <c:pt idx="0">
                  <c:v>52.559837305869308</c:v>
                </c:pt>
                <c:pt idx="1">
                  <c:v>3558.0512704114813</c:v>
                </c:pt>
                <c:pt idx="2">
                  <c:v>3250.2431195022004</c:v>
                </c:pt>
                <c:pt idx="3">
                  <c:v>2495.0228085020458</c:v>
                </c:pt>
                <c:pt idx="4">
                  <c:v>862.86892028632656</c:v>
                </c:pt>
                <c:pt idx="5">
                  <c:v>2435.6436647030087</c:v>
                </c:pt>
                <c:pt idx="6">
                  <c:v>784.11081970236387</c:v>
                </c:pt>
                <c:pt idx="7">
                  <c:v>2435.6436647030087</c:v>
                </c:pt>
                <c:pt idx="8">
                  <c:v>782.61772901989434</c:v>
                </c:pt>
                <c:pt idx="9">
                  <c:v>2435.6436647030087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4327.6021119076358</c:v>
                </c:pt>
                <c:pt idx="14">
                  <c:v>4290.9530986995569</c:v>
                </c:pt>
                <c:pt idx="15">
                  <c:v>3929.6062023530953</c:v>
                </c:pt>
                <c:pt idx="16">
                  <c:v>2087.4331786150192</c:v>
                </c:pt>
                <c:pt idx="17">
                  <c:v>1719.9952858088761</c:v>
                </c:pt>
                <c:pt idx="18">
                  <c:v>1357.2042429789299</c:v>
                </c:pt>
                <c:pt idx="19">
                  <c:v>1478.9354411130955</c:v>
                </c:pt>
                <c:pt idx="20">
                  <c:v>1365.1821675201988</c:v>
                </c:pt>
                <c:pt idx="21">
                  <c:v>705.29797150589377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1-4A22-B64F-D58F2AD74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'W17. Transport service output'!$B$13</c:f>
          <c:strCache>
            <c:ptCount val="1"/>
            <c:pt idx="0">
              <c:v>Transport service output from Cars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'W17. Transport service output'!$B$24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output'!$B$25:$B$34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16237.412608619828</c:v>
                </c:pt>
                <c:pt idx="2">
                  <c:v>17601.175858707185</c:v>
                </c:pt>
                <c:pt idx="3">
                  <c:v>16779.146430788529</c:v>
                </c:pt>
                <c:pt idx="4">
                  <c:v>20017.263086372102</c:v>
                </c:pt>
                <c:pt idx="5">
                  <c:v>21780.524686421086</c:v>
                </c:pt>
                <c:pt idx="6">
                  <c:v>23398.30845732701</c:v>
                </c:pt>
                <c:pt idx="7">
                  <c:v>25059.689178762703</c:v>
                </c:pt>
                <c:pt idx="8">
                  <c:v>26803.274541214028</c:v>
                </c:pt>
                <c:pt idx="9">
                  <c:v>28739.059332887762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2-4AF0-BE7A-E9A4C07860CE}"/>
            </c:ext>
          </c:extLst>
        </c:ser>
        <c:ser>
          <c:idx val="1"/>
          <c:order val="1"/>
          <c:tx>
            <c:strRef>
              <c:f>'W17. Transport service output'!$C$24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output'!$C$25:$C$34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16237.412608619827</c:v>
                </c:pt>
                <c:pt idx="2">
                  <c:v>17601.175858707185</c:v>
                </c:pt>
                <c:pt idx="3">
                  <c:v>16779.146430788529</c:v>
                </c:pt>
                <c:pt idx="4">
                  <c:v>20017.26308637211</c:v>
                </c:pt>
                <c:pt idx="5">
                  <c:v>21780.524686421089</c:v>
                </c:pt>
                <c:pt idx="6">
                  <c:v>23398.308457327003</c:v>
                </c:pt>
                <c:pt idx="7">
                  <c:v>25059.68917876271</c:v>
                </c:pt>
                <c:pt idx="8">
                  <c:v>26803.274541214028</c:v>
                </c:pt>
                <c:pt idx="9">
                  <c:v>28739.059332887762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C2-4AF0-BE7A-E9A4C07860CE}"/>
            </c:ext>
          </c:extLst>
        </c:ser>
        <c:ser>
          <c:idx val="2"/>
          <c:order val="2"/>
          <c:tx>
            <c:strRef>
              <c:f>'W17. Transport service output'!$D$24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output'!$D$25:$D$34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16237.412608619827</c:v>
                </c:pt>
                <c:pt idx="2">
                  <c:v>17601.175858707185</c:v>
                </c:pt>
                <c:pt idx="3">
                  <c:v>16779.146430788522</c:v>
                </c:pt>
                <c:pt idx="4">
                  <c:v>20017.26308637211</c:v>
                </c:pt>
                <c:pt idx="5">
                  <c:v>21780.524686421093</c:v>
                </c:pt>
                <c:pt idx="6">
                  <c:v>23398.308457326995</c:v>
                </c:pt>
                <c:pt idx="7">
                  <c:v>25059.68917876271</c:v>
                </c:pt>
                <c:pt idx="8">
                  <c:v>26803.274541214028</c:v>
                </c:pt>
                <c:pt idx="9">
                  <c:v>28739.059332887777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C2-4AF0-BE7A-E9A4C07860CE}"/>
            </c:ext>
          </c:extLst>
        </c:ser>
        <c:ser>
          <c:idx val="3"/>
          <c:order val="3"/>
          <c:tx>
            <c:strRef>
              <c:f>'W17. Transport service output'!$E$24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output'!$E$25:$E$34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16237.412608619827</c:v>
                </c:pt>
                <c:pt idx="2">
                  <c:v>17638.585769775749</c:v>
                </c:pt>
                <c:pt idx="3">
                  <c:v>16934.61679585692</c:v>
                </c:pt>
                <c:pt idx="4">
                  <c:v>20313.215472969121</c:v>
                </c:pt>
                <c:pt idx="5">
                  <c:v>22113.869252108256</c:v>
                </c:pt>
                <c:pt idx="6">
                  <c:v>23651.351560869683</c:v>
                </c:pt>
                <c:pt idx="7">
                  <c:v>25291.862586605901</c:v>
                </c:pt>
                <c:pt idx="8">
                  <c:v>26952.501738737566</c:v>
                </c:pt>
                <c:pt idx="9">
                  <c:v>28992.473791332599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C2-4AF0-BE7A-E9A4C07860CE}"/>
            </c:ext>
          </c:extLst>
        </c:ser>
        <c:ser>
          <c:idx val="4"/>
          <c:order val="4"/>
          <c:tx>
            <c:strRef>
              <c:f>'W17. Transport service output'!$F$24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output'!$F$25:$F$34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16237.412608619827</c:v>
                </c:pt>
                <c:pt idx="2">
                  <c:v>17601.175858707185</c:v>
                </c:pt>
                <c:pt idx="3">
                  <c:v>16940.142859621814</c:v>
                </c:pt>
                <c:pt idx="4">
                  <c:v>20251.256549208316</c:v>
                </c:pt>
                <c:pt idx="5">
                  <c:v>22039.884343791924</c:v>
                </c:pt>
                <c:pt idx="6">
                  <c:v>23651.351560869687</c:v>
                </c:pt>
                <c:pt idx="7">
                  <c:v>25330.384453973653</c:v>
                </c:pt>
                <c:pt idx="8">
                  <c:v>26912.145479439503</c:v>
                </c:pt>
                <c:pt idx="9">
                  <c:v>28976.898047542676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C2-4AF0-BE7A-E9A4C07860CE}"/>
            </c:ext>
          </c:extLst>
        </c:ser>
        <c:ser>
          <c:idx val="5"/>
          <c:order val="5"/>
          <c:tx>
            <c:strRef>
              <c:f>'W17. Transport service output'!$G$24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output'!$G$25:$G$34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16237.412608619827</c:v>
                </c:pt>
                <c:pt idx="2">
                  <c:v>16572.453209501324</c:v>
                </c:pt>
                <c:pt idx="3">
                  <c:v>14113.280272896591</c:v>
                </c:pt>
                <c:pt idx="4">
                  <c:v>14657.051908030593</c:v>
                </c:pt>
                <c:pt idx="5">
                  <c:v>20724.838944942065</c:v>
                </c:pt>
                <c:pt idx="6">
                  <c:v>23651.351560869691</c:v>
                </c:pt>
                <c:pt idx="7">
                  <c:v>25254.658026955647</c:v>
                </c:pt>
                <c:pt idx="8">
                  <c:v>26912.14547943951</c:v>
                </c:pt>
                <c:pt idx="9">
                  <c:v>28971.096706695243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C2-4AF0-BE7A-E9A4C07860CE}"/>
            </c:ext>
          </c:extLst>
        </c:ser>
        <c:ser>
          <c:idx val="6"/>
          <c:order val="6"/>
          <c:tx>
            <c:strRef>
              <c:f>'W17. Transport service output'!$H$24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output'!$H$25:$H$34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16237.412608619827</c:v>
                </c:pt>
                <c:pt idx="2">
                  <c:v>17601.175858707185</c:v>
                </c:pt>
                <c:pt idx="3">
                  <c:v>15161.719098265405</c:v>
                </c:pt>
                <c:pt idx="4">
                  <c:v>16259.734332667203</c:v>
                </c:pt>
                <c:pt idx="5">
                  <c:v>15563.317029408398</c:v>
                </c:pt>
                <c:pt idx="6">
                  <c:v>23852.247420455402</c:v>
                </c:pt>
                <c:pt idx="7">
                  <c:v>25496.578393926295</c:v>
                </c:pt>
                <c:pt idx="8">
                  <c:v>27231.353802519599</c:v>
                </c:pt>
                <c:pt idx="9">
                  <c:v>29147.563438998062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C2-4AF0-BE7A-E9A4C07860CE}"/>
            </c:ext>
          </c:extLst>
        </c:ser>
        <c:ser>
          <c:idx val="7"/>
          <c:order val="7"/>
          <c:tx>
            <c:strRef>
              <c:f>'W17. Transport service output'!$I$24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output'!$I$25:$I$34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16237.412608619827</c:v>
                </c:pt>
                <c:pt idx="2">
                  <c:v>17617.982571903165</c:v>
                </c:pt>
                <c:pt idx="3">
                  <c:v>16856.958549350955</c:v>
                </c:pt>
                <c:pt idx="4">
                  <c:v>20215.353212476773</c:v>
                </c:pt>
                <c:pt idx="5">
                  <c:v>22005.661601259537</c:v>
                </c:pt>
                <c:pt idx="6">
                  <c:v>23504.130998200108</c:v>
                </c:pt>
                <c:pt idx="7">
                  <c:v>25073.178597328228</c:v>
                </c:pt>
                <c:pt idx="8">
                  <c:v>26559.69000753585</c:v>
                </c:pt>
                <c:pt idx="9">
                  <c:v>28756.805233123996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C2-4AF0-BE7A-E9A4C07860CE}"/>
            </c:ext>
          </c:extLst>
        </c:ser>
        <c:ser>
          <c:idx val="8"/>
          <c:order val="8"/>
          <c:tx>
            <c:strRef>
              <c:f>'W17. Transport service output'!$J$24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'W17. Transport service output'!$A$25:$A$34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'W17. Transport service output'!$J$25:$J$34</c:f>
              <c:numCache>
                <c:formatCode>#,##0.00</c:formatCode>
                <c:ptCount val="10"/>
                <c:pt idx="0">
                  <c:v>9604.056661485145</c:v>
                </c:pt>
                <c:pt idx="1">
                  <c:v>16237.412608619827</c:v>
                </c:pt>
                <c:pt idx="2">
                  <c:v>17601.175858707185</c:v>
                </c:pt>
                <c:pt idx="3">
                  <c:v>16856.958549350951</c:v>
                </c:pt>
                <c:pt idx="4">
                  <c:v>20056.770252586284</c:v>
                </c:pt>
                <c:pt idx="5">
                  <c:v>21468.015573911365</c:v>
                </c:pt>
                <c:pt idx="6">
                  <c:v>23593.103499932109</c:v>
                </c:pt>
                <c:pt idx="7">
                  <c:v>25208.382542468</c:v>
                </c:pt>
                <c:pt idx="8">
                  <c:v>26784.363872685248</c:v>
                </c:pt>
                <c:pt idx="9">
                  <c:v>28769.556665167987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C2-4AF0-BE7A-E9A4C0786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Transport service</a:t>
            </a:r>
            <a:r>
              <a:rPr lang="en-GB" baseline="0"/>
              <a:t> output by mode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'W17. Transport service output'!$A$45</c:f>
              <c:strCache>
                <c:ptCount val="1"/>
                <c:pt idx="0">
                  <c:v>Cars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'W17. Transport service output'!$B$37:$Z$38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'W17. Transport service output'!$B$45:$Z$45</c:f>
              <c:numCache>
                <c:formatCode>#,##0.00</c:formatCode>
                <c:ptCount val="25"/>
                <c:pt idx="0">
                  <c:v>9604.056661485145</c:v>
                </c:pt>
                <c:pt idx="1">
                  <c:v>17601.175858707185</c:v>
                </c:pt>
                <c:pt idx="2">
                  <c:v>17601.175858707185</c:v>
                </c:pt>
                <c:pt idx="3">
                  <c:v>17601.175858707185</c:v>
                </c:pt>
                <c:pt idx="4">
                  <c:v>17638.585769775749</c:v>
                </c:pt>
                <c:pt idx="5">
                  <c:v>17601.175858707185</c:v>
                </c:pt>
                <c:pt idx="6">
                  <c:v>16572.453209501324</c:v>
                </c:pt>
                <c:pt idx="7">
                  <c:v>17601.175858707185</c:v>
                </c:pt>
                <c:pt idx="8">
                  <c:v>17617.982571903165</c:v>
                </c:pt>
                <c:pt idx="9">
                  <c:v>17601.175858707185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20017.263086372102</c:v>
                </c:pt>
                <c:pt idx="14">
                  <c:v>20017.26308637211</c:v>
                </c:pt>
                <c:pt idx="15">
                  <c:v>20017.26308637211</c:v>
                </c:pt>
                <c:pt idx="16">
                  <c:v>20313.215472969121</c:v>
                </c:pt>
                <c:pt idx="17">
                  <c:v>20251.256549208316</c:v>
                </c:pt>
                <c:pt idx="18">
                  <c:v>14657.051908030593</c:v>
                </c:pt>
                <c:pt idx="19">
                  <c:v>16259.734332667203</c:v>
                </c:pt>
                <c:pt idx="20">
                  <c:v>20215.353212476773</c:v>
                </c:pt>
                <c:pt idx="21">
                  <c:v>20056.770252586284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981-46B5-8284-7F1A4F123F1B}"/>
            </c:ext>
          </c:extLst>
        </c:ser>
        <c:ser>
          <c:idx val="4"/>
          <c:order val="1"/>
          <c:tx>
            <c:strRef>
              <c:f>'W17. Transport service output'!$A$43</c:f>
              <c:strCache>
                <c:ptCount val="1"/>
                <c:pt idx="0">
                  <c:v>Light vehicles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'W17. Transport service output'!$B$37:$Z$38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'W17. Transport service output'!$B$43:$Z$43</c:f>
              <c:numCache>
                <c:formatCode>#,##0.00</c:formatCode>
                <c:ptCount val="25"/>
                <c:pt idx="0">
                  <c:v>4082.6935657435747</c:v>
                </c:pt>
                <c:pt idx="1">
                  <c:v>5690.8087984717558</c:v>
                </c:pt>
                <c:pt idx="2">
                  <c:v>5690.8087984717613</c:v>
                </c:pt>
                <c:pt idx="3">
                  <c:v>5690.8087984717549</c:v>
                </c:pt>
                <c:pt idx="4">
                  <c:v>5700.9694473044383</c:v>
                </c:pt>
                <c:pt idx="5">
                  <c:v>5690.8087984717567</c:v>
                </c:pt>
                <c:pt idx="6">
                  <c:v>5465.7996713357916</c:v>
                </c:pt>
                <c:pt idx="7">
                  <c:v>5690.8087984717567</c:v>
                </c:pt>
                <c:pt idx="8">
                  <c:v>5665.6849994499717</c:v>
                </c:pt>
                <c:pt idx="9">
                  <c:v>5690.8087984717567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7201.0651902290801</c:v>
                </c:pt>
                <c:pt idx="14">
                  <c:v>7201.065190229082</c:v>
                </c:pt>
                <c:pt idx="15">
                  <c:v>7201.0651902290783</c:v>
                </c:pt>
                <c:pt idx="16">
                  <c:v>7300.1277077269697</c:v>
                </c:pt>
                <c:pt idx="17">
                  <c:v>7287.7375132872039</c:v>
                </c:pt>
                <c:pt idx="18">
                  <c:v>5198.3577996022896</c:v>
                </c:pt>
                <c:pt idx="19">
                  <c:v>5721.3229729074301</c:v>
                </c:pt>
                <c:pt idx="20">
                  <c:v>7268.9186964541223</c:v>
                </c:pt>
                <c:pt idx="21">
                  <c:v>7223.8689396693308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81-46B5-8284-7F1A4F123F1B}"/>
            </c:ext>
          </c:extLst>
        </c:ser>
        <c:ser>
          <c:idx val="5"/>
          <c:order val="2"/>
          <c:tx>
            <c:strRef>
              <c:f>'W17. Transport service output'!$A$44</c:f>
              <c:strCache>
                <c:ptCount val="1"/>
                <c:pt idx="0">
                  <c:v>Medium trucks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'W17. Transport service output'!$B$37:$Z$38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'W17. Transport service output'!$B$44:$Z$44</c:f>
              <c:numCache>
                <c:formatCode>#,##0.00</c:formatCode>
                <c:ptCount val="25"/>
                <c:pt idx="0">
                  <c:v>667.25533606737849</c:v>
                </c:pt>
                <c:pt idx="1">
                  <c:v>1088.2132483847263</c:v>
                </c:pt>
                <c:pt idx="2">
                  <c:v>1088.2132483847258</c:v>
                </c:pt>
                <c:pt idx="3">
                  <c:v>1088.2132483847258</c:v>
                </c:pt>
                <c:pt idx="4">
                  <c:v>1082.2030070045673</c:v>
                </c:pt>
                <c:pt idx="5">
                  <c:v>1088.2132483847256</c:v>
                </c:pt>
                <c:pt idx="6">
                  <c:v>1046.427175350952</c:v>
                </c:pt>
                <c:pt idx="7">
                  <c:v>1088.2132483847256</c:v>
                </c:pt>
                <c:pt idx="8">
                  <c:v>1077.7865622132608</c:v>
                </c:pt>
                <c:pt idx="9">
                  <c:v>1088.2132483847256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1654.7087339928394</c:v>
                </c:pt>
                <c:pt idx="14">
                  <c:v>1654.7087339928394</c:v>
                </c:pt>
                <c:pt idx="15">
                  <c:v>1654.7087339928394</c:v>
                </c:pt>
                <c:pt idx="16">
                  <c:v>1621.0072784060217</c:v>
                </c:pt>
                <c:pt idx="17">
                  <c:v>1618.373631037435</c:v>
                </c:pt>
                <c:pt idx="18">
                  <c:v>1183.7653639794732</c:v>
                </c:pt>
                <c:pt idx="19">
                  <c:v>1258.834129696723</c:v>
                </c:pt>
                <c:pt idx="20">
                  <c:v>1589.8053373482699</c:v>
                </c:pt>
                <c:pt idx="21">
                  <c:v>1581.1949751583277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81-46B5-8284-7F1A4F123F1B}"/>
            </c:ext>
          </c:extLst>
        </c:ser>
        <c:ser>
          <c:idx val="2"/>
          <c:order val="3"/>
          <c:tx>
            <c:strRef>
              <c:f>'W17. Transport service output'!$A$42</c:f>
              <c:strCache>
                <c:ptCount val="1"/>
                <c:pt idx="0">
                  <c:v>Heavy trucks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'W17. Transport service output'!$B$37:$Z$38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'W17. Transport service output'!$B$42:$Z$42</c:f>
              <c:numCache>
                <c:formatCode>#,##0.00</c:formatCode>
                <c:ptCount val="25"/>
                <c:pt idx="0">
                  <c:v>894.2141396100933</c:v>
                </c:pt>
                <c:pt idx="1">
                  <c:v>1375.5475785566462</c:v>
                </c:pt>
                <c:pt idx="2">
                  <c:v>1375.5475785566462</c:v>
                </c:pt>
                <c:pt idx="3">
                  <c:v>1375.5475785566457</c:v>
                </c:pt>
                <c:pt idx="4">
                  <c:v>1387.5982784307412</c:v>
                </c:pt>
                <c:pt idx="5">
                  <c:v>1375.5475785566457</c:v>
                </c:pt>
                <c:pt idx="6">
                  <c:v>1358.7660423391285</c:v>
                </c:pt>
                <c:pt idx="7">
                  <c:v>1375.5475785566457</c:v>
                </c:pt>
                <c:pt idx="8">
                  <c:v>1387.5982784307421</c:v>
                </c:pt>
                <c:pt idx="9">
                  <c:v>1375.5475785566457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2025.3126300276197</c:v>
                </c:pt>
                <c:pt idx="14">
                  <c:v>2025.3126300276203</c:v>
                </c:pt>
                <c:pt idx="15">
                  <c:v>2025.3126300276199</c:v>
                </c:pt>
                <c:pt idx="16">
                  <c:v>2086.0848176863919</c:v>
                </c:pt>
                <c:pt idx="17">
                  <c:v>2084.8687241142929</c:v>
                </c:pt>
                <c:pt idx="18">
                  <c:v>1683.7179973852537</c:v>
                </c:pt>
                <c:pt idx="19">
                  <c:v>1781.8174289565986</c:v>
                </c:pt>
                <c:pt idx="20">
                  <c:v>2081.1980095004187</c:v>
                </c:pt>
                <c:pt idx="21">
                  <c:v>2067.9626018665749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81-46B5-8284-7F1A4F123F1B}"/>
            </c:ext>
          </c:extLst>
        </c:ser>
        <c:ser>
          <c:idx val="0"/>
          <c:order val="4"/>
          <c:tx>
            <c:strRef>
              <c:f>'W17. Transport service output'!$A$40</c:f>
              <c:strCache>
                <c:ptCount val="1"/>
                <c:pt idx="0">
                  <c:v>Commercial services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'W17. Transport service output'!$B$37:$Z$38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'W17. Transport service output'!$B$40:$Z$40</c:f>
              <c:numCache>
                <c:formatCode>#,##0.00</c:formatCode>
                <c:ptCount val="25"/>
                <c:pt idx="0">
                  <c:v>860.97149986110492</c:v>
                </c:pt>
                <c:pt idx="1">
                  <c:v>1500.2632370055148</c:v>
                </c:pt>
                <c:pt idx="2">
                  <c:v>1500.2632370055155</c:v>
                </c:pt>
                <c:pt idx="3">
                  <c:v>1500.2632370055148</c:v>
                </c:pt>
                <c:pt idx="4">
                  <c:v>1502.2698784962467</c:v>
                </c:pt>
                <c:pt idx="5">
                  <c:v>1500.2632370055153</c:v>
                </c:pt>
                <c:pt idx="6">
                  <c:v>1464.3797786479697</c:v>
                </c:pt>
                <c:pt idx="7">
                  <c:v>1500.2632370055153</c:v>
                </c:pt>
                <c:pt idx="8">
                  <c:v>1490.1846866987601</c:v>
                </c:pt>
                <c:pt idx="9">
                  <c:v>1500.2632370055153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2354.8824149802977</c:v>
                </c:pt>
                <c:pt idx="14">
                  <c:v>2354.8824149802977</c:v>
                </c:pt>
                <c:pt idx="15">
                  <c:v>2354.8824149802977</c:v>
                </c:pt>
                <c:pt idx="16">
                  <c:v>2342.3444080423433</c:v>
                </c:pt>
                <c:pt idx="17">
                  <c:v>2311.4155400239174</c:v>
                </c:pt>
                <c:pt idx="18">
                  <c:v>1718.8505393391661</c:v>
                </c:pt>
                <c:pt idx="19">
                  <c:v>1833.788461796629</c:v>
                </c:pt>
                <c:pt idx="20">
                  <c:v>2269.3087298987075</c:v>
                </c:pt>
                <c:pt idx="21">
                  <c:v>2259.710010177917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81-46B5-8284-7F1A4F123F1B}"/>
            </c:ext>
          </c:extLst>
        </c:ser>
        <c:ser>
          <c:idx val="3"/>
          <c:order val="5"/>
          <c:tx>
            <c:strRef>
              <c:f>'W17. Transport service output'!$A$39</c:f>
              <c:strCache>
                <c:ptCount val="1"/>
                <c:pt idx="0">
                  <c:v>Buses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'W17. Transport service output'!$B$37:$Z$38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'W17. Transport service output'!$B$39:$Z$39</c:f>
              <c:numCache>
                <c:formatCode>#,##0.00</c:formatCode>
                <c:ptCount val="25"/>
                <c:pt idx="0">
                  <c:v>326.15031746610549</c:v>
                </c:pt>
                <c:pt idx="1">
                  <c:v>353.33506067595158</c:v>
                </c:pt>
                <c:pt idx="2">
                  <c:v>353.33506067595158</c:v>
                </c:pt>
                <c:pt idx="3">
                  <c:v>353.33506067595147</c:v>
                </c:pt>
                <c:pt idx="4">
                  <c:v>353.33506067595147</c:v>
                </c:pt>
                <c:pt idx="5">
                  <c:v>353.33506067595147</c:v>
                </c:pt>
                <c:pt idx="6">
                  <c:v>340.19589991048207</c:v>
                </c:pt>
                <c:pt idx="7">
                  <c:v>353.33506067595147</c:v>
                </c:pt>
                <c:pt idx="8">
                  <c:v>353.33506067595158</c:v>
                </c:pt>
                <c:pt idx="9">
                  <c:v>353.33506067595147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380.92275123968449</c:v>
                </c:pt>
                <c:pt idx="14">
                  <c:v>380.92275123968454</c:v>
                </c:pt>
                <c:pt idx="15">
                  <c:v>380.92275123968449</c:v>
                </c:pt>
                <c:pt idx="16">
                  <c:v>397.1782263480294</c:v>
                </c:pt>
                <c:pt idx="17">
                  <c:v>395.89107686726095</c:v>
                </c:pt>
                <c:pt idx="18">
                  <c:v>309.73832321222068</c:v>
                </c:pt>
                <c:pt idx="19">
                  <c:v>328.01807101116486</c:v>
                </c:pt>
                <c:pt idx="20">
                  <c:v>395.71194015491983</c:v>
                </c:pt>
                <c:pt idx="21">
                  <c:v>388.90748872769205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1-46B5-8284-7F1A4F123F1B}"/>
            </c:ext>
          </c:extLst>
        </c:ser>
        <c:ser>
          <c:idx val="1"/>
          <c:order val="6"/>
          <c:tx>
            <c:strRef>
              <c:f>'W17. Transport service output'!$A$41</c:f>
              <c:strCache>
                <c:ptCount val="1"/>
                <c:pt idx="0">
                  <c:v>Three wheels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'W17. Transport service output'!$B$37:$Z$38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'W17. Transport service output'!$B$41:$Z$41</c:f>
              <c:numCache>
                <c:formatCode>#,##0.00</c:formatCode>
                <c:ptCount val="25"/>
                <c:pt idx="0">
                  <c:v>169.3959959871955</c:v>
                </c:pt>
                <c:pt idx="1">
                  <c:v>175.15830181655548</c:v>
                </c:pt>
                <c:pt idx="2">
                  <c:v>175.15830181655548</c:v>
                </c:pt>
                <c:pt idx="3">
                  <c:v>175.15830181655548</c:v>
                </c:pt>
                <c:pt idx="4">
                  <c:v>175.15830181655548</c:v>
                </c:pt>
                <c:pt idx="5">
                  <c:v>175.15830181655548</c:v>
                </c:pt>
                <c:pt idx="6">
                  <c:v>175.15830181655548</c:v>
                </c:pt>
                <c:pt idx="7">
                  <c:v>175.15830181655548</c:v>
                </c:pt>
                <c:pt idx="8">
                  <c:v>175.15830181655548</c:v>
                </c:pt>
                <c:pt idx="9">
                  <c:v>175.15830181655548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180.1031409584196</c:v>
                </c:pt>
                <c:pt idx="14">
                  <c:v>180.1031409584196</c:v>
                </c:pt>
                <c:pt idx="15">
                  <c:v>180.1031409584196</c:v>
                </c:pt>
                <c:pt idx="16">
                  <c:v>180.1031409584196</c:v>
                </c:pt>
                <c:pt idx="17">
                  <c:v>180.1031409584196</c:v>
                </c:pt>
                <c:pt idx="18">
                  <c:v>149.62654273881708</c:v>
                </c:pt>
                <c:pt idx="19">
                  <c:v>156.21390120390058</c:v>
                </c:pt>
                <c:pt idx="20">
                  <c:v>180.1031409584196</c:v>
                </c:pt>
                <c:pt idx="21">
                  <c:v>180.1031409584196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81-46B5-8284-7F1A4F123F1B}"/>
            </c:ext>
          </c:extLst>
        </c:ser>
        <c:ser>
          <c:idx val="7"/>
          <c:order val="7"/>
          <c:tx>
            <c:strRef>
              <c:f>'W17. Transport service output'!$A$46</c:f>
              <c:strCache>
                <c:ptCount val="1"/>
                <c:pt idx="0">
                  <c:v>Two wheels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'W17. Transport service output'!$B$37:$Z$38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'W17. Transport service output'!$B$46:$Z$46</c:f>
              <c:numCache>
                <c:formatCode>#,##0.00</c:formatCode>
                <c:ptCount val="25"/>
                <c:pt idx="0">
                  <c:v>524.93618944866842</c:v>
                </c:pt>
                <c:pt idx="1">
                  <c:v>559.27948645064043</c:v>
                </c:pt>
                <c:pt idx="2">
                  <c:v>559.27948645064043</c:v>
                </c:pt>
                <c:pt idx="3">
                  <c:v>559.27948645064043</c:v>
                </c:pt>
                <c:pt idx="4">
                  <c:v>559.27948645064043</c:v>
                </c:pt>
                <c:pt idx="5">
                  <c:v>559.27948645064043</c:v>
                </c:pt>
                <c:pt idx="6">
                  <c:v>559.27948645064043</c:v>
                </c:pt>
                <c:pt idx="7">
                  <c:v>559.27948645064043</c:v>
                </c:pt>
                <c:pt idx="8">
                  <c:v>559.27948645064043</c:v>
                </c:pt>
                <c:pt idx="9">
                  <c:v>559.27948645064043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595.35266871306351</c:v>
                </c:pt>
                <c:pt idx="14">
                  <c:v>595.35266871306351</c:v>
                </c:pt>
                <c:pt idx="15">
                  <c:v>595.35266871306351</c:v>
                </c:pt>
                <c:pt idx="16">
                  <c:v>595.35266871306351</c:v>
                </c:pt>
                <c:pt idx="17">
                  <c:v>595.35266871306351</c:v>
                </c:pt>
                <c:pt idx="18">
                  <c:v>497.84026900473782</c:v>
                </c:pt>
                <c:pt idx="19">
                  <c:v>520.04211182489507</c:v>
                </c:pt>
                <c:pt idx="20">
                  <c:v>595.35266871306351</c:v>
                </c:pt>
                <c:pt idx="21">
                  <c:v>595.35266871306351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981-46B5-8284-7F1A4F123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'W18. Transport energy consump'!$B$13</c:f>
          <c:strCache>
            <c:ptCount val="1"/>
            <c:pt idx="0">
              <c:v>Transport energy consumption from Electricity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'W18. Transport energy consump'!$B$24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consump'!$B$25:$B$34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53.123312345432332</c:v>
                </c:pt>
                <c:pt idx="4">
                  <c:v>51.433726169339728</c:v>
                </c:pt>
                <c:pt idx="5">
                  <c:v>4142.4331922022748</c:v>
                </c:pt>
                <c:pt idx="6">
                  <c:v>9482.5619609453643</c:v>
                </c:pt>
                <c:pt idx="7">
                  <c:v>11930.811089881736</c:v>
                </c:pt>
                <c:pt idx="8">
                  <c:v>13661.238939445851</c:v>
                </c:pt>
                <c:pt idx="9">
                  <c:v>16401.186082991644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3-4A1C-B105-B34E4D06B805}"/>
            </c:ext>
          </c:extLst>
        </c:ser>
        <c:ser>
          <c:idx val="1"/>
          <c:order val="1"/>
          <c:tx>
            <c:strRef>
              <c:f>'W18. Transport energy consump'!$C$24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consump'!$C$25:$C$34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56.19022035885714</c:v>
                </c:pt>
                <c:pt idx="3">
                  <c:v>53.114435586248163</c:v>
                </c:pt>
                <c:pt idx="4">
                  <c:v>51.433726169339728</c:v>
                </c:pt>
                <c:pt idx="5">
                  <c:v>3874.4044267427194</c:v>
                </c:pt>
                <c:pt idx="6">
                  <c:v>9249.9189915651605</c:v>
                </c:pt>
                <c:pt idx="7">
                  <c:v>11897.145654652501</c:v>
                </c:pt>
                <c:pt idx="8">
                  <c:v>13567.316829109084</c:v>
                </c:pt>
                <c:pt idx="9">
                  <c:v>16389.17324676385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93-4A1C-B105-B34E4D06B805}"/>
            </c:ext>
          </c:extLst>
        </c:ser>
        <c:ser>
          <c:idx val="2"/>
          <c:order val="2"/>
          <c:tx>
            <c:strRef>
              <c:f>'W18. Transport energy consump'!$D$24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consump'!$D$25:$D$34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53.123312345432332</c:v>
                </c:pt>
                <c:pt idx="4">
                  <c:v>51.433726169339728</c:v>
                </c:pt>
                <c:pt idx="5">
                  <c:v>5102.3705575302802</c:v>
                </c:pt>
                <c:pt idx="6">
                  <c:v>9008.4979833226771</c:v>
                </c:pt>
                <c:pt idx="7">
                  <c:v>11060.018728903002</c:v>
                </c:pt>
                <c:pt idx="8">
                  <c:v>12484.945235995239</c:v>
                </c:pt>
                <c:pt idx="9">
                  <c:v>15166.70056883034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93-4A1C-B105-B34E4D06B805}"/>
            </c:ext>
          </c:extLst>
        </c:ser>
        <c:ser>
          <c:idx val="3"/>
          <c:order val="3"/>
          <c:tx>
            <c:strRef>
              <c:f>'W18. Transport energy consump'!$E$24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consump'!$E$25:$E$34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51.768195237401834</c:v>
                </c:pt>
                <c:pt idx="4">
                  <c:v>50.429302235488322</c:v>
                </c:pt>
                <c:pt idx="5">
                  <c:v>5136.7536837379967</c:v>
                </c:pt>
                <c:pt idx="6">
                  <c:v>11522.797224396299</c:v>
                </c:pt>
                <c:pt idx="7">
                  <c:v>15022.767968640363</c:v>
                </c:pt>
                <c:pt idx="8">
                  <c:v>16395.916304091639</c:v>
                </c:pt>
                <c:pt idx="9">
                  <c:v>18504.731587881892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93-4A1C-B105-B34E4D06B805}"/>
            </c:ext>
          </c:extLst>
        </c:ser>
        <c:ser>
          <c:idx val="4"/>
          <c:order val="4"/>
          <c:tx>
            <c:strRef>
              <c:f>'W18. Transport energy consump'!$F$24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consump'!$F$25:$F$34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54.999618863908154</c:v>
                </c:pt>
                <c:pt idx="3">
                  <c:v>52.76032705687318</c:v>
                </c:pt>
                <c:pt idx="4">
                  <c:v>47.17301820578097</c:v>
                </c:pt>
                <c:pt idx="5">
                  <c:v>4492.8722882406219</c:v>
                </c:pt>
                <c:pt idx="6">
                  <c:v>10638.875045898587</c:v>
                </c:pt>
                <c:pt idx="7">
                  <c:v>14904.614678535907</c:v>
                </c:pt>
                <c:pt idx="8">
                  <c:v>16337.547137323754</c:v>
                </c:pt>
                <c:pt idx="9">
                  <c:v>18453.251461442353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93-4A1C-B105-B34E4D06B805}"/>
            </c:ext>
          </c:extLst>
        </c:ser>
        <c:ser>
          <c:idx val="5"/>
          <c:order val="5"/>
          <c:tx>
            <c:strRef>
              <c:f>'W18. Transport energy consump'!$G$24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consump'!$G$25:$G$34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1768.85674765869</c:v>
                </c:pt>
                <c:pt idx="3">
                  <c:v>4603.9215990082648</c:v>
                </c:pt>
                <c:pt idx="4">
                  <c:v>6722.0577658573566</c:v>
                </c:pt>
                <c:pt idx="5">
                  <c:v>6493.4801016329984</c:v>
                </c:pt>
                <c:pt idx="6">
                  <c:v>9250.9267480620128</c:v>
                </c:pt>
                <c:pt idx="7">
                  <c:v>13208.219160937313</c:v>
                </c:pt>
                <c:pt idx="8">
                  <c:v>16031.200835558901</c:v>
                </c:pt>
                <c:pt idx="9">
                  <c:v>18344.445427183105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93-4A1C-B105-B34E4D06B805}"/>
            </c:ext>
          </c:extLst>
        </c:ser>
        <c:ser>
          <c:idx val="6"/>
          <c:order val="6"/>
          <c:tx>
            <c:strRef>
              <c:f>'W18. Transport energy consump'!$H$24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consump'!$H$25:$H$34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54.999618863908154</c:v>
                </c:pt>
                <c:pt idx="3">
                  <c:v>2216.7845744205711</c:v>
                </c:pt>
                <c:pt idx="4">
                  <c:v>6269.4695012116945</c:v>
                </c:pt>
                <c:pt idx="5">
                  <c:v>7026.8856025053728</c:v>
                </c:pt>
                <c:pt idx="6">
                  <c:v>10936.907886107883</c:v>
                </c:pt>
                <c:pt idx="7">
                  <c:v>12988.624678475262</c:v>
                </c:pt>
                <c:pt idx="8">
                  <c:v>13578.117745397079</c:v>
                </c:pt>
                <c:pt idx="9">
                  <c:v>15452.40501017379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993-4A1C-B105-B34E4D06B805}"/>
            </c:ext>
          </c:extLst>
        </c:ser>
        <c:ser>
          <c:idx val="7"/>
          <c:order val="7"/>
          <c:tx>
            <c:strRef>
              <c:f>'W18. Transport energy consump'!$I$24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consump'!$I$25:$I$34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53.123312345432332</c:v>
                </c:pt>
                <c:pt idx="4">
                  <c:v>47.820041360072814</c:v>
                </c:pt>
                <c:pt idx="5">
                  <c:v>6116.8564717743984</c:v>
                </c:pt>
                <c:pt idx="6">
                  <c:v>11189.881092253416</c:v>
                </c:pt>
                <c:pt idx="7">
                  <c:v>14340.021991688296</c:v>
                </c:pt>
                <c:pt idx="8">
                  <c:v>15169.436061885006</c:v>
                </c:pt>
                <c:pt idx="9">
                  <c:v>17913.200795088182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93-4A1C-B105-B34E4D06B805}"/>
            </c:ext>
          </c:extLst>
        </c:ser>
        <c:ser>
          <c:idx val="8"/>
          <c:order val="8"/>
          <c:tx>
            <c:strRef>
              <c:f>'W18. Transport energy consump'!$J$24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'W18. Transport energy consump'!$A$25:$A$34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'W18. Transport energy consump'!$J$25:$J$34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54.999618863908154</c:v>
                </c:pt>
                <c:pt idx="3">
                  <c:v>52.76032705687318</c:v>
                </c:pt>
                <c:pt idx="4">
                  <c:v>1255.8304421354999</c:v>
                </c:pt>
                <c:pt idx="5">
                  <c:v>3651.2512209976294</c:v>
                </c:pt>
                <c:pt idx="6">
                  <c:v>9076.1348147682802</c:v>
                </c:pt>
                <c:pt idx="7">
                  <c:v>14160.805619098401</c:v>
                </c:pt>
                <c:pt idx="8">
                  <c:v>15732.546700018856</c:v>
                </c:pt>
                <c:pt idx="9">
                  <c:v>18063.078728964832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993-4A1C-B105-B34E4D06B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Transport energy consumption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'W18. Transport energy consump'!$A$43</c:f>
              <c:strCache>
                <c:ptCount val="1"/>
                <c:pt idx="0">
                  <c:v>Gasoline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consump'!$B$43:$Z$43</c:f>
              <c:numCache>
                <c:formatCode>#,##0.00</c:formatCode>
                <c:ptCount val="25"/>
                <c:pt idx="0">
                  <c:v>51370.316217901098</c:v>
                </c:pt>
                <c:pt idx="1">
                  <c:v>53786.555713368354</c:v>
                </c:pt>
                <c:pt idx="2">
                  <c:v>53171.354914706098</c:v>
                </c:pt>
                <c:pt idx="3">
                  <c:v>50867.421793462643</c:v>
                </c:pt>
                <c:pt idx="4">
                  <c:v>48195.268982019254</c:v>
                </c:pt>
                <c:pt idx="5">
                  <c:v>51809.718113977178</c:v>
                </c:pt>
                <c:pt idx="6">
                  <c:v>31807.225846744735</c:v>
                </c:pt>
                <c:pt idx="7">
                  <c:v>51809.718113977178</c:v>
                </c:pt>
                <c:pt idx="8">
                  <c:v>50204.040980940081</c:v>
                </c:pt>
                <c:pt idx="9">
                  <c:v>51809.718113977178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16139.567836518347</c:v>
                </c:pt>
                <c:pt idx="14">
                  <c:v>16068.849317016544</c:v>
                </c:pt>
                <c:pt idx="15">
                  <c:v>17302.889048565507</c:v>
                </c:pt>
                <c:pt idx="16">
                  <c:v>18717.834989626004</c:v>
                </c:pt>
                <c:pt idx="17">
                  <c:v>20459.68660964855</c:v>
                </c:pt>
                <c:pt idx="18">
                  <c:v>7401.631274001732</c:v>
                </c:pt>
                <c:pt idx="19">
                  <c:v>10064.747511206098</c:v>
                </c:pt>
                <c:pt idx="20">
                  <c:v>21806.37442657959</c:v>
                </c:pt>
                <c:pt idx="21">
                  <c:v>22191.767660393092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24-4C4A-A941-76B4471B7E52}"/>
            </c:ext>
          </c:extLst>
        </c:ser>
        <c:ser>
          <c:idx val="0"/>
          <c:order val="1"/>
          <c:tx>
            <c:strRef>
              <c:f>'W18. Transport energy consump'!$A$40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consump'!$B$40:$Z$40</c:f>
              <c:numCache>
                <c:formatCode>#,##0.00</c:formatCode>
                <c:ptCount val="25"/>
                <c:pt idx="0">
                  <c:v>24722.3290023343</c:v>
                </c:pt>
                <c:pt idx="1">
                  <c:v>27767.745992027838</c:v>
                </c:pt>
                <c:pt idx="2">
                  <c:v>27754.263868910934</c:v>
                </c:pt>
                <c:pt idx="3">
                  <c:v>28466.603666000337</c:v>
                </c:pt>
                <c:pt idx="4">
                  <c:v>23485.338538662061</c:v>
                </c:pt>
                <c:pt idx="5">
                  <c:v>27739.57611616571</c:v>
                </c:pt>
                <c:pt idx="6">
                  <c:v>13655.011748624929</c:v>
                </c:pt>
                <c:pt idx="7">
                  <c:v>27739.57611616571</c:v>
                </c:pt>
                <c:pt idx="8">
                  <c:v>19832.718723505179</c:v>
                </c:pt>
                <c:pt idx="9">
                  <c:v>27739.57611616571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38561.405260225431</c:v>
                </c:pt>
                <c:pt idx="14">
                  <c:v>38581.04849285596</c:v>
                </c:pt>
                <c:pt idx="15">
                  <c:v>37027.840915784698</c:v>
                </c:pt>
                <c:pt idx="16">
                  <c:v>24168.240669187962</c:v>
                </c:pt>
                <c:pt idx="17">
                  <c:v>23263.549044744381</c:v>
                </c:pt>
                <c:pt idx="18">
                  <c:v>5977.753361067782</c:v>
                </c:pt>
                <c:pt idx="19">
                  <c:v>3250.3115816803188</c:v>
                </c:pt>
                <c:pt idx="20">
                  <c:v>23686.574651471117</c:v>
                </c:pt>
                <c:pt idx="21">
                  <c:v>16220.939427625446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4-4C4A-A941-76B4471B7E52}"/>
            </c:ext>
          </c:extLst>
        </c:ser>
        <c:ser>
          <c:idx val="5"/>
          <c:order val="2"/>
          <c:tx>
            <c:strRef>
              <c:f>'W18. Transport energy consump'!$A$44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consump'!$B$44:$Z$44</c:f>
              <c:numCache>
                <c:formatCode>#,##0.00</c:formatCode>
                <c:ptCount val="25"/>
                <c:pt idx="0">
                  <c:v>336.53077865475609</c:v>
                </c:pt>
                <c:pt idx="1">
                  <c:v>1193.3078237070574</c:v>
                </c:pt>
                <c:pt idx="2">
                  <c:v>1208.5760809468329</c:v>
                </c:pt>
                <c:pt idx="3">
                  <c:v>1182.8249374646086</c:v>
                </c:pt>
                <c:pt idx="4">
                  <c:v>1175.1717355433354</c:v>
                </c:pt>
                <c:pt idx="5">
                  <c:v>1128.2144782527348</c:v>
                </c:pt>
                <c:pt idx="6">
                  <c:v>5445.4386412568892</c:v>
                </c:pt>
                <c:pt idx="7">
                  <c:v>1128.2144782527348</c:v>
                </c:pt>
                <c:pt idx="8">
                  <c:v>1222.7082424369162</c:v>
                </c:pt>
                <c:pt idx="9">
                  <c:v>1128.2144782527348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367.40465610724465</c:v>
                </c:pt>
                <c:pt idx="14">
                  <c:v>345.92267606502332</c:v>
                </c:pt>
                <c:pt idx="15">
                  <c:v>363.12455400338359</c:v>
                </c:pt>
                <c:pt idx="16">
                  <c:v>805.37092243436507</c:v>
                </c:pt>
                <c:pt idx="17">
                  <c:v>888.34226267392967</c:v>
                </c:pt>
                <c:pt idx="18">
                  <c:v>11192.724886213035</c:v>
                </c:pt>
                <c:pt idx="19">
                  <c:v>11608.058364027487</c:v>
                </c:pt>
                <c:pt idx="20">
                  <c:v>771.63183010669877</c:v>
                </c:pt>
                <c:pt idx="21">
                  <c:v>4432.6068836855693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24-4C4A-A941-76B4471B7E52}"/>
            </c:ext>
          </c:extLst>
        </c:ser>
        <c:ser>
          <c:idx val="7"/>
          <c:order val="3"/>
          <c:tx>
            <c:strRef>
              <c:f>'W18. Transport energy consump'!$A$46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consump'!$B$46:$Z$46</c:f>
              <c:numCache>
                <c:formatCode>#,##0.00</c:formatCode>
                <c:ptCount val="25"/>
                <c:pt idx="0">
                  <c:v>187.82116931527281</c:v>
                </c:pt>
                <c:pt idx="1">
                  <c:v>3074.4626955209965</c:v>
                </c:pt>
                <c:pt idx="2">
                  <c:v>3886.8997612622247</c:v>
                </c:pt>
                <c:pt idx="3">
                  <c:v>4767.2277069790489</c:v>
                </c:pt>
                <c:pt idx="4">
                  <c:v>1930.0971010059986</c:v>
                </c:pt>
                <c:pt idx="5">
                  <c:v>4540.2259800896691</c:v>
                </c:pt>
                <c:pt idx="6">
                  <c:v>1043.8717720121019</c:v>
                </c:pt>
                <c:pt idx="7">
                  <c:v>4540.2259800896691</c:v>
                </c:pt>
                <c:pt idx="8">
                  <c:v>1924.0769914240186</c:v>
                </c:pt>
                <c:pt idx="9">
                  <c:v>4540.2259800896691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26390.14948299247</c:v>
                </c:pt>
                <c:pt idx="14">
                  <c:v>26529.645636476613</c:v>
                </c:pt>
                <c:pt idx="15">
                  <c:v>27757.00080455951</c:v>
                </c:pt>
                <c:pt idx="16">
                  <c:v>13715.226797746012</c:v>
                </c:pt>
                <c:pt idx="17">
                  <c:v>11729.148410614815</c:v>
                </c:pt>
                <c:pt idx="18">
                  <c:v>0</c:v>
                </c:pt>
                <c:pt idx="19">
                  <c:v>0</c:v>
                </c:pt>
                <c:pt idx="20">
                  <c:v>9077.3792413596057</c:v>
                </c:pt>
                <c:pt idx="21">
                  <c:v>1316.9469843527963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24-4C4A-A941-76B4471B7E52}"/>
            </c:ext>
          </c:extLst>
        </c:ser>
        <c:ser>
          <c:idx val="6"/>
          <c:order val="4"/>
          <c:tx>
            <c:strRef>
              <c:f>'W18. Transport energy consump'!$A$45</c:f>
              <c:strCache>
                <c:ptCount val="1"/>
                <c:pt idx="0">
                  <c:v>Methanol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consump'!$B$45:$Z$45</c:f>
              <c:numCache>
                <c:formatCode>#,##0.00</c:formatCode>
                <c:ptCount val="25"/>
                <c:pt idx="0">
                  <c:v>0</c:v>
                </c:pt>
                <c:pt idx="1">
                  <c:v>6018.0649189418464</c:v>
                </c:pt>
                <c:pt idx="2">
                  <c:v>5075.6771357785601</c:v>
                </c:pt>
                <c:pt idx="3">
                  <c:v>2632.6793927440012</c:v>
                </c:pt>
                <c:pt idx="4">
                  <c:v>259.031451814089</c:v>
                </c:pt>
                <c:pt idx="5">
                  <c:v>2619.5877133001891</c:v>
                </c:pt>
                <c:pt idx="6">
                  <c:v>0</c:v>
                </c:pt>
                <c:pt idx="7">
                  <c:v>2619.5877133001891</c:v>
                </c:pt>
                <c:pt idx="8">
                  <c:v>158.2532730670614</c:v>
                </c:pt>
                <c:pt idx="9">
                  <c:v>2619.5877133001891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9636.1522745628808</c:v>
                </c:pt>
                <c:pt idx="14">
                  <c:v>9693.1768462914988</c:v>
                </c:pt>
                <c:pt idx="15">
                  <c:v>7726.0506820525325</c:v>
                </c:pt>
                <c:pt idx="16">
                  <c:v>1282.2580518455902</c:v>
                </c:pt>
                <c:pt idx="17">
                  <c:v>1234.6638756040384</c:v>
                </c:pt>
                <c:pt idx="18">
                  <c:v>25.6806510395656</c:v>
                </c:pt>
                <c:pt idx="19">
                  <c:v>96.619589859999991</c:v>
                </c:pt>
                <c:pt idx="20">
                  <c:v>310.10326128806025</c:v>
                </c:pt>
                <c:pt idx="21">
                  <c:v>249.25648202699853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24-4C4A-A941-76B4471B7E52}"/>
            </c:ext>
          </c:extLst>
        </c:ser>
        <c:ser>
          <c:idx val="3"/>
          <c:order val="5"/>
          <c:tx>
            <c:strRef>
              <c:f>'W18. Transport energy consump'!$A$39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consump'!$B$39:$Z$39</c:f>
              <c:numCache>
                <c:formatCode>#,##0.00</c:formatCode>
                <c:ptCount val="25"/>
                <c:pt idx="0">
                  <c:v>820.13437499999918</c:v>
                </c:pt>
                <c:pt idx="1">
                  <c:v>357.87441281962424</c:v>
                </c:pt>
                <c:pt idx="2">
                  <c:v>407.65917499650709</c:v>
                </c:pt>
                <c:pt idx="3">
                  <c:v>1126.4559274446704</c:v>
                </c:pt>
                <c:pt idx="4">
                  <c:v>372.6427099407195</c:v>
                </c:pt>
                <c:pt idx="5">
                  <c:v>1323.5824485103799</c:v>
                </c:pt>
                <c:pt idx="6">
                  <c:v>1334.0476910152356</c:v>
                </c:pt>
                <c:pt idx="7">
                  <c:v>1323.5824485103799</c:v>
                </c:pt>
                <c:pt idx="8">
                  <c:v>699.01037149431511</c:v>
                </c:pt>
                <c:pt idx="9">
                  <c:v>1323.5824485103799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7562.0539363249891</c:v>
                </c:pt>
                <c:pt idx="14">
                  <c:v>7426.5451232887954</c:v>
                </c:pt>
                <c:pt idx="15">
                  <c:v>7591.5112138771456</c:v>
                </c:pt>
                <c:pt idx="16">
                  <c:v>7274.426788573378</c:v>
                </c:pt>
                <c:pt idx="17">
                  <c:v>7873.4075150487597</c:v>
                </c:pt>
                <c:pt idx="18">
                  <c:v>342.74283169710543</c:v>
                </c:pt>
                <c:pt idx="19">
                  <c:v>2398.5556293371487</c:v>
                </c:pt>
                <c:pt idx="20">
                  <c:v>8308.5782277784365</c:v>
                </c:pt>
                <c:pt idx="21">
                  <c:v>8603.8559600098542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4-4C4A-A941-76B4471B7E52}"/>
            </c:ext>
          </c:extLst>
        </c:ser>
        <c:ser>
          <c:idx val="2"/>
          <c:order val="6"/>
          <c:tx>
            <c:strRef>
              <c:f>'W18. Transport energy consump'!$A$42</c:f>
              <c:strCache>
                <c:ptCount val="1"/>
                <c:pt idx="0">
                  <c:v>Ethanol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consump'!$B$42:$Z$42</c:f>
              <c:numCache>
                <c:formatCode>#,##0.00</c:formatCode>
                <c:ptCount val="25"/>
                <c:pt idx="0">
                  <c:v>258.23201733273561</c:v>
                </c:pt>
                <c:pt idx="1">
                  <c:v>2819.365672628041</c:v>
                </c:pt>
                <c:pt idx="2">
                  <c:v>2834.2586679062683</c:v>
                </c:pt>
                <c:pt idx="3">
                  <c:v>2809.9618236262331</c:v>
                </c:pt>
                <c:pt idx="4">
                  <c:v>2116.0877609687632</c:v>
                </c:pt>
                <c:pt idx="5">
                  <c:v>2809.6664912999277</c:v>
                </c:pt>
                <c:pt idx="6">
                  <c:v>877.02156003038021</c:v>
                </c:pt>
                <c:pt idx="7">
                  <c:v>2809.6664912999277</c:v>
                </c:pt>
                <c:pt idx="8">
                  <c:v>1973.8433847775273</c:v>
                </c:pt>
                <c:pt idx="9">
                  <c:v>2809.6664912999277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3229.0235120000002</c:v>
                </c:pt>
                <c:pt idx="14">
                  <c:v>3229.0235120000002</c:v>
                </c:pt>
                <c:pt idx="15">
                  <c:v>3229.0391990705352</c:v>
                </c:pt>
                <c:pt idx="16">
                  <c:v>2578.0571086321052</c:v>
                </c:pt>
                <c:pt idx="17">
                  <c:v>2349.2401200299023</c:v>
                </c:pt>
                <c:pt idx="18">
                  <c:v>44.067794649514006</c:v>
                </c:pt>
                <c:pt idx="19">
                  <c:v>72.263298786095987</c:v>
                </c:pt>
                <c:pt idx="20">
                  <c:v>1758.9856739779666</c:v>
                </c:pt>
                <c:pt idx="21">
                  <c:v>302.39189937824369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24-4C4A-A941-76B4471B7E52}"/>
            </c:ext>
          </c:extLst>
        </c:ser>
        <c:ser>
          <c:idx val="1"/>
          <c:order val="7"/>
          <c:tx>
            <c:strRef>
              <c:f>'W18. Transport energy consump'!$A$41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consump'!$B$41:$Z$41</c:f>
              <c:numCache>
                <c:formatCode>#,##0.00</c:formatCode>
                <c:ptCount val="25"/>
                <c:pt idx="0">
                  <c:v>0.27214200000000005</c:v>
                </c:pt>
                <c:pt idx="1">
                  <c:v>56.220066244731683</c:v>
                </c:pt>
                <c:pt idx="2">
                  <c:v>56.19022035885714</c:v>
                </c:pt>
                <c:pt idx="3">
                  <c:v>56.220066244731683</c:v>
                </c:pt>
                <c:pt idx="4">
                  <c:v>56.220066244731683</c:v>
                </c:pt>
                <c:pt idx="5">
                  <c:v>54.999618863908154</c:v>
                </c:pt>
                <c:pt idx="6">
                  <c:v>1768.85674765869</c:v>
                </c:pt>
                <c:pt idx="7">
                  <c:v>54.999618863908154</c:v>
                </c:pt>
                <c:pt idx="8">
                  <c:v>56.220066244731683</c:v>
                </c:pt>
                <c:pt idx="9">
                  <c:v>54.999618863908154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51.433726169339728</c:v>
                </c:pt>
                <c:pt idx="14">
                  <c:v>51.433726169339728</c:v>
                </c:pt>
                <c:pt idx="15">
                  <c:v>51.433726169339728</c:v>
                </c:pt>
                <c:pt idx="16">
                  <c:v>50.429302235488322</c:v>
                </c:pt>
                <c:pt idx="17">
                  <c:v>47.17301820578097</c:v>
                </c:pt>
                <c:pt idx="18">
                  <c:v>6722.0577658573566</c:v>
                </c:pt>
                <c:pt idx="19">
                  <c:v>6269.4695012116945</c:v>
                </c:pt>
                <c:pt idx="20">
                  <c:v>47.820041360072814</c:v>
                </c:pt>
                <c:pt idx="21">
                  <c:v>1255.8304421354999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24-4C4A-A941-76B4471B7E52}"/>
            </c:ext>
          </c:extLst>
        </c:ser>
        <c:ser>
          <c:idx val="8"/>
          <c:order val="8"/>
          <c:tx>
            <c:strRef>
              <c:f>'W18. Transport energy consump'!$A$47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'W18. Transport energy consump'!$B$37:$Z$38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'W18. Transport energy consump'!$B$47:$Z$47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6447.6373241097999</c:v>
                </c:pt>
                <c:pt idx="5">
                  <c:v>0</c:v>
                </c:pt>
                <c:pt idx="6">
                  <c:v>3552.4400401784947</c:v>
                </c:pt>
                <c:pt idx="7">
                  <c:v>0</c:v>
                </c:pt>
                <c:pt idx="8">
                  <c:v>6212.4066947876472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15711.8954708356</c:v>
                </c:pt>
                <c:pt idx="17">
                  <c:v>15687.451146043362</c:v>
                </c:pt>
                <c:pt idx="18">
                  <c:v>5275.4493798097474</c:v>
                </c:pt>
                <c:pt idx="19">
                  <c:v>6996.3294175716237</c:v>
                </c:pt>
                <c:pt idx="20">
                  <c:v>15622.167908789166</c:v>
                </c:pt>
                <c:pt idx="21">
                  <c:v>14328.757896856692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24-4C4A-A941-76B4471B7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'W19. Transport total capacity'!$B$13</c:f>
          <c:strCache>
            <c:ptCount val="1"/>
            <c:pt idx="0">
              <c:v>Billion passenger km from total Electric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'W19. Transport total capacity'!$B$24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capacity'!$B$25:$B$34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71.747318231594093</c:v>
                </c:pt>
                <c:pt idx="3">
                  <c:v>71.747318231594093</c:v>
                </c:pt>
                <c:pt idx="4">
                  <c:v>71.747318231594093</c:v>
                </c:pt>
                <c:pt idx="5">
                  <c:v>6258.4618694589763</c:v>
                </c:pt>
                <c:pt idx="6">
                  <c:v>14823.574078440352</c:v>
                </c:pt>
                <c:pt idx="7">
                  <c:v>18743.004379777252</c:v>
                </c:pt>
                <c:pt idx="8">
                  <c:v>21520.418392012216</c:v>
                </c:pt>
                <c:pt idx="9">
                  <c:v>26453.674884684864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F-4E73-A032-120577F546C6}"/>
            </c:ext>
          </c:extLst>
        </c:ser>
        <c:ser>
          <c:idx val="1"/>
          <c:order val="1"/>
          <c:tx>
            <c:strRef>
              <c:f>'W19. Transport total capacity'!$C$24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capacity'!$C$25:$C$34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71.747318231594079</c:v>
                </c:pt>
                <c:pt idx="3">
                  <c:v>71.747318231594065</c:v>
                </c:pt>
                <c:pt idx="4">
                  <c:v>71.747318231594093</c:v>
                </c:pt>
                <c:pt idx="5">
                  <c:v>5850.6625926311181</c:v>
                </c:pt>
                <c:pt idx="6">
                  <c:v>14430.515968683507</c:v>
                </c:pt>
                <c:pt idx="7">
                  <c:v>18682.62367748866</c:v>
                </c:pt>
                <c:pt idx="8">
                  <c:v>21359.210207820241</c:v>
                </c:pt>
                <c:pt idx="9">
                  <c:v>26420.862794458128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F-4E73-A032-120577F546C6}"/>
            </c:ext>
          </c:extLst>
        </c:ser>
        <c:ser>
          <c:idx val="2"/>
          <c:order val="2"/>
          <c:tx>
            <c:strRef>
              <c:f>'W19. Transport total capacity'!$D$24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capacity'!$D$25:$D$34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71.747318231594093</c:v>
                </c:pt>
                <c:pt idx="3">
                  <c:v>71.747318231594093</c:v>
                </c:pt>
                <c:pt idx="4">
                  <c:v>71.747318231594093</c:v>
                </c:pt>
                <c:pt idx="5">
                  <c:v>7916.5966196348854</c:v>
                </c:pt>
                <c:pt idx="6">
                  <c:v>14036.742718106621</c:v>
                </c:pt>
                <c:pt idx="7">
                  <c:v>17341.371075638086</c:v>
                </c:pt>
                <c:pt idx="8">
                  <c:v>19674.716283529073</c:v>
                </c:pt>
                <c:pt idx="9">
                  <c:v>24419.380028955613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6F-4E73-A032-120577F546C6}"/>
            </c:ext>
          </c:extLst>
        </c:ser>
        <c:ser>
          <c:idx val="3"/>
          <c:order val="3"/>
          <c:tx>
            <c:strRef>
              <c:f>'W19. Transport total capacity'!$E$24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capacity'!$E$25:$E$34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71.747318231594093</c:v>
                </c:pt>
                <c:pt idx="3">
                  <c:v>71.747318231593994</c:v>
                </c:pt>
                <c:pt idx="4">
                  <c:v>71.747318231594107</c:v>
                </c:pt>
                <c:pt idx="5">
                  <c:v>8124.5310387405698</c:v>
                </c:pt>
                <c:pt idx="6">
                  <c:v>18513.076959329879</c:v>
                </c:pt>
                <c:pt idx="7">
                  <c:v>24216.082498714</c:v>
                </c:pt>
                <c:pt idx="8">
                  <c:v>26343.897063244691</c:v>
                </c:pt>
                <c:pt idx="9">
                  <c:v>29776.215353243966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6F-4E73-A032-120577F546C6}"/>
            </c:ext>
          </c:extLst>
        </c:ser>
        <c:ser>
          <c:idx val="4"/>
          <c:order val="4"/>
          <c:tx>
            <c:strRef>
              <c:f>'W19. Transport total capacity'!$F$24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capacity'!$F$25:$F$34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71.747318231594107</c:v>
                </c:pt>
                <c:pt idx="3">
                  <c:v>71.747318231594107</c:v>
                </c:pt>
                <c:pt idx="4">
                  <c:v>71.747318231594051</c:v>
                </c:pt>
                <c:pt idx="5">
                  <c:v>7327.2689523491399</c:v>
                </c:pt>
                <c:pt idx="6">
                  <c:v>17330.818862280092</c:v>
                </c:pt>
                <c:pt idx="7">
                  <c:v>24157.744036245858</c:v>
                </c:pt>
                <c:pt idx="8">
                  <c:v>26225.972097394537</c:v>
                </c:pt>
                <c:pt idx="9">
                  <c:v>29670.898398334371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6F-4E73-A032-120577F546C6}"/>
            </c:ext>
          </c:extLst>
        </c:ser>
        <c:ser>
          <c:idx val="5"/>
          <c:order val="5"/>
          <c:tx>
            <c:strRef>
              <c:f>'W19. Transport total capacity'!$G$24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capacity'!$G$25:$G$34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71.747318231593695</c:v>
                </c:pt>
                <c:pt idx="3">
                  <c:v>2981.6731868937595</c:v>
                </c:pt>
                <c:pt idx="4">
                  <c:v>5991.4320392152331</c:v>
                </c:pt>
                <c:pt idx="5">
                  <c:v>5422.994107068931</c:v>
                </c:pt>
                <c:pt idx="6">
                  <c:v>13442.693941302476</c:v>
                </c:pt>
                <c:pt idx="7">
                  <c:v>20943.71487788171</c:v>
                </c:pt>
                <c:pt idx="8">
                  <c:v>25637.306125981468</c:v>
                </c:pt>
                <c:pt idx="9">
                  <c:v>29428.519374391581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6F-4E73-A032-120577F546C6}"/>
            </c:ext>
          </c:extLst>
        </c:ser>
        <c:ser>
          <c:idx val="6"/>
          <c:order val="6"/>
          <c:tx>
            <c:strRef>
              <c:f>'W19. Transport total capacity'!$H$24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capacity'!$H$25:$H$34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71.747318231594107</c:v>
                </c:pt>
                <c:pt idx="3">
                  <c:v>524.09485103713132</c:v>
                </c:pt>
                <c:pt idx="4">
                  <c:v>5073.9410827384063</c:v>
                </c:pt>
                <c:pt idx="5">
                  <c:v>6340.7059707138924</c:v>
                </c:pt>
                <c:pt idx="6">
                  <c:v>16238.026902858801</c:v>
                </c:pt>
                <c:pt idx="7">
                  <c:v>21085.462034659915</c:v>
                </c:pt>
                <c:pt idx="8">
                  <c:v>22291.877306240858</c:v>
                </c:pt>
                <c:pt idx="9">
                  <c:v>25392.69524198979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6F-4E73-A032-120577F546C6}"/>
            </c:ext>
          </c:extLst>
        </c:ser>
        <c:ser>
          <c:idx val="7"/>
          <c:order val="7"/>
          <c:tx>
            <c:strRef>
              <c:f>'W19. Transport total capacity'!$I$24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capacity'!$I$25:$I$34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71.747318231594093</c:v>
                </c:pt>
                <c:pt idx="3">
                  <c:v>71.747318231594093</c:v>
                </c:pt>
                <c:pt idx="4">
                  <c:v>71.747318231594093</c:v>
                </c:pt>
                <c:pt idx="5">
                  <c:v>9781.3840939147885</c:v>
                </c:pt>
                <c:pt idx="6">
                  <c:v>17561.247919692873</c:v>
                </c:pt>
                <c:pt idx="7">
                  <c:v>22422.62755794272</c:v>
                </c:pt>
                <c:pt idx="8">
                  <c:v>23224.878140834084</c:v>
                </c:pt>
                <c:pt idx="9">
                  <c:v>28333.007798741761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6F-4E73-A032-120577F546C6}"/>
            </c:ext>
          </c:extLst>
        </c:ser>
        <c:ser>
          <c:idx val="8"/>
          <c:order val="8"/>
          <c:tx>
            <c:strRef>
              <c:f>'W19. Transport total capacity'!$J$24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'W19. Transport total capacity'!$A$25:$A$34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'W19. Transport total capacity'!$J$25:$J$34</c:f>
              <c:numCache>
                <c:formatCode>#,##0.00</c:formatCode>
                <c:ptCount val="10"/>
                <c:pt idx="0">
                  <c:v>6.1144027199999992E-2</c:v>
                </c:pt>
                <c:pt idx="1">
                  <c:v>55.3</c:v>
                </c:pt>
                <c:pt idx="2">
                  <c:v>71.747318231594107</c:v>
                </c:pt>
                <c:pt idx="3">
                  <c:v>71.747318231594107</c:v>
                </c:pt>
                <c:pt idx="4">
                  <c:v>124.09775657121359</c:v>
                </c:pt>
                <c:pt idx="5">
                  <c:v>3269.069486776858</c:v>
                </c:pt>
                <c:pt idx="6">
                  <c:v>13817.874642290124</c:v>
                </c:pt>
                <c:pt idx="7">
                  <c:v>22543.117441957635</c:v>
                </c:pt>
                <c:pt idx="8">
                  <c:v>24657.597393481072</c:v>
                </c:pt>
                <c:pt idx="9">
                  <c:v>28801.382424343719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86F-4E73-A032-120577F54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Billion passenger km from</a:t>
            </a:r>
            <a:r>
              <a:rPr lang="en-GB" baseline="0"/>
              <a:t> total capacity (by mode)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'W19. Transport total capacity'!$A$42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'W19. Transport total capacity'!$B$37:$Z$38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'W19. Transport total capacity'!$B$42:$Z$42</c:f>
              <c:numCache>
                <c:formatCode>#,##0.00</c:formatCode>
                <c:ptCount val="25"/>
                <c:pt idx="0">
                  <c:v>16998.936298407138</c:v>
                </c:pt>
                <c:pt idx="1">
                  <c:v>24322.242951611905</c:v>
                </c:pt>
                <c:pt idx="2">
                  <c:v>24590.848090081399</c:v>
                </c:pt>
                <c:pt idx="3">
                  <c:v>25377.763415963527</c:v>
                </c:pt>
                <c:pt idx="4">
                  <c:v>24094.035975182604</c:v>
                </c:pt>
                <c:pt idx="5">
                  <c:v>25435.8540469195</c:v>
                </c:pt>
                <c:pt idx="6">
                  <c:v>9997.0176824331484</c:v>
                </c:pt>
                <c:pt idx="7">
                  <c:v>25435.8540469195</c:v>
                </c:pt>
                <c:pt idx="8">
                  <c:v>22905.668251674651</c:v>
                </c:pt>
                <c:pt idx="9">
                  <c:v>25435.8540469195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28099.98702392415</c:v>
                </c:pt>
                <c:pt idx="14">
                  <c:v>28049.59278310294</c:v>
                </c:pt>
                <c:pt idx="15">
                  <c:v>28500.79846120549</c:v>
                </c:pt>
                <c:pt idx="16">
                  <c:v>24912.299973004363</c:v>
                </c:pt>
                <c:pt idx="17">
                  <c:v>25229.859769201983</c:v>
                </c:pt>
                <c:pt idx="18">
                  <c:v>1986.4527271190764</c:v>
                </c:pt>
                <c:pt idx="19">
                  <c:v>1992.0534677013038</c:v>
                </c:pt>
                <c:pt idx="20">
                  <c:v>22993.385688396185</c:v>
                </c:pt>
                <c:pt idx="21">
                  <c:v>11601.381087454643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D-48AB-BA36-82B5670F4640}"/>
            </c:ext>
          </c:extLst>
        </c:ser>
        <c:ser>
          <c:idx val="4"/>
          <c:order val="1"/>
          <c:tx>
            <c:strRef>
              <c:f>'W19. Transport total capacity'!$A$43</c:f>
              <c:strCache>
                <c:ptCount val="1"/>
                <c:pt idx="0">
                  <c:v>Hybrid (non-plug-in)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'W19. Transport total capacity'!$B$37:$Z$38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'W19. Transport total capacity'!$B$43:$Z$43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4312.4671595492509</c:v>
                </c:pt>
                <c:pt idx="7">
                  <c:v>0</c:v>
                </c:pt>
                <c:pt idx="8">
                  <c:v>1245.9294161887101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26.4279740554555</c:v>
                </c:pt>
                <c:pt idx="16">
                  <c:v>319.54206623094046</c:v>
                </c:pt>
                <c:pt idx="17">
                  <c:v>303.03106077652689</c:v>
                </c:pt>
                <c:pt idx="18">
                  <c:v>232.4634892969928</c:v>
                </c:pt>
                <c:pt idx="19">
                  <c:v>1160.9800965992702</c:v>
                </c:pt>
                <c:pt idx="20">
                  <c:v>3019.3973106566273</c:v>
                </c:pt>
                <c:pt idx="21">
                  <c:v>7734.7853870463105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D-48AB-BA36-82B5670F4640}"/>
            </c:ext>
          </c:extLst>
        </c:ser>
        <c:ser>
          <c:idx val="0"/>
          <c:order val="2"/>
          <c:tx>
            <c:strRef>
              <c:f>'W19. Transport total capacity'!$A$40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'W19. Transport total capacity'!$B$37:$Z$38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'W19. Transport total capacity'!$B$40:$Z$40</c:f>
              <c:numCache>
                <c:formatCode>#,##0.00</c:formatCode>
                <c:ptCount val="25"/>
                <c:pt idx="0">
                  <c:v>6.1144027199999992E-2</c:v>
                </c:pt>
                <c:pt idx="1">
                  <c:v>71.747318231594093</c:v>
                </c:pt>
                <c:pt idx="2">
                  <c:v>71.747318231594079</c:v>
                </c:pt>
                <c:pt idx="3">
                  <c:v>71.747318231594093</c:v>
                </c:pt>
                <c:pt idx="4">
                  <c:v>71.747318231594093</c:v>
                </c:pt>
                <c:pt idx="5">
                  <c:v>71.747318231594107</c:v>
                </c:pt>
                <c:pt idx="6">
                  <c:v>71.747318231593695</c:v>
                </c:pt>
                <c:pt idx="7">
                  <c:v>71.747318231594107</c:v>
                </c:pt>
                <c:pt idx="8">
                  <c:v>71.747318231594093</c:v>
                </c:pt>
                <c:pt idx="9">
                  <c:v>71.747318231594107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71.747318231594093</c:v>
                </c:pt>
                <c:pt idx="14">
                  <c:v>71.747318231594093</c:v>
                </c:pt>
                <c:pt idx="15">
                  <c:v>71.747318231594093</c:v>
                </c:pt>
                <c:pt idx="16">
                  <c:v>71.747318231594107</c:v>
                </c:pt>
                <c:pt idx="17">
                  <c:v>71.747318231594051</c:v>
                </c:pt>
                <c:pt idx="18">
                  <c:v>5991.4320392152331</c:v>
                </c:pt>
                <c:pt idx="19">
                  <c:v>5073.9410827384063</c:v>
                </c:pt>
                <c:pt idx="20">
                  <c:v>71.747318231594093</c:v>
                </c:pt>
                <c:pt idx="21">
                  <c:v>124.09775657121359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9D-48AB-BA36-82B5670F4640}"/>
            </c:ext>
          </c:extLst>
        </c:ser>
        <c:ser>
          <c:idx val="5"/>
          <c:order val="3"/>
          <c:tx>
            <c:strRef>
              <c:f>'W19. Transport total capacity'!$A$44</c:f>
              <c:strCache>
                <c:ptCount val="1"/>
                <c:pt idx="0">
                  <c:v>Hybrid (plug-in)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'W19. Transport total capacity'!$B$37:$Z$38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'W19. Transport total capacity'!$B$44:$Z$44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9753.1928258849766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14067.903202470896</c:v>
                </c:pt>
                <c:pt idx="19">
                  <c:v>15706.905972831428</c:v>
                </c:pt>
                <c:pt idx="20">
                  <c:v>0</c:v>
                </c:pt>
                <c:pt idx="21">
                  <c:v>7602.6658029767523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9D-48AB-BA36-82B5670F4640}"/>
            </c:ext>
          </c:extLst>
        </c:ser>
        <c:ser>
          <c:idx val="2"/>
          <c:order val="4"/>
          <c:tx>
            <c:strRef>
              <c:f>'W19. Transport total capacity'!$A$41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'W19. Transport total capacity'!$B$37:$Z$38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'W19. Transport total capacity'!$B$41:$Z$41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2971.4989888825612</c:v>
                </c:pt>
                <c:pt idx="5">
                  <c:v>0</c:v>
                </c:pt>
                <c:pt idx="6">
                  <c:v>1663.3872193366387</c:v>
                </c:pt>
                <c:pt idx="7">
                  <c:v>0</c:v>
                </c:pt>
                <c:pt idx="8">
                  <c:v>2920.5106923093185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6575.1221400239165</c:v>
                </c:pt>
                <c:pt idx="17">
                  <c:v>6561.4665292409645</c:v>
                </c:pt>
                <c:pt idx="18">
                  <c:v>1247.7065933491078</c:v>
                </c:pt>
                <c:pt idx="19">
                  <c:v>1917.9431942670735</c:v>
                </c:pt>
                <c:pt idx="20">
                  <c:v>6540.0478635115178</c:v>
                </c:pt>
                <c:pt idx="21">
                  <c:v>6220.1872055711838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9D-48AB-BA36-82B5670F4640}"/>
            </c:ext>
          </c:extLst>
        </c:ser>
        <c:ser>
          <c:idx val="1"/>
          <c:order val="5"/>
          <c:tx>
            <c:strRef>
              <c:f>'W19. Transport total capacity'!$A$39</c:f>
              <c:strCache>
                <c:ptCount val="1"/>
                <c:pt idx="0">
                  <c:v>Alternative fuels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'W19. Transport total capacity'!$B$37:$Z$38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'W19. Transport total capacity'!$B$39:$Z$39</c:f>
              <c:numCache>
                <c:formatCode>#,##0.00</c:formatCode>
                <c:ptCount val="25"/>
                <c:pt idx="0">
                  <c:v>168.21969644858206</c:v>
                </c:pt>
                <c:pt idx="1">
                  <c:v>3949.7913002254718</c:v>
                </c:pt>
                <c:pt idx="2">
                  <c:v>3681.1861617559862</c:v>
                </c:pt>
                <c:pt idx="3">
                  <c:v>2894.2708358738432</c:v>
                </c:pt>
                <c:pt idx="4">
                  <c:v>1262.1169476581219</c:v>
                </c:pt>
                <c:pt idx="5">
                  <c:v>2836.1802049178796</c:v>
                </c:pt>
                <c:pt idx="6">
                  <c:v>1184.6473599172343</c:v>
                </c:pt>
                <c:pt idx="7">
                  <c:v>2836.1802049178796</c:v>
                </c:pt>
                <c:pt idx="8">
                  <c:v>1183.1542692347637</c:v>
                </c:pt>
                <c:pt idx="9">
                  <c:v>2836.1802049178796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6237.8762743573661</c:v>
                </c:pt>
                <c:pt idx="14">
                  <c:v>6288.2705151785867</c:v>
                </c:pt>
                <c:pt idx="15">
                  <c:v>5810.6368630205779</c:v>
                </c:pt>
                <c:pt idx="16">
                  <c:v>2956.7022233595408</c:v>
                </c:pt>
                <c:pt idx="17">
                  <c:v>2558.8941667588429</c:v>
                </c:pt>
                <c:pt idx="18">
                  <c:v>1999.6413919792653</c:v>
                </c:pt>
                <c:pt idx="19">
                  <c:v>2068.2186375776478</c:v>
                </c:pt>
                <c:pt idx="20">
                  <c:v>1971.1735547087728</c:v>
                </c:pt>
                <c:pt idx="21">
                  <c:v>1070.7528382375062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9D-48AB-BA36-82B5670F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86538</xdr:rowOff>
    </xdr:from>
    <xdr:to>
      <xdr:col>19</xdr:col>
      <xdr:colOff>877117</xdr:colOff>
      <xdr:row>27</xdr:row>
      <xdr:rowOff>67335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13A72E-A0CC-40C7-8C07-79F04ABE37D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16</xdr:row>
      <xdr:rowOff>32112</xdr:rowOff>
    </xdr:from>
    <xdr:to>
      <xdr:col>19</xdr:col>
      <xdr:colOff>909774</xdr:colOff>
      <xdr:row>28</xdr:row>
      <xdr:rowOff>12908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240B8-00B8-4018-B777-42EB774FDC6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173625</xdr:rowOff>
    </xdr:from>
    <xdr:to>
      <xdr:col>19</xdr:col>
      <xdr:colOff>909774</xdr:colOff>
      <xdr:row>27</xdr:row>
      <xdr:rowOff>154422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39C2E-EE4A-4C79-870E-E5426FF4A6C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16</xdr:row>
      <xdr:rowOff>42996</xdr:rowOff>
    </xdr:from>
    <xdr:to>
      <xdr:col>19</xdr:col>
      <xdr:colOff>909774</xdr:colOff>
      <xdr:row>28</xdr:row>
      <xdr:rowOff>23793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F1CDB-C14C-425D-AEF2-59E2E37EB29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16</xdr:row>
      <xdr:rowOff>10340</xdr:rowOff>
    </xdr:from>
    <xdr:to>
      <xdr:col>19</xdr:col>
      <xdr:colOff>909774</xdr:colOff>
      <xdr:row>27</xdr:row>
      <xdr:rowOff>176193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C602B-6DF5-497E-B8E1-1957C33494E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97425</xdr:rowOff>
    </xdr:from>
    <xdr:to>
      <xdr:col>19</xdr:col>
      <xdr:colOff>877117</xdr:colOff>
      <xdr:row>27</xdr:row>
      <xdr:rowOff>78222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34019-9597-4C8C-9D54-022E47896B8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119196</xdr:rowOff>
    </xdr:from>
    <xdr:to>
      <xdr:col>19</xdr:col>
      <xdr:colOff>909774</xdr:colOff>
      <xdr:row>27</xdr:row>
      <xdr:rowOff>99993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DE170-2B14-4C08-965B-628FA6611D7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294409</xdr:colOff>
      <xdr:row>16</xdr:row>
      <xdr:rowOff>17317</xdr:rowOff>
    </xdr:from>
    <xdr:to>
      <xdr:col>26</xdr:col>
      <xdr:colOff>112769</xdr:colOff>
      <xdr:row>28</xdr:row>
      <xdr:rowOff>40208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98C824-7BAE-44AD-AAD8-D96967D6DBA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64767</xdr:rowOff>
    </xdr:from>
    <xdr:to>
      <xdr:col>19</xdr:col>
      <xdr:colOff>909774</xdr:colOff>
      <xdr:row>27</xdr:row>
      <xdr:rowOff>45564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B456F0-8F27-4AFE-9AA4-B19C5E7D005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68036</xdr:colOff>
      <xdr:row>15</xdr:row>
      <xdr:rowOff>54429</xdr:rowOff>
    </xdr:from>
    <xdr:to>
      <xdr:col>25</xdr:col>
      <xdr:colOff>993621</xdr:colOff>
      <xdr:row>27</xdr:row>
      <xdr:rowOff>31352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59AC95-5B25-4E6D-BF44-001AE168023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97424</xdr:rowOff>
    </xdr:from>
    <xdr:to>
      <xdr:col>19</xdr:col>
      <xdr:colOff>909774</xdr:colOff>
      <xdr:row>27</xdr:row>
      <xdr:rowOff>78221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50E95-780A-4E96-A3BD-A4D4FC115FF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149679</xdr:colOff>
      <xdr:row>15</xdr:row>
      <xdr:rowOff>95250</xdr:rowOff>
    </xdr:from>
    <xdr:to>
      <xdr:col>25</xdr:col>
      <xdr:colOff>1085728</xdr:colOff>
      <xdr:row>27</xdr:row>
      <xdr:rowOff>28110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CF2F5A-CAA3-4629-A666-5A3C54BD369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639434</xdr:colOff>
      <xdr:row>15</xdr:row>
      <xdr:rowOff>168454</xdr:rowOff>
    </xdr:from>
    <xdr:to>
      <xdr:col>19</xdr:col>
      <xdr:colOff>886023</xdr:colOff>
      <xdr:row>27</xdr:row>
      <xdr:rowOff>143536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39C999-4687-49FE-8736-7B20AB0CCF1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949355</xdr:colOff>
      <xdr:row>15</xdr:row>
      <xdr:rowOff>130429</xdr:rowOff>
    </xdr:from>
    <xdr:to>
      <xdr:col>25</xdr:col>
      <xdr:colOff>840798</xdr:colOff>
      <xdr:row>27</xdr:row>
      <xdr:rowOff>97555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33960B-AB75-463A-B4C6-D1E4D073673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140968</xdr:rowOff>
    </xdr:from>
    <xdr:to>
      <xdr:col>19</xdr:col>
      <xdr:colOff>909774</xdr:colOff>
      <xdr:row>27</xdr:row>
      <xdr:rowOff>121765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73DE7-AA9A-43DC-AF31-FFF4A3F06BD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32111</xdr:rowOff>
    </xdr:from>
    <xdr:to>
      <xdr:col>19</xdr:col>
      <xdr:colOff>909774</xdr:colOff>
      <xdr:row>27</xdr:row>
      <xdr:rowOff>12908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1522F-3D30-44D6-9B08-BECA710B13B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97424</xdr:rowOff>
    </xdr:from>
    <xdr:to>
      <xdr:col>19</xdr:col>
      <xdr:colOff>909774</xdr:colOff>
      <xdr:row>27</xdr:row>
      <xdr:rowOff>78221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B45FE1-BA24-4963-856B-F387E425B2C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53882</xdr:rowOff>
    </xdr:from>
    <xdr:to>
      <xdr:col>19</xdr:col>
      <xdr:colOff>877117</xdr:colOff>
      <xdr:row>27</xdr:row>
      <xdr:rowOff>34679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EE622-BDD9-4A8E-8B67-A6B3A392E98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642255</xdr:colOff>
      <xdr:row>17</xdr:row>
      <xdr:rowOff>34016</xdr:rowOff>
    </xdr:from>
    <xdr:to>
      <xdr:col>19</xdr:col>
      <xdr:colOff>884464</xdr:colOff>
      <xdr:row>28</xdr:row>
      <xdr:rowOff>138094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E5DC19-67CB-48CF-8C7B-BD3A0BE93A5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16</xdr:row>
      <xdr:rowOff>86538</xdr:rowOff>
    </xdr:from>
    <xdr:to>
      <xdr:col>19</xdr:col>
      <xdr:colOff>877117</xdr:colOff>
      <xdr:row>28</xdr:row>
      <xdr:rowOff>67335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20F22-51AC-46A2-AD4C-7B0A7943DDF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54429</xdr:colOff>
      <xdr:row>16</xdr:row>
      <xdr:rowOff>95249</xdr:rowOff>
    </xdr:from>
    <xdr:to>
      <xdr:col>25</xdr:col>
      <xdr:colOff>961360</xdr:colOff>
      <xdr:row>28</xdr:row>
      <xdr:rowOff>110520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346233-709F-4BFC-93B6-18D369190B7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86538</xdr:rowOff>
    </xdr:from>
    <xdr:to>
      <xdr:col>19</xdr:col>
      <xdr:colOff>877117</xdr:colOff>
      <xdr:row>27</xdr:row>
      <xdr:rowOff>67335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B84926-A1C8-4185-ABB3-573CC137EC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54429</xdr:colOff>
      <xdr:row>15</xdr:row>
      <xdr:rowOff>95249</xdr:rowOff>
    </xdr:from>
    <xdr:to>
      <xdr:col>25</xdr:col>
      <xdr:colOff>961360</xdr:colOff>
      <xdr:row>27</xdr:row>
      <xdr:rowOff>110520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52B0CE-AEE5-4DA7-BB80-07B8A02BC0C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86538</xdr:rowOff>
    </xdr:from>
    <xdr:to>
      <xdr:col>19</xdr:col>
      <xdr:colOff>877117</xdr:colOff>
      <xdr:row>27</xdr:row>
      <xdr:rowOff>67335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B4E85-1425-435D-A5B4-43E7319D57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54429</xdr:colOff>
      <xdr:row>15</xdr:row>
      <xdr:rowOff>95249</xdr:rowOff>
    </xdr:from>
    <xdr:to>
      <xdr:col>25</xdr:col>
      <xdr:colOff>961360</xdr:colOff>
      <xdr:row>27</xdr:row>
      <xdr:rowOff>110520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7991D-C85B-4722-91F8-8EBAF292446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86538</xdr:rowOff>
    </xdr:from>
    <xdr:to>
      <xdr:col>19</xdr:col>
      <xdr:colOff>877117</xdr:colOff>
      <xdr:row>27</xdr:row>
      <xdr:rowOff>67335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D44CD-6B63-470B-8931-E78D9FE4163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54429</xdr:colOff>
      <xdr:row>15</xdr:row>
      <xdr:rowOff>95249</xdr:rowOff>
    </xdr:from>
    <xdr:to>
      <xdr:col>25</xdr:col>
      <xdr:colOff>961360</xdr:colOff>
      <xdr:row>27</xdr:row>
      <xdr:rowOff>110520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59D119-7B51-437F-8506-F6F01D06FB7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eme1">
  <a:themeElements>
    <a:clrScheme name="Vivid house 2">
      <a:dk1>
        <a:srgbClr val="000000"/>
      </a:dk1>
      <a:lt1>
        <a:srgbClr val="FFFFFF"/>
      </a:lt1>
      <a:dk2>
        <a:srgbClr val="111820"/>
      </a:dk2>
      <a:lt2>
        <a:srgbClr val="DBD9D6"/>
      </a:lt2>
      <a:accent1>
        <a:srgbClr val="002D5C"/>
      </a:accent1>
      <a:accent2>
        <a:srgbClr val="00BFD6"/>
      </a:accent2>
      <a:accent3>
        <a:srgbClr val="D7006D"/>
      </a:accent3>
      <a:accent4>
        <a:srgbClr val="005C30"/>
      </a:accent4>
      <a:accent5>
        <a:srgbClr val="99999A"/>
      </a:accent5>
      <a:accent6>
        <a:srgbClr val="D7A100"/>
      </a:accent6>
      <a:hlink>
        <a:srgbClr val="51A2D0"/>
      </a:hlink>
      <a:folHlink>
        <a:srgbClr val="2F83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600" b="0" i="0" u="none" strike="noStrike" cap="none" normalizeH="0" baseline="0" dirty="0" smtClean="0">
            <a:ln>
              <a:noFill/>
            </a:ln>
            <a:solidFill>
              <a:schemeClr val="tx1"/>
            </a:solidFill>
            <a:effectLst/>
            <a:latin typeface="Calibri" panose="020F0502020204030204" pitchFamily="34" charset="0"/>
            <a:cs typeface="Calibri" panose="020F0502020204030204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Times" pitchFamily="53" charset="0"/>
          </a:defRPr>
        </a:defPPr>
      </a:lstStyle>
    </a:ln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heme1" id="{FFA41653-D79C-4A04-9574-9F97781B6D25}" vid="{3EF46259-B205-4408-A38B-C57CBE55D83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vivideconomics.sharepoint.com/:f:/s/projects/171211HSB/ElsIfHvwMR5IuhmzX_PnrZkBmWU06RfQez379oR3vVBtJA?e=gIMaOe" TargetMode="External"/><Relationship Id="rId4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2F5-0ECF-4A58-8B7D-31731365A9C3}">
  <sheetPr>
    <tabColor theme="5" tint="0.39997558519241921"/>
  </sheetPr>
  <dimension ref="A1:S76"/>
  <sheetViews>
    <sheetView tabSelected="1" zoomScale="70" zoomScaleNormal="70" workbookViewId="0">
      <pane ySplit="13" topLeftCell="A14" activePane="bottomLeft" state="frozen"/>
      <selection pane="bottomLeft" activeCell="D19" sqref="D19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212</v>
      </c>
    </row>
    <row r="2" spans="1:4" s="14" customFormat="1" x14ac:dyDescent="0.3">
      <c r="A2" s="5" t="s">
        <v>5</v>
      </c>
      <c r="B2" s="14" t="s">
        <v>204</v>
      </c>
    </row>
    <row r="3" spans="1:4" s="14" customFormat="1" x14ac:dyDescent="0.3">
      <c r="A3" s="5" t="s">
        <v>6</v>
      </c>
      <c r="B3" s="14" t="s">
        <v>185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194</v>
      </c>
    </row>
    <row r="7" spans="1:4" s="14" customFormat="1" x14ac:dyDescent="0.3">
      <c r="A7" s="5"/>
      <c r="B7" s="14" t="s">
        <v>190</v>
      </c>
      <c r="C7" s="14" t="s">
        <v>9</v>
      </c>
      <c r="D7" s="14" t="s">
        <v>195</v>
      </c>
    </row>
    <row r="8" spans="1:4" s="14" customFormat="1" x14ac:dyDescent="0.3">
      <c r="A8" s="5"/>
      <c r="B8" s="14" t="s">
        <v>192</v>
      </c>
      <c r="C8" s="14" t="s">
        <v>10</v>
      </c>
      <c r="D8" s="14" t="s">
        <v>203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197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$E$8:$O592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247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12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INDEX($D$38:$N$76,MATCH(B$24&amp;$B$22,$B$38:$B$76&amp;$C$38:$C$76,0),MATCH($A25,$D$37:$N$37,0))</f>
        <v>9314.9573649596932</v>
      </c>
      <c r="C25" s="16">
        <f t="array" ref="C25">INDEX($D$38:$N$76,MATCH(C$24&amp;$B$22,$B$38:$B$76&amp;$C$38:$C$76,0),MATCH($A25,$D$37:$N$37,0))</f>
        <v>9314.2523050315813</v>
      </c>
      <c r="D25" s="16">
        <f t="array" ref="D25">INDEX($D$38:$N$76,MATCH(D$24&amp;$B$22,$B$38:$B$76&amp;$C$38:$C$76,0),MATCH($A25,$D$37:$N$37,0))</f>
        <v>9314.9573649596932</v>
      </c>
      <c r="E25" s="16">
        <f t="array" ref="E25">INDEX($D$38:$N$76,MATCH(E$24&amp;$B$22,$B$38:$B$76&amp;$C$38:$C$76,0),MATCH($A25,$D$37:$N$37,0))</f>
        <v>9314.9573649596932</v>
      </c>
      <c r="F25" s="16">
        <f t="array" ref="F25">INDEX($D$38:$N$76,MATCH(F$24&amp;$B$22,$B$38:$B$76&amp;$C$38:$C$76,0),MATCH($A25,$D$37:$N$37,0))</f>
        <v>9315.0276981882525</v>
      </c>
      <c r="G25" s="16">
        <f t="array" ref="G25">INDEX($D$38:$N$76,MATCH(G$24&amp;$B$22,$B$38:$B$76&amp;$C$38:$C$76,0),MATCH($A25,$D$37:$N$37,0))</f>
        <v>9315.0276981882525</v>
      </c>
      <c r="H25" s="16">
        <f t="array" ref="H25">INDEX($D$38:$N$76,MATCH(H$24&amp;$B$22,$B$38:$B$76&amp;$C$38:$C$76,0),MATCH($A25,$D$37:$N$37,0))</f>
        <v>9315.0276981882525</v>
      </c>
      <c r="I25" s="16">
        <f t="array" ref="I25">INDEX($D$38:$N$76,MATCH(I$24&amp;$B$22,$B$38:$B$76&amp;$C$38:$C$76,0),MATCH($A25,$D$37:$N$37,0))</f>
        <v>9315.0276981882525</v>
      </c>
      <c r="J25" s="16">
        <f t="array" ref="J25">INDEX($D$38:$N$76,MATCH(J$24&amp;$B$22,$B$38:$B$76&amp;$C$38:$C$76,0),MATCH($A25,$D$37:$N$37,0))</f>
        <v>9315.0276981882525</v>
      </c>
      <c r="K25" s="16" t="e">
        <f t="array" ref="K25">INDEX($D$38:$N$76,MATCH(K$24&amp;$B$22,$B$38:$B$76&amp;$C$38:$C$76,0),MATCH($A25,$D$37:$N$37,0))</f>
        <v>#N/A</v>
      </c>
      <c r="L25" s="16" t="e">
        <f t="array" ref="L25">INDEX($D$38:$N$76,MATCH(L$24&amp;$B$22,$B$38:$B$76&amp;$C$38:$C$76,0),MATCH($A25,$D$37:$N$37,0))</f>
        <v>#N/A</v>
      </c>
      <c r="M25" s="16" t="e">
        <f t="array" ref="M25">INDEX($D$38:$N$76,MATCH(M$24&amp;$B$22,$B$38:$B$76&amp;$C$38:$C$76,0),MATCH($A25,$D$37:$N$37,0))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INDEX($D$38:$N$76,MATCH(B$24&amp;$B$22,$B$38:$B$76&amp;$C$38:$C$76,0),MATCH($A26,$D$37:$N$37,0))</f>
        <v>16690.248895457506</v>
      </c>
      <c r="C26" s="16">
        <f t="array" ref="C26">INDEX($D$38:$N$76,MATCH(C$24&amp;$B$22,$B$38:$B$76&amp;$C$38:$C$76,0),MATCH($A26,$D$37:$N$37,0))</f>
        <v>16585.64584870106</v>
      </c>
      <c r="D26" s="16">
        <f t="array" ref="D26">INDEX($D$38:$N$76,MATCH(D$24&amp;$B$22,$B$38:$B$76&amp;$C$38:$C$76,0),MATCH($A26,$D$37:$N$37,0))</f>
        <v>16634.196614250577</v>
      </c>
      <c r="E26" s="16">
        <f t="array" ref="E26">INDEX($D$38:$N$76,MATCH(E$24&amp;$B$22,$B$38:$B$76&amp;$C$38:$C$76,0),MATCH($A26,$D$37:$N$37,0))</f>
        <v>16634.196614250577</v>
      </c>
      <c r="F26" s="16">
        <f t="array" ref="F26">INDEX($D$38:$N$76,MATCH(F$24&amp;$B$22,$B$38:$B$76&amp;$C$38:$C$76,0),MATCH($A26,$D$37:$N$37,0))</f>
        <v>16631.440649651107</v>
      </c>
      <c r="G26" s="16">
        <f t="array" ref="G26">INDEX($D$38:$N$76,MATCH(G$24&amp;$B$22,$B$38:$B$76&amp;$C$38:$C$76,0),MATCH($A26,$D$37:$N$37,0))</f>
        <v>16631.440649651107</v>
      </c>
      <c r="H26" s="16">
        <f t="array" ref="H26">INDEX($D$38:$N$76,MATCH(H$24&amp;$B$22,$B$38:$B$76&amp;$C$38:$C$76,0),MATCH($A26,$D$37:$N$37,0))</f>
        <v>16631.440649651107</v>
      </c>
      <c r="I26" s="16">
        <f t="array" ref="I26">INDEX($D$38:$N$76,MATCH(I$24&amp;$B$22,$B$38:$B$76&amp;$C$38:$C$76,0),MATCH($A26,$D$37:$N$37,0))</f>
        <v>16631.440649651107</v>
      </c>
      <c r="J26" s="16">
        <f t="array" ref="J26">INDEX($D$38:$N$76,MATCH(J$24&amp;$B$22,$B$38:$B$76&amp;$C$38:$C$76,0),MATCH($A26,$D$37:$N$37,0))</f>
        <v>16631.440649651107</v>
      </c>
      <c r="K26" s="16" t="e">
        <f t="array" ref="K26">INDEX($D$38:$N$76,MATCH(K$24&amp;$B$22,$B$38:$B$76&amp;$C$38:$C$76,0),MATCH($A26,$D$37:$N$37,0))</f>
        <v>#N/A</v>
      </c>
      <c r="L26" s="16" t="e">
        <f t="array" ref="L26">INDEX($D$38:$N$76,MATCH(L$24&amp;$B$22,$B$38:$B$76&amp;$C$38:$C$76,0),MATCH($A26,$D$37:$N$37,0))</f>
        <v>#N/A</v>
      </c>
      <c r="M26" s="16" t="e">
        <f t="array" ref="M26">INDEX($D$38:$N$76,MATCH(M$24&amp;$B$22,$B$38:$B$76&amp;$C$38:$C$76,0),MATCH($A26,$D$37:$N$37,0))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INDEX($D$38:$N$76,MATCH(B$24&amp;$B$22,$B$38:$B$76&amp;$C$38:$C$76,0),MATCH($A27,$D$37:$N$37,0))</f>
        <v>19090.359115271367</v>
      </c>
      <c r="C27" s="16">
        <f t="array" ref="C27">INDEX($D$38:$N$76,MATCH(C$24&amp;$B$22,$B$38:$B$76&amp;$C$38:$C$76,0),MATCH($A27,$D$37:$N$37,0))</f>
        <v>19398.134775904084</v>
      </c>
      <c r="D27" s="16">
        <f t="array" ref="D27">INDEX($D$38:$N$76,MATCH(D$24&amp;$B$22,$B$38:$B$76&amp;$C$38:$C$76,0),MATCH($A27,$D$37:$N$37,0))</f>
        <v>20153.387577180802</v>
      </c>
      <c r="E27" s="16">
        <f t="array" ref="E27">INDEX($D$38:$N$76,MATCH(E$24&amp;$B$22,$B$38:$B$76&amp;$C$38:$C$76,0),MATCH($A27,$D$37:$N$37,0))</f>
        <v>18869.660136399867</v>
      </c>
      <c r="F27" s="16">
        <f t="array" ref="F27">INDEX($D$38:$N$76,MATCH(F$24&amp;$B$22,$B$38:$B$76&amp;$C$38:$C$76,0),MATCH($A27,$D$37:$N$37,0))</f>
        <v>20212.766720979838</v>
      </c>
      <c r="G27" s="16">
        <f t="array" ref="G27">INDEX($D$38:$N$76,MATCH(G$24&amp;$B$22,$B$38:$B$76&amp;$C$38:$C$76,0),MATCH($A27,$D$37:$N$37,0))</f>
        <v>18839.590341927717</v>
      </c>
      <c r="H27" s="16">
        <f t="array" ref="H27">INDEX($D$38:$N$76,MATCH(H$24&amp;$B$22,$B$38:$B$76&amp;$C$38:$C$76,0),MATCH($A27,$D$37:$N$37,0))</f>
        <v>20212.766720979838</v>
      </c>
      <c r="I27" s="16">
        <f t="array" ref="I27">INDEX($D$38:$N$76,MATCH(I$24&amp;$B$22,$B$38:$B$76&amp;$C$38:$C$76,0),MATCH($A27,$D$37:$N$37,0))</f>
        <v>18928.510341923702</v>
      </c>
      <c r="J27" s="16">
        <f t="array" ref="J27">INDEX($D$38:$N$76,MATCH(J$24&amp;$B$22,$B$38:$B$76&amp;$C$38:$C$76,0),MATCH($A27,$D$37:$N$37,0))</f>
        <v>20212.766720979838</v>
      </c>
      <c r="K27" s="16" t="e">
        <f t="array" ref="K27">INDEX($D$38:$N$76,MATCH(K$24&amp;$B$22,$B$38:$B$76&amp;$C$38:$C$76,0),MATCH($A27,$D$37:$N$37,0))</f>
        <v>#N/A</v>
      </c>
      <c r="L27" s="16" t="e">
        <f t="array" ref="L27">INDEX($D$38:$N$76,MATCH(L$24&amp;$B$22,$B$38:$B$76&amp;$C$38:$C$76,0),MATCH($A27,$D$37:$N$37,0))</f>
        <v>#N/A</v>
      </c>
      <c r="M27" s="16" t="e">
        <f t="array" ref="M27">INDEX($D$38:$N$76,MATCH(M$24&amp;$B$22,$B$38:$B$76&amp;$C$38:$C$76,0),MATCH($A27,$D$37:$N$37,0))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INDEX($D$38:$N$76,MATCH(B$24&amp;$B$22,$B$38:$B$76&amp;$C$38:$C$76,0),MATCH($A28,$D$37:$N$37,0))</f>
        <v>16994.170972806489</v>
      </c>
      <c r="C28" s="16">
        <f t="array" ref="C28">INDEX($D$38:$N$76,MATCH(C$24&amp;$B$22,$B$38:$B$76&amp;$C$38:$C$76,0),MATCH($A28,$D$37:$N$37,0))</f>
        <v>16718.133667535163</v>
      </c>
      <c r="D28" s="16">
        <f t="array" ref="D28">INDEX($D$38:$N$76,MATCH(D$24&amp;$B$22,$B$38:$B$76&amp;$C$38:$C$76,0),MATCH($A28,$D$37:$N$37,0))</f>
        <v>17265.992396096837</v>
      </c>
      <c r="E28" s="16">
        <f t="array" ref="E28">INDEX($D$38:$N$76,MATCH(E$24&amp;$B$22,$B$38:$B$76&amp;$C$38:$C$76,0),MATCH($A28,$D$37:$N$37,0))</f>
        <v>16386.96181546534</v>
      </c>
      <c r="F28" s="16">
        <f t="array" ref="F28">INDEX($D$38:$N$76,MATCH(F$24&amp;$B$22,$B$38:$B$76&amp;$C$38:$C$76,0),MATCH($A28,$D$37:$N$37,0))</f>
        <v>15762.461037481275</v>
      </c>
      <c r="G28" s="16">
        <f t="array" ref="G28">INDEX($D$38:$N$76,MATCH(G$24&amp;$B$22,$B$38:$B$76&amp;$C$38:$C$76,0),MATCH($A28,$D$37:$N$37,0))</f>
        <v>12755.912487842388</v>
      </c>
      <c r="H28" s="16">
        <f t="array" ref="H28">INDEX($D$38:$N$76,MATCH(H$24&amp;$B$22,$B$38:$B$76&amp;$C$38:$C$76,0),MATCH($A28,$D$37:$N$37,0))</f>
        <v>15976.549152595517</v>
      </c>
      <c r="I28" s="16">
        <f t="array" ref="I28">INDEX($D$38:$N$76,MATCH(I$24&amp;$B$22,$B$38:$B$76&amp;$C$38:$C$76,0),MATCH($A28,$D$37:$N$37,0))</f>
        <v>16915.24704634415</v>
      </c>
      <c r="J28" s="16">
        <f t="array" ref="J28">INDEX($D$38:$N$76,MATCH(J$24&amp;$B$22,$B$38:$B$76&amp;$C$38:$C$76,0),MATCH($A28,$D$37:$N$37,0))</f>
        <v>16794.80408572383</v>
      </c>
      <c r="K28" s="16" t="e">
        <f t="array" ref="K28">INDEX($D$38:$N$76,MATCH(K$24&amp;$B$22,$B$38:$B$76&amp;$C$38:$C$76,0),MATCH($A28,$D$37:$N$37,0))</f>
        <v>#N/A</v>
      </c>
      <c r="L28" s="16" t="e">
        <f t="array" ref="L28">INDEX($D$38:$N$76,MATCH(L$24&amp;$B$22,$B$38:$B$76&amp;$C$38:$C$76,0),MATCH($A28,$D$37:$N$37,0))</f>
        <v>#N/A</v>
      </c>
      <c r="M28" s="16" t="e">
        <f t="array" ref="M28">INDEX($D$38:$N$76,MATCH(M$24&amp;$B$22,$B$38:$B$76&amp;$C$38:$C$76,0),MATCH($A28,$D$37:$N$37,0))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INDEX($D$38:$N$76,MATCH(B$24&amp;$B$22,$B$38:$B$76&amp;$C$38:$C$76,0),MATCH($A29,$D$37:$N$37,0))</f>
        <v>22864.227555602229</v>
      </c>
      <c r="C29" s="16">
        <f t="array" ref="C29">INDEX($D$38:$N$76,MATCH(C$24&amp;$B$22,$B$38:$B$76&amp;$C$38:$C$76,0),MATCH($A29,$D$37:$N$37,0))</f>
        <v>22900.873694766811</v>
      </c>
      <c r="D29" s="16">
        <f t="array" ref="D29">INDEX($D$38:$N$76,MATCH(D$24&amp;$B$22,$B$38:$B$76&amp;$C$38:$C$76,0),MATCH($A29,$D$37:$N$37,0))</f>
        <v>23262.223465156771</v>
      </c>
      <c r="E29" s="16">
        <f t="array" ref="E29">INDEX($D$38:$N$76,MATCH(E$24&amp;$B$22,$B$38:$B$76&amp;$C$38:$C$76,0),MATCH($A29,$D$37:$N$37,0))</f>
        <v>20272.312990677809</v>
      </c>
      <c r="F29" s="16">
        <f t="array" ref="F29">INDEX($D$38:$N$76,MATCH(F$24&amp;$B$22,$B$38:$B$76&amp;$C$38:$C$76,0),MATCH($A29,$D$37:$N$37,0))</f>
        <v>20744.231803596016</v>
      </c>
      <c r="G29" s="16">
        <f t="array" ref="G29">INDEX($D$38:$N$76,MATCH(G$24&amp;$B$22,$B$38:$B$76&amp;$C$38:$C$76,0),MATCH($A29,$D$37:$N$37,0))</f>
        <v>12413.312684493036</v>
      </c>
      <c r="H29" s="16">
        <f t="array" ref="H29">INDEX($D$38:$N$76,MATCH(H$24&amp;$B$22,$B$38:$B$76&amp;$C$38:$C$76,0),MATCH($A29,$D$37:$N$37,0))</f>
        <v>14020.269803957864</v>
      </c>
      <c r="I29" s="16">
        <f t="array" ref="I29">INDEX($D$38:$N$76,MATCH(I$24&amp;$B$22,$B$38:$B$76&amp;$C$38:$C$76,0),MATCH($A29,$D$37:$N$37,0))</f>
        <v>20817.493235476373</v>
      </c>
      <c r="J29" s="16">
        <f t="array" ref="J29">INDEX($D$38:$N$76,MATCH(J$24&amp;$B$22,$B$38:$B$76&amp;$C$38:$C$76,0),MATCH($A29,$D$37:$N$37,0))</f>
        <v>21669.936859673715</v>
      </c>
      <c r="K29" s="16" t="e">
        <f t="array" ref="K29">INDEX($D$38:$N$76,MATCH(K$24&amp;$B$22,$B$38:$B$76&amp;$C$38:$C$76,0),MATCH($A29,$D$37:$N$37,0))</f>
        <v>#N/A</v>
      </c>
      <c r="L29" s="16" t="e">
        <f t="array" ref="L29">INDEX($D$38:$N$76,MATCH(L$24&amp;$B$22,$B$38:$B$76&amp;$C$38:$C$76,0),MATCH($A29,$D$37:$N$37,0))</f>
        <v>#N/A</v>
      </c>
      <c r="M29" s="16" t="e">
        <f t="array" ref="M29">INDEX($D$38:$N$76,MATCH(M$24&amp;$B$22,$B$38:$B$76&amp;$C$38:$C$76,0),MATCH($A29,$D$37:$N$37,0))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INDEX($D$38:$N$76,MATCH(B$24&amp;$B$22,$B$38:$B$76&amp;$C$38:$C$76,0),MATCH($A30,$D$37:$N$37,0))</f>
        <v>19116.510995153538</v>
      </c>
      <c r="C30" s="16">
        <f t="array" ref="C30">INDEX($D$38:$N$76,MATCH(C$24&amp;$B$22,$B$38:$B$76&amp;$C$38:$C$76,0),MATCH($A30,$D$37:$N$37,0))</f>
        <v>19457.115879078232</v>
      </c>
      <c r="D30" s="16">
        <f t="array" ref="D30">INDEX($D$38:$N$76,MATCH(D$24&amp;$B$22,$B$38:$B$76&amp;$C$38:$C$76,0),MATCH($A30,$D$37:$N$37,0))</f>
        <v>17713.065328444132</v>
      </c>
      <c r="E30" s="16">
        <f t="array" ref="E30">INDEX($D$38:$N$76,MATCH(E$24&amp;$B$22,$B$38:$B$76&amp;$C$38:$C$76,0),MATCH($A30,$D$37:$N$37,0))</f>
        <v>14888.720800130042</v>
      </c>
      <c r="F30" s="16">
        <f t="array" ref="F30">INDEX($D$38:$N$76,MATCH(F$24&amp;$B$22,$B$38:$B$76&amp;$C$38:$C$76,0),MATCH($A30,$D$37:$N$37,0))</f>
        <v>15744.439309025467</v>
      </c>
      <c r="G30" s="16">
        <f t="array" ref="G30">INDEX($D$38:$N$76,MATCH(G$24&amp;$B$22,$B$38:$B$76&amp;$C$38:$C$76,0),MATCH($A30,$D$37:$N$37,0))</f>
        <v>17999.664455078142</v>
      </c>
      <c r="H30" s="16">
        <f t="array" ref="H30">INDEX($D$38:$N$76,MATCH(H$24&amp;$B$22,$B$38:$B$76&amp;$C$38:$C$76,0),MATCH($A30,$D$37:$N$37,0))</f>
        <v>12714.734405124391</v>
      </c>
      <c r="I30" s="16">
        <f t="array" ref="I30">INDEX($D$38:$N$76,MATCH(I$24&amp;$B$22,$B$38:$B$76&amp;$C$38:$C$76,0),MATCH($A30,$D$37:$N$37,0))</f>
        <v>13473.103937028296</v>
      </c>
      <c r="J30" s="16">
        <f t="array" ref="J30">INDEX($D$38:$N$76,MATCH(J$24&amp;$B$22,$B$38:$B$76&amp;$C$38:$C$76,0),MATCH($A30,$D$37:$N$37,0))</f>
        <v>18374.200726041214</v>
      </c>
      <c r="K30" s="16" t="e">
        <f t="array" ref="K30">INDEX($D$38:$N$76,MATCH(K$24&amp;$B$22,$B$38:$B$76&amp;$C$38:$C$76,0),MATCH($A30,$D$37:$N$37,0))</f>
        <v>#N/A</v>
      </c>
      <c r="L30" s="16" t="e">
        <f t="array" ref="L30">INDEX($D$38:$N$76,MATCH(L$24&amp;$B$22,$B$38:$B$76&amp;$C$38:$C$76,0),MATCH($A30,$D$37:$N$37,0))</f>
        <v>#N/A</v>
      </c>
      <c r="M30" s="16" t="e">
        <f t="array" ref="M30">INDEX($D$38:$N$76,MATCH(M$24&amp;$B$22,$B$38:$B$76&amp;$C$38:$C$76,0),MATCH($A30,$D$37:$N$37,0))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INDEX($D$38:$N$76,MATCH(B$24&amp;$B$22,$B$38:$B$76&amp;$C$38:$C$76,0),MATCH($A31,$D$37:$N$37,0))</f>
        <v>14898.750414840599</v>
      </c>
      <c r="C31" s="16">
        <f t="array" ref="C31">INDEX($D$38:$N$76,MATCH(C$24&amp;$B$22,$B$38:$B$76&amp;$C$38:$C$76,0),MATCH($A31,$D$37:$N$37,0))</f>
        <v>15174.975172597178</v>
      </c>
      <c r="D31" s="16">
        <f t="array" ref="D31">INDEX($D$38:$N$76,MATCH(D$24&amp;$B$22,$B$38:$B$76&amp;$C$38:$C$76,0),MATCH($A31,$D$37:$N$37,0))</f>
        <v>15962.315841178484</v>
      </c>
      <c r="E31" s="16">
        <f t="array" ref="E31">INDEX($D$38:$N$76,MATCH(E$24&amp;$B$22,$B$38:$B$76&amp;$C$38:$C$76,0),MATCH($A31,$D$37:$N$37,0))</f>
        <v>9033.2331061885197</v>
      </c>
      <c r="F31" s="16">
        <f t="array" ref="F31">INDEX($D$38:$N$76,MATCH(F$24&amp;$B$22,$B$38:$B$76&amp;$C$38:$C$76,0),MATCH($A31,$D$37:$N$37,0))</f>
        <v>10030.655049998755</v>
      </c>
      <c r="G31" s="16">
        <f t="array" ref="G31">INDEX($D$38:$N$76,MATCH(G$24&amp;$B$22,$B$38:$B$76&amp;$C$38:$C$76,0),MATCH($A31,$D$37:$N$37,0))</f>
        <v>12667.954977913376</v>
      </c>
      <c r="H31" s="16">
        <f t="array" ref="H31">INDEX($D$38:$N$76,MATCH(H$24&amp;$B$22,$B$38:$B$76&amp;$C$38:$C$76,0),MATCH($A31,$D$37:$N$37,0))</f>
        <v>12053.539465029071</v>
      </c>
      <c r="I31" s="16">
        <f t="array" ref="I31">INDEX($D$38:$N$76,MATCH(I$24&amp;$B$22,$B$38:$B$76&amp;$C$38:$C$76,0),MATCH($A31,$D$37:$N$37,0))</f>
        <v>9957.1948743234934</v>
      </c>
      <c r="J31" s="16">
        <f t="array" ref="J31">INDEX($D$38:$N$76,MATCH(J$24&amp;$B$22,$B$38:$B$76&amp;$C$38:$C$76,0),MATCH($A31,$D$37:$N$37,0))</f>
        <v>12284.54640801996</v>
      </c>
      <c r="K31" s="16" t="e">
        <f t="array" ref="K31">INDEX($D$38:$N$76,MATCH(K$24&amp;$B$22,$B$38:$B$76&amp;$C$38:$C$76,0),MATCH($A31,$D$37:$N$37,0))</f>
        <v>#N/A</v>
      </c>
      <c r="L31" s="16" t="e">
        <f t="array" ref="L31">INDEX($D$38:$N$76,MATCH(L$24&amp;$B$22,$B$38:$B$76&amp;$C$38:$C$76,0),MATCH($A31,$D$37:$N$37,0))</f>
        <v>#N/A</v>
      </c>
      <c r="M31" s="16" t="e">
        <f t="array" ref="M31">INDEX($D$38:$N$76,MATCH(M$24&amp;$B$22,$B$38:$B$76&amp;$C$38:$C$76,0),MATCH($A31,$D$37:$N$37,0))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INDEX($D$38:$N$76,MATCH(B$24&amp;$B$22,$B$38:$B$76&amp;$C$38:$C$76,0),MATCH($A32,$D$37:$N$37,0))</f>
        <v>14536.702243142792</v>
      </c>
      <c r="C32" s="16">
        <f t="array" ref="C32">INDEX($D$38:$N$76,MATCH(C$24&amp;$B$22,$B$38:$B$76&amp;$C$38:$C$76,0),MATCH($A32,$D$37:$N$37,0))</f>
        <v>14514.75981531254</v>
      </c>
      <c r="D32" s="16">
        <f t="array" ref="D32">INDEX($D$38:$N$76,MATCH(D$24&amp;$B$22,$B$38:$B$76&amp;$C$38:$C$76,0),MATCH($A32,$D$37:$N$37,0))</f>
        <v>15619.835447279202</v>
      </c>
      <c r="E32" s="16">
        <f t="array" ref="E32">INDEX($D$38:$N$76,MATCH(E$24&amp;$B$22,$B$38:$B$76&amp;$C$38:$C$76,0),MATCH($A32,$D$37:$N$37,0))</f>
        <v>7221.554899341274</v>
      </c>
      <c r="F32" s="16">
        <f t="array" ref="F32">INDEX($D$38:$N$76,MATCH(F$24&amp;$B$22,$B$38:$B$76&amp;$C$38:$C$76,0),MATCH($A32,$D$37:$N$37,0))</f>
        <v>6945.8834891133411</v>
      </c>
      <c r="G32" s="16">
        <f t="array" ref="G32">INDEX($D$38:$N$76,MATCH(G$24&amp;$B$22,$B$38:$B$76&amp;$C$38:$C$76,0),MATCH($A32,$D$37:$N$37,0))</f>
        <v>8854.0267119694763</v>
      </c>
      <c r="H32" s="16">
        <f t="array" ref="H32">INDEX($D$38:$N$76,MATCH(H$24&amp;$B$22,$B$38:$B$76&amp;$C$38:$C$76,0),MATCH($A32,$D$37:$N$37,0))</f>
        <v>9554.3893256754873</v>
      </c>
      <c r="I32" s="16">
        <f t="array" ref="I32">INDEX($D$38:$N$76,MATCH(I$24&amp;$B$22,$B$38:$B$76&amp;$C$38:$C$76,0),MATCH($A32,$D$37:$N$37,0))</f>
        <v>7552.8974545573365</v>
      </c>
      <c r="J32" s="16">
        <f t="array" ref="J32">INDEX($D$38:$N$76,MATCH(J$24&amp;$B$22,$B$38:$B$76&amp;$C$38:$C$76,0),MATCH($A32,$D$37:$N$37,0))</f>
        <v>7152.1150279583026</v>
      </c>
      <c r="K32" s="16" t="e">
        <f t="array" ref="K32">INDEX($D$38:$N$76,MATCH(K$24&amp;$B$22,$B$38:$B$76&amp;$C$38:$C$76,0),MATCH($A32,$D$37:$N$37,0))</f>
        <v>#N/A</v>
      </c>
      <c r="L32" s="16" t="e">
        <f t="array" ref="L32">INDEX($D$38:$N$76,MATCH(L$24&amp;$B$22,$B$38:$B$76&amp;$C$38:$C$76,0),MATCH($A32,$D$37:$N$37,0))</f>
        <v>#N/A</v>
      </c>
      <c r="M32" s="16" t="e">
        <f t="array" ref="M32">INDEX($D$38:$N$76,MATCH(M$24&amp;$B$22,$B$38:$B$76&amp;$C$38:$C$76,0),MATCH($A32,$D$37:$N$37,0))</f>
        <v>#N/A</v>
      </c>
      <c r="P32" s="18"/>
      <c r="Q32" s="18"/>
      <c r="R32" s="18"/>
    </row>
    <row r="33" spans="1:19" x14ac:dyDescent="0.3">
      <c r="A33" s="15">
        <v>2090</v>
      </c>
      <c r="B33" s="16">
        <f t="array" ref="B33">INDEX($D$38:$N$76,MATCH(B$24&amp;$B$22,$B$38:$B$76&amp;$C$38:$C$76,0),MATCH($A33,$D$37:$N$37,0))</f>
        <v>14515.662376128648</v>
      </c>
      <c r="C33" s="16">
        <f t="array" ref="C33">INDEX($D$38:$N$76,MATCH(C$24&amp;$B$22,$B$38:$B$76&amp;$C$38:$C$76,0),MATCH($A33,$D$37:$N$37,0))</f>
        <v>14650.701665703338</v>
      </c>
      <c r="D33" s="16">
        <f t="array" ref="D33">INDEX($D$38:$N$76,MATCH(D$24&amp;$B$22,$B$38:$B$76&amp;$C$38:$C$76,0),MATCH($A33,$D$37:$N$37,0))</f>
        <v>15799.608653082631</v>
      </c>
      <c r="E33" s="16">
        <f t="array" ref="E33">INDEX($D$38:$N$76,MATCH(E$24&amp;$B$22,$B$38:$B$76&amp;$C$38:$C$76,0),MATCH($A33,$D$37:$N$37,0))</f>
        <v>7070.610320141559</v>
      </c>
      <c r="F33" s="16">
        <f t="array" ref="F33">INDEX($D$38:$N$76,MATCH(F$24&amp;$B$22,$B$38:$B$76&amp;$C$38:$C$76,0),MATCH($A33,$D$37:$N$37,0))</f>
        <v>7218.2816221778548</v>
      </c>
      <c r="G33" s="16">
        <f t="array" ref="G33">INDEX($D$38:$N$76,MATCH(G$24&amp;$B$22,$B$38:$B$76&amp;$C$38:$C$76,0),MATCH($A33,$D$37:$N$37,0))</f>
        <v>6660.0623574272431</v>
      </c>
      <c r="H33" s="16">
        <f t="array" ref="H33">INDEX($D$38:$N$76,MATCH(H$24&amp;$B$22,$B$38:$B$76&amp;$C$38:$C$76,0),MATCH($A33,$D$37:$N$37,0))</f>
        <v>11514.382485812055</v>
      </c>
      <c r="I33" s="16">
        <f t="array" ref="I33">INDEX($D$38:$N$76,MATCH(I$24&amp;$B$22,$B$38:$B$76&amp;$C$38:$C$76,0),MATCH($A33,$D$37:$N$37,0))</f>
        <v>8568.3222446707223</v>
      </c>
      <c r="J33" s="16">
        <f t="array" ref="J33">INDEX($D$38:$N$76,MATCH(J$24&amp;$B$22,$B$38:$B$76&amp;$C$38:$C$76,0),MATCH($A33,$D$37:$N$37,0))</f>
        <v>7652.3107633406598</v>
      </c>
      <c r="K33" s="16" t="e">
        <f t="array" ref="K33">INDEX($D$38:$N$76,MATCH(K$24&amp;$B$22,$B$38:$B$76&amp;$C$38:$C$76,0),MATCH($A33,$D$37:$N$37,0))</f>
        <v>#N/A</v>
      </c>
      <c r="L33" s="16" t="e">
        <f t="array" ref="L33">INDEX($D$38:$N$76,MATCH(L$24&amp;$B$22,$B$38:$B$76&amp;$C$38:$C$76,0),MATCH($A33,$D$37:$N$37,0))</f>
        <v>#N/A</v>
      </c>
      <c r="M33" s="16" t="e">
        <f t="array" ref="M33">INDEX($D$38:$N$76,MATCH(M$24&amp;$B$22,$B$38:$B$76&amp;$C$38:$C$76,0),MATCH($A33,$D$37:$N$37,0))</f>
        <v>#N/A</v>
      </c>
    </row>
    <row r="34" spans="1:19" x14ac:dyDescent="0.3">
      <c r="A34" s="15">
        <v>2100</v>
      </c>
      <c r="B34" s="16">
        <f t="array" ref="B34">INDEX($D$38:$N$76,MATCH(B$24&amp;$B$22,$B$38:$B$76&amp;$C$38:$C$76,0),MATCH($A34,$D$37:$N$37,0))</f>
        <v>10963.800703435169</v>
      </c>
      <c r="C34" s="16">
        <f t="array" ref="C34">INDEX($D$38:$N$76,MATCH(C$24&amp;$B$22,$B$38:$B$76&amp;$C$38:$C$76,0),MATCH($A34,$D$37:$N$37,0))</f>
        <v>10945.659287458286</v>
      </c>
      <c r="D34" s="16">
        <f t="array" ref="D34">INDEX($D$38:$N$76,MATCH(D$24&amp;$B$22,$B$38:$B$76&amp;$C$38:$C$76,0),MATCH($A34,$D$37:$N$37,0))</f>
        <v>12443.7991815524</v>
      </c>
      <c r="E34" s="16">
        <f t="array" ref="E34">INDEX($D$38:$N$76,MATCH(E$24&amp;$B$22,$B$38:$B$76&amp;$C$38:$C$76,0),MATCH($A34,$D$37:$N$37,0))</f>
        <v>5502.8601592751511</v>
      </c>
      <c r="F34" s="16">
        <f t="array" ref="F34">INDEX($D$38:$N$76,MATCH(F$24&amp;$B$22,$B$38:$B$76&amp;$C$38:$C$76,0),MATCH($A34,$D$37:$N$37,0))</f>
        <v>5449.8845610872468</v>
      </c>
      <c r="G34" s="16">
        <f t="array" ref="G34">INDEX($D$38:$N$76,MATCH(G$24&amp;$B$22,$B$38:$B$76&amp;$C$38:$C$76,0),MATCH($A34,$D$37:$N$37,0))</f>
        <v>5304.6526525946811</v>
      </c>
      <c r="H34" s="16">
        <f t="array" ref="H34">INDEX($D$38:$N$76,MATCH(H$24&amp;$B$22,$B$38:$B$76&amp;$C$38:$C$76,0),MATCH($A34,$D$37:$N$37,0))</f>
        <v>9639.3368011687417</v>
      </c>
      <c r="I34" s="16">
        <f t="array" ref="I34">INDEX($D$38:$N$76,MATCH(I$24&amp;$B$22,$B$38:$B$76&amp;$C$38:$C$76,0),MATCH($A34,$D$37:$N$37,0))</f>
        <v>5271.5766940662488</v>
      </c>
      <c r="J34" s="16">
        <f t="array" ref="J34">INDEX($D$38:$N$76,MATCH(J$24&amp;$B$22,$B$38:$B$76&amp;$C$38:$C$76,0),MATCH($A34,$D$37:$N$37,0))</f>
        <v>5196.3010208107489</v>
      </c>
      <c r="K34" s="16" t="e">
        <f t="array" ref="K34">INDEX($D$38:$N$76,MATCH(K$24&amp;$B$22,$B$38:$B$76&amp;$C$38:$C$76,0),MATCH($A34,$D$37:$N$37,0))</f>
        <v>#N/A</v>
      </c>
      <c r="L34" s="16" t="e">
        <f t="array" ref="L34">INDEX($D$38:$N$76,MATCH(L$24&amp;$B$22,$B$38:$B$76&amp;$C$38:$C$76,0),MATCH($A34,$D$37:$N$37,0))</f>
        <v>#N/A</v>
      </c>
      <c r="M34" s="16" t="e">
        <f t="array" ref="M34">INDEX($D$38:$N$76,MATCH(M$24&amp;$B$22,$B$38:$B$76&amp;$C$38:$C$76,0),MATCH($A34,$D$37:$N$37,0))</f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C37" s="15" t="s">
        <v>9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12</v>
      </c>
      <c r="D38" s="16">
        <v>3713.385839481808</v>
      </c>
      <c r="E38" s="16">
        <v>9314.9573649596932</v>
      </c>
      <c r="F38" s="16">
        <v>16690.248895457506</v>
      </c>
      <c r="G38" s="16">
        <v>19090.359115271367</v>
      </c>
      <c r="H38" s="16">
        <v>16994.170972806489</v>
      </c>
      <c r="I38" s="16">
        <v>22864.227555602229</v>
      </c>
      <c r="J38" s="16">
        <v>19116.510995153538</v>
      </c>
      <c r="K38" s="16">
        <v>14898.750414840599</v>
      </c>
      <c r="L38" s="16">
        <v>14536.702243142792</v>
      </c>
      <c r="M38" s="16">
        <v>14515.662376128648</v>
      </c>
      <c r="N38" s="16">
        <v>10963.800703435169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C39" s="15" t="s">
        <v>12</v>
      </c>
      <c r="D39" s="16">
        <v>3713.780028265568</v>
      </c>
      <c r="E39" s="16">
        <v>9314.2523050315813</v>
      </c>
      <c r="F39" s="16">
        <v>16585.64584870106</v>
      </c>
      <c r="G39" s="16">
        <v>19398.134775904084</v>
      </c>
      <c r="H39" s="16">
        <v>16718.133667535163</v>
      </c>
      <c r="I39" s="16">
        <v>22900.873694766811</v>
      </c>
      <c r="J39" s="16">
        <v>19457.115879078232</v>
      </c>
      <c r="K39" s="16">
        <v>15174.975172597178</v>
      </c>
      <c r="L39" s="16">
        <v>14514.75981531254</v>
      </c>
      <c r="M39" s="16">
        <v>14650.701665703338</v>
      </c>
      <c r="N39" s="16">
        <v>10945.659287458286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C40" s="15" t="s">
        <v>12</v>
      </c>
      <c r="D40" s="16">
        <v>3713.385839481808</v>
      </c>
      <c r="E40" s="16">
        <v>9314.9573649596932</v>
      </c>
      <c r="F40" s="16">
        <v>16634.196614250577</v>
      </c>
      <c r="G40" s="16">
        <v>20153.387577180802</v>
      </c>
      <c r="H40" s="16">
        <v>17265.992396096837</v>
      </c>
      <c r="I40" s="16">
        <v>23262.223465156771</v>
      </c>
      <c r="J40" s="16">
        <v>17713.065328444132</v>
      </c>
      <c r="K40" s="16">
        <v>15962.315841178484</v>
      </c>
      <c r="L40" s="16">
        <v>15619.835447279202</v>
      </c>
      <c r="M40" s="16">
        <v>15799.608653082631</v>
      </c>
      <c r="N40" s="16">
        <v>12443.7991815524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C41" s="15" t="s">
        <v>12</v>
      </c>
      <c r="D41" s="16">
        <v>3713.385839481808</v>
      </c>
      <c r="E41" s="16">
        <v>9314.9573649596932</v>
      </c>
      <c r="F41" s="16">
        <v>16634.196614250577</v>
      </c>
      <c r="G41" s="16">
        <v>18869.660136399867</v>
      </c>
      <c r="H41" s="16">
        <v>16386.96181546534</v>
      </c>
      <c r="I41" s="16">
        <v>20272.312990677809</v>
      </c>
      <c r="J41" s="16">
        <v>14888.720800130042</v>
      </c>
      <c r="K41" s="16">
        <v>9033.2331061885197</v>
      </c>
      <c r="L41" s="16">
        <v>7221.554899341274</v>
      </c>
      <c r="M41" s="16">
        <v>7070.610320141559</v>
      </c>
      <c r="N41" s="16">
        <v>5502.8601592751511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C42" s="15" t="s">
        <v>12</v>
      </c>
      <c r="D42" s="16">
        <v>3713.3155062532496</v>
      </c>
      <c r="E42" s="16">
        <v>9315.0276981882525</v>
      </c>
      <c r="F42" s="16">
        <v>16631.440649651107</v>
      </c>
      <c r="G42" s="16">
        <v>20212.766720979838</v>
      </c>
      <c r="H42" s="16">
        <v>12175.880816731074</v>
      </c>
      <c r="I42" s="16">
        <v>16379.155635658863</v>
      </c>
      <c r="J42" s="16">
        <v>14199.36461528964</v>
      </c>
      <c r="K42" s="16">
        <v>9326.3982241785598</v>
      </c>
      <c r="L42" s="16">
        <v>7232.2530103970603</v>
      </c>
      <c r="M42" s="16">
        <v>6316.216294231871</v>
      </c>
      <c r="N42" s="16">
        <v>4703.1886403842809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C43" s="15" t="s">
        <v>12</v>
      </c>
      <c r="D43" s="16">
        <v>3713.3155062532496</v>
      </c>
      <c r="E43" s="16">
        <v>9315.0276981882525</v>
      </c>
      <c r="F43" s="16">
        <v>16631.440649651107</v>
      </c>
      <c r="G43" s="16">
        <v>18861.104964836199</v>
      </c>
      <c r="H43" s="16">
        <v>16345.168906823257</v>
      </c>
      <c r="I43" s="16">
        <v>20198.619185729251</v>
      </c>
      <c r="J43" s="16">
        <v>14225.281086329305</v>
      </c>
      <c r="K43" s="16">
        <v>8364.3989952780594</v>
      </c>
      <c r="L43" s="16">
        <v>7282.4790607671885</v>
      </c>
      <c r="M43" s="16">
        <v>7071.7540344111476</v>
      </c>
      <c r="N43" s="16">
        <v>5569.7502234602025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C44" s="15" t="s">
        <v>12</v>
      </c>
      <c r="D44" s="16">
        <v>3713.3155062532496</v>
      </c>
      <c r="E44" s="16">
        <v>9315.0276981882525</v>
      </c>
      <c r="F44" s="16">
        <v>16631.440649651107</v>
      </c>
      <c r="G44" s="16">
        <v>20212.766720979838</v>
      </c>
      <c r="H44" s="16">
        <v>15762.746043060251</v>
      </c>
      <c r="I44" s="16">
        <v>20744.288510106999</v>
      </c>
      <c r="J44" s="16">
        <v>15722.623990933225</v>
      </c>
      <c r="K44" s="16">
        <v>10025.011971983022</v>
      </c>
      <c r="L44" s="16">
        <v>6987.1225385146545</v>
      </c>
      <c r="M44" s="16">
        <v>7209.0675976485009</v>
      </c>
      <c r="N44" s="16">
        <v>5440.7445007189299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C45" s="15" t="s">
        <v>12</v>
      </c>
      <c r="D45" s="16">
        <v>3713.3155062532496</v>
      </c>
      <c r="E45" s="16">
        <v>9315.0276981882525</v>
      </c>
      <c r="F45" s="16">
        <v>16631.440649651107</v>
      </c>
      <c r="G45" s="16">
        <v>18839.590341927717</v>
      </c>
      <c r="H45" s="16">
        <v>12755.912487842388</v>
      </c>
      <c r="I45" s="16">
        <v>12413.312684493036</v>
      </c>
      <c r="J45" s="16">
        <v>17999.664455078142</v>
      </c>
      <c r="K45" s="16">
        <v>12667.954977913376</v>
      </c>
      <c r="L45" s="16">
        <v>8854.0267119694763</v>
      </c>
      <c r="M45" s="16">
        <v>6660.0623574272431</v>
      </c>
      <c r="N45" s="16">
        <v>5304.6526525946811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C46" s="15" t="s">
        <v>12</v>
      </c>
      <c r="D46" s="16">
        <v>3713.3155062532496</v>
      </c>
      <c r="E46" s="16">
        <v>9315.0276981882525</v>
      </c>
      <c r="F46" s="16">
        <v>16631.440649651107</v>
      </c>
      <c r="G46" s="16">
        <v>20212.766720979838</v>
      </c>
      <c r="H46" s="16">
        <v>15976.549152595517</v>
      </c>
      <c r="I46" s="16">
        <v>14020.269803957864</v>
      </c>
      <c r="J46" s="16">
        <v>12714.734405124391</v>
      </c>
      <c r="K46" s="16">
        <v>12053.539465029071</v>
      </c>
      <c r="L46" s="16">
        <v>9554.3893256754873</v>
      </c>
      <c r="M46" s="16">
        <v>11514.382485812055</v>
      </c>
      <c r="N46" s="16">
        <v>9639.3368011687417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C47" s="15" t="s">
        <v>12</v>
      </c>
      <c r="D47" s="16">
        <v>3713.3155062532496</v>
      </c>
      <c r="E47" s="16">
        <v>9315.0276981882525</v>
      </c>
      <c r="F47" s="16">
        <v>16631.440649651107</v>
      </c>
      <c r="G47" s="16">
        <v>19189.595676312299</v>
      </c>
      <c r="H47" s="16">
        <v>12669.79730107787</v>
      </c>
      <c r="I47" s="16">
        <v>12642.482128614614</v>
      </c>
      <c r="J47" s="16">
        <v>18413.12937442835</v>
      </c>
      <c r="K47" s="16">
        <v>12512.220724851648</v>
      </c>
      <c r="L47" s="16">
        <v>9080.7458869791953</v>
      </c>
      <c r="M47" s="16">
        <v>6402.6051053696538</v>
      </c>
      <c r="N47" s="16">
        <v>5439.2320441138909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C48" s="15" t="s">
        <v>12</v>
      </c>
      <c r="D48" s="16">
        <v>3713.3155062532496</v>
      </c>
      <c r="E48" s="16">
        <v>9315.0276981882525</v>
      </c>
      <c r="F48" s="16">
        <v>16631.440649651107</v>
      </c>
      <c r="G48" s="16">
        <v>20212.766720979838</v>
      </c>
      <c r="H48" s="16">
        <v>15957.951392799581</v>
      </c>
      <c r="I48" s="16">
        <v>13991.581979024189</v>
      </c>
      <c r="J48" s="16">
        <v>12708.792676900643</v>
      </c>
      <c r="K48" s="16">
        <v>11826.066132736554</v>
      </c>
      <c r="L48" s="16">
        <v>9530.732720643935</v>
      </c>
      <c r="M48" s="16">
        <v>11487.546610848101</v>
      </c>
      <c r="N48" s="16">
        <v>9364.335615776994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C49" s="15" t="s">
        <v>12</v>
      </c>
      <c r="D49" s="16">
        <v>3713.3155062532496</v>
      </c>
      <c r="E49" s="16">
        <v>9315.0276981882525</v>
      </c>
      <c r="F49" s="16">
        <v>16631.440649651107</v>
      </c>
      <c r="G49" s="16">
        <v>18839.59034192772</v>
      </c>
      <c r="H49" s="16">
        <v>12755.912487842388</v>
      </c>
      <c r="I49" s="16">
        <v>12413.312684493036</v>
      </c>
      <c r="J49" s="16">
        <v>17999.664455078138</v>
      </c>
      <c r="K49" s="16">
        <v>12667.955003980172</v>
      </c>
      <c r="L49" s="16">
        <v>8854.0267036424138</v>
      </c>
      <c r="M49" s="16">
        <v>6660.0620317191315</v>
      </c>
      <c r="N49" s="16">
        <v>5304.6526418291069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C50" s="15" t="s">
        <v>12</v>
      </c>
      <c r="D50" s="16">
        <v>3713.3155062532496</v>
      </c>
      <c r="E50" s="16">
        <v>9315.0276981882525</v>
      </c>
      <c r="F50" s="16">
        <v>16631.440649651107</v>
      </c>
      <c r="G50" s="16">
        <v>20212.766720979838</v>
      </c>
      <c r="H50" s="16">
        <v>15976.549152596619</v>
      </c>
      <c r="I50" s="16">
        <v>14020.269803956289</v>
      </c>
      <c r="J50" s="16">
        <v>12714.734405124391</v>
      </c>
      <c r="K50" s="16">
        <v>12053.539465025087</v>
      </c>
      <c r="L50" s="16">
        <v>9554.3893279245749</v>
      </c>
      <c r="M50" s="16">
        <v>11514.382485396613</v>
      </c>
      <c r="N50" s="16">
        <v>9639.3368006670753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C51" s="15" t="s">
        <v>12</v>
      </c>
      <c r="D51" s="16">
        <v>3713.3155062532496</v>
      </c>
      <c r="E51" s="16">
        <v>9315.0276981882525</v>
      </c>
      <c r="F51" s="16">
        <v>16631.440649651107</v>
      </c>
      <c r="G51" s="16">
        <v>19291.575333546552</v>
      </c>
      <c r="H51" s="16">
        <v>12397.975849353525</v>
      </c>
      <c r="I51" s="16">
        <v>9222.8715777582238</v>
      </c>
      <c r="J51" s="16">
        <v>5063.5582679992231</v>
      </c>
      <c r="K51" s="16">
        <v>4082.6819332019577</v>
      </c>
      <c r="L51" s="16">
        <v>3418.5982280261583</v>
      </c>
      <c r="M51" s="16">
        <v>2706.6294169036796</v>
      </c>
      <c r="N51" s="16">
        <v>2828.9168719851382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C52" s="15" t="s">
        <v>12</v>
      </c>
      <c r="D52" s="16">
        <v>3713.3155062532496</v>
      </c>
      <c r="E52" s="16">
        <v>9315.0276981882525</v>
      </c>
      <c r="F52" s="16">
        <v>16631.440649651107</v>
      </c>
      <c r="G52" s="16">
        <v>20212.766720979838</v>
      </c>
      <c r="H52" s="16">
        <v>15762.461037481275</v>
      </c>
      <c r="I52" s="16">
        <v>20744.231803596016</v>
      </c>
      <c r="J52" s="16">
        <v>15744.439309025467</v>
      </c>
      <c r="K52" s="16">
        <v>10030.655049998755</v>
      </c>
      <c r="L52" s="16">
        <v>6945.8834891133411</v>
      </c>
      <c r="M52" s="16">
        <v>7218.2816221778548</v>
      </c>
      <c r="N52" s="16">
        <v>5449.8845610872468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C53" s="15" t="s">
        <v>12</v>
      </c>
      <c r="D53" s="16">
        <v>3713.3155062532496</v>
      </c>
      <c r="E53" s="16">
        <v>9315.0276981882525</v>
      </c>
      <c r="F53" s="16">
        <v>16631.440649651107</v>
      </c>
      <c r="G53" s="16">
        <v>20212.766720979838</v>
      </c>
      <c r="H53" s="16">
        <v>13370.94031049819</v>
      </c>
      <c r="I53" s="16">
        <v>11852.1100026555</v>
      </c>
      <c r="J53" s="16">
        <v>11313.460791268677</v>
      </c>
      <c r="K53" s="16">
        <v>4406.2281072673286</v>
      </c>
      <c r="L53" s="16">
        <v>3668.8036480685228</v>
      </c>
      <c r="M53" s="16">
        <v>4382.416719240111</v>
      </c>
      <c r="N53" s="16">
        <v>3947.4454906543392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C54" s="15" t="s">
        <v>12</v>
      </c>
      <c r="D54" s="16">
        <v>3713.3155062532496</v>
      </c>
      <c r="E54" s="16">
        <v>9315.0276981882525</v>
      </c>
      <c r="F54" s="16">
        <v>16631.440649651107</v>
      </c>
      <c r="G54" s="16">
        <v>12343.146127177628</v>
      </c>
      <c r="H54" s="16">
        <v>12188.51207110647</v>
      </c>
      <c r="I54" s="16">
        <v>11508.137877164598</v>
      </c>
      <c r="J54" s="16">
        <v>14276.019247778135</v>
      </c>
      <c r="K54" s="16">
        <v>11216.888303239142</v>
      </c>
      <c r="L54" s="16">
        <v>7694.5549467052642</v>
      </c>
      <c r="M54" s="16">
        <v>5826.6231413802861</v>
      </c>
      <c r="N54" s="16">
        <v>3898.4923985425394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C55" s="15" t="s">
        <v>12</v>
      </c>
      <c r="D55" s="16">
        <v>3713.3155062532496</v>
      </c>
      <c r="E55" s="16">
        <v>9315.0276981882525</v>
      </c>
      <c r="F55" s="16">
        <v>16631.440649651107</v>
      </c>
      <c r="G55" s="16">
        <v>20212.766720979838</v>
      </c>
      <c r="H55" s="16">
        <v>12385.485484216699</v>
      </c>
      <c r="I55" s="16">
        <v>11301.29154250079</v>
      </c>
      <c r="J55" s="16">
        <v>10122.999206261287</v>
      </c>
      <c r="K55" s="16">
        <v>10071.193695702961</v>
      </c>
      <c r="L55" s="16">
        <v>9089.7998730987729</v>
      </c>
      <c r="M55" s="16">
        <v>11059.418443354019</v>
      </c>
      <c r="N55" s="16">
        <v>9460.8995240625281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C56" s="15" t="s">
        <v>12</v>
      </c>
      <c r="D56" s="16">
        <v>3713.3155062532496</v>
      </c>
      <c r="E56" s="16">
        <v>9315.0276981882525</v>
      </c>
      <c r="F56" s="16">
        <v>16631.440649651107</v>
      </c>
      <c r="G56" s="16">
        <v>18806.866116974154</v>
      </c>
      <c r="H56" s="16">
        <v>12919.18959032125</v>
      </c>
      <c r="I56" s="16">
        <v>12029.476500127221</v>
      </c>
      <c r="J56" s="16">
        <v>18538.273824401909</v>
      </c>
      <c r="K56" s="16">
        <v>12562.510891771351</v>
      </c>
      <c r="L56" s="16">
        <v>9261.0181745360769</v>
      </c>
      <c r="M56" s="16">
        <v>6831.4023994476584</v>
      </c>
      <c r="N56" s="16">
        <v>5428.0734838428934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C57" s="15" t="s">
        <v>12</v>
      </c>
      <c r="D57" s="16">
        <v>3713.3155062532496</v>
      </c>
      <c r="E57" s="16">
        <v>9315.0276981882525</v>
      </c>
      <c r="F57" s="16">
        <v>16631.440649651107</v>
      </c>
      <c r="G57" s="16">
        <v>20212.766720979838</v>
      </c>
      <c r="H57" s="16">
        <v>16015.484086056915</v>
      </c>
      <c r="I57" s="16">
        <v>13908.923097068775</v>
      </c>
      <c r="J57" s="16">
        <v>12974.496735808041</v>
      </c>
      <c r="K57" s="16">
        <v>11966.556761568807</v>
      </c>
      <c r="L57" s="16">
        <v>10012.853442347125</v>
      </c>
      <c r="M57" s="16">
        <v>11344.211915380396</v>
      </c>
      <c r="N57" s="16">
        <v>9439.8761383056753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C58" s="15" t="s">
        <v>12</v>
      </c>
      <c r="D58" s="16">
        <v>3713.3155062532496</v>
      </c>
      <c r="E58" s="16">
        <v>9315.0276981882525</v>
      </c>
      <c r="F58" s="16">
        <v>16631.440649651107</v>
      </c>
      <c r="G58" s="16">
        <v>18928.510341923702</v>
      </c>
      <c r="H58" s="16">
        <v>16915.24704634415</v>
      </c>
      <c r="I58" s="16">
        <v>20817.493235476373</v>
      </c>
      <c r="J58" s="16">
        <v>13473.103937028296</v>
      </c>
      <c r="K58" s="16">
        <v>9957.1948743234934</v>
      </c>
      <c r="L58" s="16">
        <v>7552.8974545573365</v>
      </c>
      <c r="M58" s="16">
        <v>8568.3222446707223</v>
      </c>
      <c r="N58" s="16">
        <v>5271.5766940662488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C59" s="15" t="s">
        <v>12</v>
      </c>
      <c r="D59" s="16">
        <v>3713.3155062532496</v>
      </c>
      <c r="E59" s="16">
        <v>9315.0276981882525</v>
      </c>
      <c r="F59" s="16">
        <v>16631.440649651107</v>
      </c>
      <c r="G59" s="16">
        <v>20212.766720979838</v>
      </c>
      <c r="H59" s="16">
        <v>16794.80408572383</v>
      </c>
      <c r="I59" s="16">
        <v>21669.936859673715</v>
      </c>
      <c r="J59" s="16">
        <v>18374.200726041214</v>
      </c>
      <c r="K59" s="16">
        <v>12284.54640801996</v>
      </c>
      <c r="L59" s="16">
        <v>7152.1150279583026</v>
      </c>
      <c r="M59" s="16">
        <v>7652.3107633406598</v>
      </c>
      <c r="N59" s="16">
        <v>5196.3010208107489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C60" s="15" t="s">
        <v>12</v>
      </c>
      <c r="D60" s="16">
        <v>3713.3155062532496</v>
      </c>
      <c r="E60" s="16">
        <v>9315.0276981882525</v>
      </c>
      <c r="F60" s="16">
        <v>16631.440649651107</v>
      </c>
      <c r="G60" s="16">
        <v>18951.395314501297</v>
      </c>
      <c r="H60" s="16">
        <v>16951.44504711777</v>
      </c>
      <c r="I60" s="16">
        <v>20925.513321587594</v>
      </c>
      <c r="J60" s="16">
        <v>13708.388802963682</v>
      </c>
      <c r="K60" s="16">
        <v>10096.614973163787</v>
      </c>
      <c r="L60" s="16">
        <v>7332.8265306704761</v>
      </c>
      <c r="M60" s="16">
        <v>8369.9041395955282</v>
      </c>
      <c r="N60" s="16">
        <v>5003.3505717819698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C61" s="15" t="s">
        <v>12</v>
      </c>
      <c r="D61" s="16">
        <v>3713.3155062532496</v>
      </c>
      <c r="E61" s="16">
        <v>9315.0276981882525</v>
      </c>
      <c r="F61" s="16">
        <v>16631.440649651107</v>
      </c>
      <c r="G61" s="16">
        <v>20212.766720979838</v>
      </c>
      <c r="H61" s="16">
        <v>16899.968057336624</v>
      </c>
      <c r="I61" s="16">
        <v>21712.98745290369</v>
      </c>
      <c r="J61" s="16">
        <v>19531.67184697132</v>
      </c>
      <c r="K61" s="16">
        <v>12043.228885436374</v>
      </c>
      <c r="L61" s="16">
        <v>6825.3925160459175</v>
      </c>
      <c r="M61" s="16">
        <v>7674.2802688452157</v>
      </c>
      <c r="N61" s="16">
        <v>5280.2030554503754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C62" s="15" t="s">
        <v>12</v>
      </c>
      <c r="D62" s="16">
        <v>3713.3155062532496</v>
      </c>
      <c r="E62" s="16">
        <v>9315.0276981882525</v>
      </c>
      <c r="F62" s="16">
        <v>16631.440649651107</v>
      </c>
      <c r="G62" s="16">
        <v>18928.510341923706</v>
      </c>
      <c r="H62" s="16">
        <v>16915.247046344171</v>
      </c>
      <c r="I62" s="16">
        <v>20817.493235475995</v>
      </c>
      <c r="J62" s="16">
        <v>13473.103937028513</v>
      </c>
      <c r="K62" s="16">
        <v>9957.1948743237317</v>
      </c>
      <c r="L62" s="16">
        <v>7552.8974545717501</v>
      </c>
      <c r="M62" s="16">
        <v>8568.3222446708442</v>
      </c>
      <c r="N62" s="16">
        <v>5271.5766940661415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C63" s="15" t="s">
        <v>12</v>
      </c>
      <c r="D63" s="16">
        <v>3713.385839481808</v>
      </c>
      <c r="E63" s="16">
        <v>9314.9573649596932</v>
      </c>
      <c r="F63" s="16">
        <v>16634.196614250577</v>
      </c>
      <c r="G63" s="16">
        <v>18790.45376027919</v>
      </c>
      <c r="H63" s="16">
        <v>16354.562799653126</v>
      </c>
      <c r="I63" s="16">
        <v>20284.342756916594</v>
      </c>
      <c r="J63" s="16">
        <v>14982.749095607478</v>
      </c>
      <c r="K63" s="16">
        <v>9155.7062805263158</v>
      </c>
      <c r="L63" s="16">
        <v>7117.4564862426287</v>
      </c>
      <c r="M63" s="16">
        <v>7091.4319341373721</v>
      </c>
      <c r="N63" s="16">
        <v>5340.2364748417549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C64" s="15" t="s">
        <v>12</v>
      </c>
      <c r="D64" s="16">
        <v>3713.3155062532496</v>
      </c>
      <c r="E64" s="16">
        <v>9315.0276981882525</v>
      </c>
      <c r="F64" s="16">
        <v>16631.440649651107</v>
      </c>
      <c r="G64" s="16">
        <v>20212.766720979838</v>
      </c>
      <c r="H64" s="16">
        <v>16794.804085723841</v>
      </c>
      <c r="I64" s="16">
        <v>21669.93685967354</v>
      </c>
      <c r="J64" s="16">
        <v>18374.200726040686</v>
      </c>
      <c r="K64" s="16">
        <v>12284.546409131402</v>
      </c>
      <c r="L64" s="16">
        <v>7152.1150282572053</v>
      </c>
      <c r="M64" s="16">
        <v>7652.3107634664539</v>
      </c>
      <c r="N64" s="16">
        <v>5196.301020773737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C65" s="15" t="s">
        <v>12</v>
      </c>
      <c r="D65" s="16">
        <v>3713.3155062532496</v>
      </c>
      <c r="E65" s="16">
        <v>9315.0276981882525</v>
      </c>
      <c r="F65" s="16">
        <v>16631.440649651107</v>
      </c>
      <c r="G65" s="16">
        <v>19451.517842656005</v>
      </c>
      <c r="H65" s="16">
        <v>4437.9218374494112</v>
      </c>
      <c r="I65" s="16">
        <v>3227.7280640874819</v>
      </c>
      <c r="J65" s="16">
        <v>3557.2132125878429</v>
      </c>
      <c r="K65" s="16">
        <v>4129.4218110747997</v>
      </c>
      <c r="L65" s="16">
        <v>3243.7469997932276</v>
      </c>
      <c r="M65" s="16">
        <v>2719.1680404593621</v>
      </c>
      <c r="N65" s="16">
        <v>2417.6380672631567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C66" s="15" t="s">
        <v>12</v>
      </c>
      <c r="D66" s="16">
        <v>3713.3155062532496</v>
      </c>
      <c r="E66" s="16">
        <v>9315.0276981882525</v>
      </c>
      <c r="F66" s="16">
        <v>16631.440649651107</v>
      </c>
      <c r="G66" s="16">
        <v>20212.766720979838</v>
      </c>
      <c r="H66" s="16">
        <v>3688.4421171380091</v>
      </c>
      <c r="I66" s="16">
        <v>3041.1866143154725</v>
      </c>
      <c r="J66" s="16">
        <v>2877.4349942154654</v>
      </c>
      <c r="K66" s="16">
        <v>3677.2440517772643</v>
      </c>
      <c r="L66" s="16">
        <v>3510.6509566531131</v>
      </c>
      <c r="M66" s="16">
        <v>2837.3002566860991</v>
      </c>
      <c r="N66" s="16">
        <v>2595.4901280383669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C67" s="15" t="s">
        <v>12</v>
      </c>
      <c r="D67" s="16">
        <v>3713.3155062532496</v>
      </c>
      <c r="E67" s="16">
        <v>9315.0276981882525</v>
      </c>
      <c r="F67" s="16">
        <v>16631.440649651107</v>
      </c>
      <c r="G67" s="16">
        <v>12640.972522028516</v>
      </c>
      <c r="H67" s="16">
        <v>14929.819191391463</v>
      </c>
      <c r="I67" s="16">
        <v>16000.978760748494</v>
      </c>
      <c r="J67" s="16">
        <v>11412.48135773009</v>
      </c>
      <c r="K67" s="16">
        <v>6646.5854368178707</v>
      </c>
      <c r="L67" s="16">
        <v>5978.7013490220152</v>
      </c>
      <c r="M67" s="16">
        <v>6185.4864581681968</v>
      </c>
      <c r="N67" s="16">
        <v>4086.3659286074226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C68" s="15" t="s">
        <v>12</v>
      </c>
      <c r="D68" s="16">
        <v>3713.3155062532496</v>
      </c>
      <c r="E68" s="16">
        <v>9315.0276981882525</v>
      </c>
      <c r="F68" s="16">
        <v>16631.440649651107</v>
      </c>
      <c r="G68" s="16">
        <v>20212.766720979838</v>
      </c>
      <c r="H68" s="16">
        <v>12770.12982013098</v>
      </c>
      <c r="I68" s="16">
        <v>17513.399584754836</v>
      </c>
      <c r="J68" s="16">
        <v>14890.94642689186</v>
      </c>
      <c r="K68" s="16">
        <v>10553.071795245021</v>
      </c>
      <c r="L68" s="16">
        <v>6008.5209987780599</v>
      </c>
      <c r="M68" s="16">
        <v>6094.3887781871344</v>
      </c>
      <c r="N68" s="16">
        <v>4222.2230843748966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C69" s="15" t="s">
        <v>12</v>
      </c>
      <c r="D69" s="16">
        <v>3713.3155062532496</v>
      </c>
      <c r="E69" s="16">
        <v>9315.0276981882525</v>
      </c>
      <c r="F69" s="16">
        <v>16631.440649651107</v>
      </c>
      <c r="G69" s="16">
        <v>18928.528244450183</v>
      </c>
      <c r="H69" s="16">
        <v>16929.04729502802</v>
      </c>
      <c r="I69" s="16">
        <v>20799.290219290051</v>
      </c>
      <c r="J69" s="16">
        <v>13280.125250816485</v>
      </c>
      <c r="K69" s="16">
        <v>9985.0368760927067</v>
      </c>
      <c r="L69" s="16">
        <v>7528.5327149032992</v>
      </c>
      <c r="M69" s="16">
        <v>8568.6805077895588</v>
      </c>
      <c r="N69" s="16">
        <v>5265.5738543190482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C70" s="15" t="s">
        <v>12</v>
      </c>
      <c r="D70" s="16">
        <v>3713.3155062532496</v>
      </c>
      <c r="E70" s="16">
        <v>9315.0276981882525</v>
      </c>
      <c r="F70" s="16">
        <v>16631.440649651107</v>
      </c>
      <c r="G70" s="16">
        <v>20212.766720979838</v>
      </c>
      <c r="H70" s="16">
        <v>16896.39336514613</v>
      </c>
      <c r="I70" s="16">
        <v>21308.116644694383</v>
      </c>
      <c r="J70" s="16">
        <v>18456.843089088135</v>
      </c>
      <c r="K70" s="16">
        <v>12331.034185204309</v>
      </c>
      <c r="L70" s="16">
        <v>7262.5124652514096</v>
      </c>
      <c r="M70" s="16">
        <v>7660.7781920824027</v>
      </c>
      <c r="N70" s="16">
        <v>5198.0477762150895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C71" s="15" t="s">
        <v>12</v>
      </c>
      <c r="D71" s="16">
        <v>3713.3155062532496</v>
      </c>
      <c r="E71" s="16">
        <v>9315.0276981882525</v>
      </c>
      <c r="F71" s="16">
        <v>16631.440649651107</v>
      </c>
      <c r="G71" s="16">
        <v>20212.766720979838</v>
      </c>
      <c r="H71" s="16">
        <v>15794.222605623316</v>
      </c>
      <c r="I71" s="16">
        <v>20754.696694618429</v>
      </c>
      <c r="J71" s="16">
        <v>15881.89693111954</v>
      </c>
      <c r="K71" s="16">
        <v>10123.300288756815</v>
      </c>
      <c r="L71" s="16">
        <v>6755.7443891705689</v>
      </c>
      <c r="M71" s="16">
        <v>7202.1675427061555</v>
      </c>
      <c r="N71" s="16">
        <v>5472.7891539733037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C72" s="15" t="s">
        <v>12</v>
      </c>
      <c r="D72" s="16">
        <v>3713.385839481808</v>
      </c>
      <c r="E72" s="16">
        <v>9314.9573649596932</v>
      </c>
      <c r="F72" s="16">
        <v>16634.196614250577</v>
      </c>
      <c r="G72" s="16">
        <v>18870.611855374111</v>
      </c>
      <c r="H72" s="16">
        <v>16386.155022666826</v>
      </c>
      <c r="I72" s="16">
        <v>20230.57680430992</v>
      </c>
      <c r="J72" s="16">
        <v>14482.036787951094</v>
      </c>
      <c r="K72" s="16">
        <v>9236.2943128655606</v>
      </c>
      <c r="L72" s="16">
        <v>7099.6391964243448</v>
      </c>
      <c r="M72" s="16">
        <v>7109.9477042057233</v>
      </c>
      <c r="N72" s="16">
        <v>5457.6730728447692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C73" s="15" t="s">
        <v>12</v>
      </c>
      <c r="D73" s="16">
        <v>3713.3155062532496</v>
      </c>
      <c r="E73" s="16">
        <v>9315.0276981882525</v>
      </c>
      <c r="F73" s="16">
        <v>16631.440649651107</v>
      </c>
      <c r="G73" s="16">
        <v>20212.766720979838</v>
      </c>
      <c r="H73" s="16">
        <v>15762.461037481284</v>
      </c>
      <c r="I73" s="16">
        <v>20744.231856215589</v>
      </c>
      <c r="J73" s="16">
        <v>15744.439267090527</v>
      </c>
      <c r="K73" s="16">
        <v>10030.655118780638</v>
      </c>
      <c r="L73" s="16">
        <v>6945.8834701689975</v>
      </c>
      <c r="M73" s="16">
        <v>7218.2816333811916</v>
      </c>
      <c r="N73" s="16">
        <v>5449.88456127056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C74" s="15" t="s">
        <v>12</v>
      </c>
      <c r="D74" s="16">
        <v>3713.385839481808</v>
      </c>
      <c r="E74" s="16">
        <v>9314.9573649596932</v>
      </c>
      <c r="F74" s="16">
        <v>16634.196614250577</v>
      </c>
      <c r="G74" s="16">
        <v>19578.474759927922</v>
      </c>
      <c r="H74" s="16">
        <v>4000.1840554740756</v>
      </c>
      <c r="I74" s="16">
        <v>2821.9662256813258</v>
      </c>
      <c r="J74" s="16">
        <v>3661.8263061569787</v>
      </c>
      <c r="K74" s="16">
        <v>3854.5518787131464</v>
      </c>
      <c r="L74" s="16">
        <v>4053.8209395168806</v>
      </c>
      <c r="M74" s="16">
        <v>3596.0463546706342</v>
      </c>
      <c r="N74" s="16">
        <v>3315.3667599659575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C75" s="15" t="s">
        <v>12</v>
      </c>
      <c r="D75" s="16">
        <v>3713.3155062532496</v>
      </c>
      <c r="E75" s="16">
        <v>9315.0276981882525</v>
      </c>
      <c r="F75" s="16">
        <v>16631.440649651107</v>
      </c>
      <c r="G75" s="16">
        <v>20212.766720979838</v>
      </c>
      <c r="H75" s="16">
        <v>3771.1146612232769</v>
      </c>
      <c r="I75" s="16">
        <v>3152.2092903605876</v>
      </c>
      <c r="J75" s="16">
        <v>3563.1157148049724</v>
      </c>
      <c r="K75" s="16">
        <v>3804.9292482094243</v>
      </c>
      <c r="L75" s="16">
        <v>4052.110858866562</v>
      </c>
      <c r="M75" s="16">
        <v>3450.2445077021771</v>
      </c>
      <c r="N75" s="16">
        <v>3182.7336447091088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C76" s="15" t="s">
        <v>12</v>
      </c>
      <c r="D76" s="16">
        <v>3713.3155062532496</v>
      </c>
      <c r="E76" s="16">
        <v>9315.0276981882525</v>
      </c>
      <c r="F76" s="16">
        <v>16631.440649651107</v>
      </c>
      <c r="G76" s="16">
        <v>12624.157465239477</v>
      </c>
      <c r="H76" s="16">
        <v>14685.052617653953</v>
      </c>
      <c r="I76" s="16">
        <v>15556.816623424904</v>
      </c>
      <c r="J76" s="16">
        <v>13055.400112076362</v>
      </c>
      <c r="K76" s="16">
        <v>7845.5384248033661</v>
      </c>
      <c r="L76" s="16">
        <v>6665.0702639233841</v>
      </c>
      <c r="M76" s="16">
        <v>6693.8664086785702</v>
      </c>
      <c r="N76" s="16">
        <v>4610.300877784799</v>
      </c>
    </row>
  </sheetData>
  <conditionalFormatting sqref="A1:XFD18 A20:XFD1048576 N19:XFD19">
    <cfRule type="expression" dxfId="48" priority="5">
      <formula>_xlfn.ISFORMULA(A1)</formula>
    </cfRule>
  </conditionalFormatting>
  <conditionalFormatting sqref="A19:M19">
    <cfRule type="expression" dxfId="47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A5536D-E4AE-4160-A5DE-7C5EF71DAA80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C560-2A5F-40DF-8AF4-99AEC5113535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211</v>
      </c>
    </row>
    <row r="2" spans="1:4" s="14" customFormat="1" x14ac:dyDescent="0.3">
      <c r="A2" s="5" t="s">
        <v>5</v>
      </c>
      <c r="B2" s="14" t="s">
        <v>208</v>
      </c>
    </row>
    <row r="3" spans="1:4" s="14" customFormat="1" x14ac:dyDescent="0.3">
      <c r="A3" s="5" t="s">
        <v>6</v>
      </c>
      <c r="B3" s="14" t="s">
        <v>207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209</v>
      </c>
    </row>
    <row r="7" spans="1:4" s="14" customFormat="1" x14ac:dyDescent="0.3">
      <c r="A7" s="5"/>
      <c r="B7" s="14" t="s">
        <v>190</v>
      </c>
      <c r="C7" s="14" t="s">
        <v>10</v>
      </c>
      <c r="D7" s="14" t="s">
        <v>277</v>
      </c>
    </row>
    <row r="8" spans="1:4" s="14" customFormat="1" x14ac:dyDescent="0.3">
      <c r="A8" s="5"/>
      <c r="B8" s="14" t="s">
        <v>192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210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$D$8:$O628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281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15" t="s">
        <v>82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INDEX($D$38:$N$76,MATCH(B$24,$B$38:$B$76,0),MATCH($A25,$D$37:$N$37,0))</f>
        <v>34.302774853641623</v>
      </c>
      <c r="C25" s="16">
        <f t="array" ref="C25">INDEX($D$38:$N$76,MATCH(C$24,$B$38:$B$76,0),MATCH($A25,$D$37:$N$37,0))</f>
        <v>32.934730500940844</v>
      </c>
      <c r="D25" s="16">
        <f t="array" ref="D25">INDEX($D$38:$N$76,MATCH(D$24,$B$38:$B$76,0),MATCH($A25,$D$37:$N$37,0))</f>
        <v>34.302774853641623</v>
      </c>
      <c r="E25" s="16">
        <f t="array" ref="E25">INDEX($D$38:$N$76,MATCH(E$24,$B$38:$B$76,0),MATCH($A25,$D$37:$N$37,0))</f>
        <v>34.302774853641623</v>
      </c>
      <c r="F25" s="16">
        <f t="array" ref="F25">INDEX($D$38:$N$76,MATCH(F$24,$B$38:$B$76,0),MATCH($A25,$D$37:$N$37,0))</f>
        <v>34.283759095762775</v>
      </c>
      <c r="G25" s="16">
        <f t="array" ref="G25">INDEX($D$38:$N$76,MATCH(G$24,$B$38:$B$76,0),MATCH($A25,$D$37:$N$37,0))</f>
        <v>34.283759095762775</v>
      </c>
      <c r="H25" s="16">
        <f t="array" ref="H25">INDEX($D$38:$N$76,MATCH(H$24,$B$38:$B$76,0),MATCH($A25,$D$37:$N$37,0))</f>
        <v>34.283759095762775</v>
      </c>
      <c r="I25" s="16">
        <f t="array" ref="I25">INDEX($D$38:$N$76,MATCH(I$24,$B$38:$B$76,0),MATCH($A25,$D$37:$N$37,0))</f>
        <v>34.283759095762775</v>
      </c>
      <c r="J25" s="16">
        <f t="array" ref="J25">INDEX($D$38:$N$76,MATCH(J$24,$B$38:$B$76,0),MATCH($A25,$D$37:$N$37,0))</f>
        <v>34.283759095762775</v>
      </c>
      <c r="K25" s="16" t="e">
        <f t="array" ref="K25">INDEX($D$38:$N$76,MATCH(K$24,$B$38:$B$76,0),MATCH($A25,$D$37:$N$37,0))</f>
        <v>#N/A</v>
      </c>
      <c r="L25" s="16" t="e">
        <f t="array" ref="L25">INDEX($D$38:$N$76,MATCH(L$24,$B$38:$B$76,0),MATCH($A25,$D$37:$N$37,0))</f>
        <v>#N/A</v>
      </c>
      <c r="M25" s="16" t="e">
        <f t="array" ref="M25">INDEX($D$38:$N$76,MATCH(M$24,$B$38:$B$76,0),MATCH($A25,$D$37:$N$37,0))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INDEX($D$38:$N$76,MATCH(B$24,$B$38:$B$76,0),MATCH($A26,$D$37:$N$37,0))</f>
        <v>39.238165367110128</v>
      </c>
      <c r="C26" s="16">
        <f t="array" ref="C26">INDEX($D$38:$N$76,MATCH(C$24,$B$38:$B$76,0),MATCH($A26,$D$37:$N$37,0))</f>
        <v>33.657750000000014</v>
      </c>
      <c r="D26" s="16">
        <f t="array" ref="D26">INDEX($D$38:$N$76,MATCH(D$24,$B$38:$B$76,0),MATCH($A26,$D$37:$N$37,0))</f>
        <v>33.08000000000002</v>
      </c>
      <c r="E26" s="16">
        <f t="array" ref="E26">INDEX($D$38:$N$76,MATCH(E$24,$B$38:$B$76,0),MATCH($A26,$D$37:$N$37,0))</f>
        <v>33.08000000000002</v>
      </c>
      <c r="F26" s="16">
        <f t="array" ref="F26">INDEX($D$38:$N$76,MATCH(F$24,$B$38:$B$76,0),MATCH($A26,$D$37:$N$37,0))</f>
        <v>33.079999999999991</v>
      </c>
      <c r="G26" s="16">
        <f t="array" ref="G26">INDEX($D$38:$N$76,MATCH(G$24,$B$38:$B$76,0),MATCH($A26,$D$37:$N$37,0))</f>
        <v>33.079999999999991</v>
      </c>
      <c r="H26" s="16">
        <f t="array" ref="H26">INDEX($D$38:$N$76,MATCH(H$24,$B$38:$B$76,0),MATCH($A26,$D$37:$N$37,0))</f>
        <v>33.079999999999991</v>
      </c>
      <c r="I26" s="16">
        <f t="array" ref="I26">INDEX($D$38:$N$76,MATCH(I$24,$B$38:$B$76,0),MATCH($A26,$D$37:$N$37,0))</f>
        <v>33.079999999999991</v>
      </c>
      <c r="J26" s="16">
        <f t="array" ref="J26">INDEX($D$38:$N$76,MATCH(J$24,$B$38:$B$76,0),MATCH($A26,$D$37:$N$37,0))</f>
        <v>33.079999999999991</v>
      </c>
      <c r="K26" s="16" t="e">
        <f t="array" ref="K26">INDEX($D$38:$N$76,MATCH(K$24,$B$38:$B$76,0),MATCH($A26,$D$37:$N$37,0))</f>
        <v>#N/A</v>
      </c>
      <c r="L26" s="16" t="e">
        <f t="array" ref="L26">INDEX($D$38:$N$76,MATCH(L$24,$B$38:$B$76,0),MATCH($A26,$D$37:$N$37,0))</f>
        <v>#N/A</v>
      </c>
      <c r="M26" s="16" t="e">
        <f t="array" ref="M26">INDEX($D$38:$N$76,MATCH(M$24,$B$38:$B$76,0),MATCH($A26,$D$37:$N$37,0))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INDEX($D$38:$N$76,MATCH(B$24,$B$38:$B$76,0),MATCH($A27,$D$37:$N$37,0))</f>
        <v>42.057298920501232</v>
      </c>
      <c r="C27" s="16">
        <f t="array" ref="C27">INDEX($D$38:$N$76,MATCH(C$24,$B$38:$B$76,0),MATCH($A27,$D$37:$N$37,0))</f>
        <v>37.747999999999998</v>
      </c>
      <c r="D27" s="16">
        <f t="array" ref="D27">INDEX($D$38:$N$76,MATCH(D$24,$B$38:$B$76,0),MATCH($A27,$D$37:$N$37,0))</f>
        <v>34.579999999999963</v>
      </c>
      <c r="E27" s="16">
        <f t="array" ref="E27">INDEX($D$38:$N$76,MATCH(E$24,$B$38:$B$76,0),MATCH($A27,$D$37:$N$37,0))</f>
        <v>30.611829268292819</v>
      </c>
      <c r="F27" s="16">
        <f t="array" ref="F27">INDEX($D$38:$N$76,MATCH(F$24,$B$38:$B$76,0),MATCH($A27,$D$37:$N$37,0))</f>
        <v>34.580000000000027</v>
      </c>
      <c r="G27" s="16">
        <f t="array" ref="G27">INDEX($D$38:$N$76,MATCH(G$24,$B$38:$B$76,0),MATCH($A27,$D$37:$N$37,0))</f>
        <v>20.631024083544997</v>
      </c>
      <c r="H27" s="16">
        <f t="array" ref="H27">INDEX($D$38:$N$76,MATCH(H$24,$B$38:$B$76,0),MATCH($A27,$D$37:$N$37,0))</f>
        <v>34.580000000000027</v>
      </c>
      <c r="I27" s="16">
        <f t="array" ref="I27">INDEX($D$38:$N$76,MATCH(I$24,$B$38:$B$76,0),MATCH($A27,$D$37:$N$37,0))</f>
        <v>27.936951219512615</v>
      </c>
      <c r="J27" s="16">
        <f t="array" ref="J27">INDEX($D$38:$N$76,MATCH(J$24,$B$38:$B$76,0),MATCH($A27,$D$37:$N$37,0))</f>
        <v>34.580000000000027</v>
      </c>
      <c r="K27" s="16" t="e">
        <f t="array" ref="K27">INDEX($D$38:$N$76,MATCH(K$24,$B$38:$B$76,0),MATCH($A27,$D$37:$N$37,0))</f>
        <v>#N/A</v>
      </c>
      <c r="L27" s="16" t="e">
        <f t="array" ref="L27">INDEX($D$38:$N$76,MATCH(L$24,$B$38:$B$76,0),MATCH($A27,$D$37:$N$37,0))</f>
        <v>#N/A</v>
      </c>
      <c r="M27" s="16" t="e">
        <f t="array" ref="M27">INDEX($D$38:$N$76,MATCH(M$24,$B$38:$B$76,0),MATCH($A27,$D$37:$N$37,0))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INDEX($D$38:$N$76,MATCH(B$24,$B$38:$B$76,0),MATCH($A28,$D$37:$N$37,0))</f>
        <v>41.413649677261041</v>
      </c>
      <c r="C28" s="16">
        <f t="array" ref="C28">INDEX($D$38:$N$76,MATCH(C$24,$B$38:$B$76,0),MATCH($A28,$D$37:$N$37,0))</f>
        <v>39.415931727179206</v>
      </c>
      <c r="D28" s="16">
        <f t="array" ref="D28">INDEX($D$38:$N$76,MATCH(D$24,$B$38:$B$76,0),MATCH($A28,$D$37:$N$37,0))</f>
        <v>35.880000000000017</v>
      </c>
      <c r="E28" s="16">
        <f t="array" ref="E28">INDEX($D$38:$N$76,MATCH(E$24,$B$38:$B$76,0),MATCH($A28,$D$37:$N$37,0))</f>
        <v>28.147908536585412</v>
      </c>
      <c r="F28" s="16">
        <f t="array" ref="F28">INDEX($D$38:$N$76,MATCH(F$24,$B$38:$B$76,0),MATCH($A28,$D$37:$N$37,0))</f>
        <v>29.077483870967878</v>
      </c>
      <c r="G28" s="16">
        <f t="array" ref="G28">INDEX($D$38:$N$76,MATCH(G$24,$B$38:$B$76,0),MATCH($A28,$D$37:$N$37,0))</f>
        <v>8.4321871156761219</v>
      </c>
      <c r="H28" s="16">
        <f t="array" ref="H28">INDEX($D$38:$N$76,MATCH(H$24,$B$38:$B$76,0),MATCH($A28,$D$37:$N$37,0))</f>
        <v>13.196779342035002</v>
      </c>
      <c r="I28" s="16">
        <f t="array" ref="I28">INDEX($D$38:$N$76,MATCH(I$24,$B$38:$B$76,0),MATCH($A28,$D$37:$N$37,0))</f>
        <v>22.798152439024804</v>
      </c>
      <c r="J28" s="16">
        <f t="array" ref="J28">INDEX($D$38:$N$76,MATCH(J$24,$B$38:$B$76,0),MATCH($A28,$D$37:$N$37,0))</f>
        <v>24.360494623656511</v>
      </c>
      <c r="K28" s="16" t="e">
        <f t="array" ref="K28">INDEX($D$38:$N$76,MATCH(K$24,$B$38:$B$76,0),MATCH($A28,$D$37:$N$37,0))</f>
        <v>#N/A</v>
      </c>
      <c r="L28" s="16" t="e">
        <f t="array" ref="L28">INDEX($D$38:$N$76,MATCH(L$24,$B$38:$B$76,0),MATCH($A28,$D$37:$N$37,0))</f>
        <v>#N/A</v>
      </c>
      <c r="M28" s="16" t="e">
        <f t="array" ref="M28">INDEX($D$38:$N$76,MATCH(M$24,$B$38:$B$76,0),MATCH($A28,$D$37:$N$37,0))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INDEX($D$38:$N$76,MATCH(B$24,$B$38:$B$76,0),MATCH($A29,$D$37:$N$37,0))</f>
        <v>43.080739645190462</v>
      </c>
      <c r="C29" s="16">
        <f t="array" ref="C29">INDEX($D$38:$N$76,MATCH(C$24,$B$38:$B$76,0),MATCH($A29,$D$37:$N$37,0))</f>
        <v>41.667882510975588</v>
      </c>
      <c r="D29" s="16">
        <f t="array" ref="D29">INDEX($D$38:$N$76,MATCH(D$24,$B$38:$B$76,0),MATCH($A29,$D$37:$N$37,0))</f>
        <v>37.330000000000048</v>
      </c>
      <c r="E29" s="16">
        <f t="array" ref="E29">INDEX($D$38:$N$76,MATCH(E$24,$B$38:$B$76,0),MATCH($A29,$D$37:$N$37,0))</f>
        <v>25.237340388997243</v>
      </c>
      <c r="F29" s="16">
        <f t="array" ref="F29">INDEX($D$38:$N$76,MATCH(F$24,$B$38:$B$76,0),MATCH($A29,$D$37:$N$37,0))</f>
        <v>23.578967741935202</v>
      </c>
      <c r="G29" s="16">
        <f t="array" ref="G29">INDEX($D$38:$N$76,MATCH(G$24,$B$38:$B$76,0),MATCH($A29,$D$37:$N$37,0))</f>
        <v>2.0036968501614845</v>
      </c>
      <c r="H29" s="16">
        <f t="array" ref="H29">INDEX($D$38:$N$76,MATCH(H$24,$B$38:$B$76,0),MATCH($A29,$D$37:$N$37,0))</f>
        <v>-7.7600202739192472</v>
      </c>
      <c r="I29" s="16">
        <f t="array" ref="I29">INDEX($D$38:$N$76,MATCH(I$24,$B$38:$B$76,0),MATCH($A29,$D$37:$N$37,0))</f>
        <v>17.659353658536901</v>
      </c>
      <c r="J29" s="16">
        <f t="array" ref="J29">INDEX($D$38:$N$76,MATCH(J$24,$B$38:$B$76,0),MATCH($A29,$D$37:$N$37,0))</f>
        <v>14.144989247311504</v>
      </c>
      <c r="K29" s="16" t="e">
        <f t="array" ref="K29">INDEX($D$38:$N$76,MATCH(K$24,$B$38:$B$76,0),MATCH($A29,$D$37:$N$37,0))</f>
        <v>#N/A</v>
      </c>
      <c r="L29" s="16" t="e">
        <f t="array" ref="L29">INDEX($D$38:$N$76,MATCH(L$24,$B$38:$B$76,0),MATCH($A29,$D$37:$N$37,0))</f>
        <v>#N/A</v>
      </c>
      <c r="M29" s="16" t="e">
        <f t="array" ref="M29">INDEX($D$38:$N$76,MATCH(M$24,$B$38:$B$76,0),MATCH($A29,$D$37:$N$37,0))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INDEX($D$38:$N$76,MATCH(B$24,$B$38:$B$76,0),MATCH($A30,$D$37:$N$37,0))</f>
        <v>46.216586959451838</v>
      </c>
      <c r="C30" s="16">
        <f t="array" ref="C30">INDEX($D$38:$N$76,MATCH(C$24,$B$38:$B$76,0),MATCH($A30,$D$37:$N$37,0))</f>
        <v>44.462675957677639</v>
      </c>
      <c r="D30" s="16">
        <f t="array" ref="D30">INDEX($D$38:$N$76,MATCH(D$24,$B$38:$B$76,0),MATCH($A30,$D$37:$N$37,0))</f>
        <v>38.780000000000008</v>
      </c>
      <c r="E30" s="16">
        <f t="array" ref="E30">INDEX($D$38:$N$76,MATCH(E$24,$B$38:$B$76,0),MATCH($A30,$D$37:$N$37,0))</f>
        <v>20.72014189443027</v>
      </c>
      <c r="F30" s="16">
        <f t="array" ref="F30">INDEX($D$38:$N$76,MATCH(F$24,$B$38:$B$76,0),MATCH($A30,$D$37:$N$37,0))</f>
        <v>18.080451612902596</v>
      </c>
      <c r="G30" s="16">
        <f t="array" ref="G30">INDEX($D$38:$N$76,MATCH(G$24,$B$38:$B$76,0),MATCH($A30,$D$37:$N$37,0))</f>
        <v>-2.4693555443319157</v>
      </c>
      <c r="H30" s="16">
        <f t="array" ref="H30">INDEX($D$38:$N$76,MATCH(H$24,$B$38:$B$76,0),MATCH($A30,$D$37:$N$37,0))</f>
        <v>-18.803743760211368</v>
      </c>
      <c r="I30" s="16">
        <f t="array" ref="I30">INDEX($D$38:$N$76,MATCH(I$24,$B$38:$B$76,0),MATCH($A30,$D$37:$N$37,0))</f>
        <v>11.905128830920257</v>
      </c>
      <c r="J30" s="16">
        <f t="array" ref="J30">INDEX($D$38:$N$76,MATCH(J$24,$B$38:$B$76,0),MATCH($A30,$D$37:$N$37,0))</f>
        <v>3.929483870967029</v>
      </c>
      <c r="K30" s="16" t="e">
        <f t="array" ref="K30">INDEX($D$38:$N$76,MATCH(K$24,$B$38:$B$76,0),MATCH($A30,$D$37:$N$37,0))</f>
        <v>#N/A</v>
      </c>
      <c r="L30" s="16" t="e">
        <f t="array" ref="L30">INDEX($D$38:$N$76,MATCH(L$24,$B$38:$B$76,0),MATCH($A30,$D$37:$N$37,0))</f>
        <v>#N/A</v>
      </c>
      <c r="M30" s="16" t="e">
        <f t="array" ref="M30">INDEX($D$38:$N$76,MATCH(M$24,$B$38:$B$76,0),MATCH($A30,$D$37:$N$37,0))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INDEX($D$38:$N$76,MATCH(B$24,$B$38:$B$76,0),MATCH($A31,$D$37:$N$37,0))</f>
        <v>48.980926390266781</v>
      </c>
      <c r="C31" s="16">
        <f t="array" ref="C31">INDEX($D$38:$N$76,MATCH(C$24,$B$38:$B$76,0),MATCH($A31,$D$37:$N$37,0))</f>
        <v>47.059688018550169</v>
      </c>
      <c r="D31" s="16">
        <f t="array" ref="D31">INDEX($D$38:$N$76,MATCH(D$24,$B$38:$B$76,0),MATCH($A31,$D$37:$N$37,0))</f>
        <v>46.364470598819445</v>
      </c>
      <c r="E31" s="16">
        <f t="array" ref="E31">INDEX($D$38:$N$76,MATCH(E$24,$B$38:$B$76,0),MATCH($A31,$D$37:$N$37,0))</f>
        <v>11.422877833244709</v>
      </c>
      <c r="F31" s="16">
        <f t="array" ref="F31">INDEX($D$38:$N$76,MATCH(F$24,$B$38:$B$76,0),MATCH($A31,$D$37:$N$37,0))</f>
        <v>11.606259350738959</v>
      </c>
      <c r="G31" s="16">
        <f t="array" ref="G31">INDEX($D$38:$N$76,MATCH(G$24,$B$38:$B$76,0),MATCH($A31,$D$37:$N$37,0))</f>
        <v>3.8831601930653656</v>
      </c>
      <c r="H31" s="16">
        <f t="array" ref="H31">INDEX($D$38:$N$76,MATCH(H$24,$B$38:$B$76,0),MATCH($A31,$D$37:$N$37,0))</f>
        <v>4.2671812025780396</v>
      </c>
      <c r="I31" s="16">
        <f t="array" ref="I31">INDEX($D$38:$N$76,MATCH(I$24,$B$38:$B$76,0),MATCH($A31,$D$37:$N$37,0))</f>
        <v>3.7484245612562663</v>
      </c>
      <c r="J31" s="16">
        <f t="array" ref="J31">INDEX($D$38:$N$76,MATCH(J$24,$B$38:$B$76,0),MATCH($A31,$D$37:$N$37,0))</f>
        <v>3.96445196564046</v>
      </c>
      <c r="K31" s="16" t="e">
        <f t="array" ref="K31">INDEX($D$38:$N$76,MATCH(K$24,$B$38:$B$76,0),MATCH($A31,$D$37:$N$37,0))</f>
        <v>#N/A</v>
      </c>
      <c r="L31" s="16" t="e">
        <f t="array" ref="L31">INDEX($D$38:$N$76,MATCH(L$24,$B$38:$B$76,0),MATCH($A31,$D$37:$N$37,0))</f>
        <v>#N/A</v>
      </c>
      <c r="M31" s="16" t="e">
        <f t="array" ref="M31">INDEX($D$38:$N$76,MATCH(M$24,$B$38:$B$76,0),MATCH($A31,$D$37:$N$37,0))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INDEX($D$38:$N$76,MATCH(B$24,$B$38:$B$76,0),MATCH($A32,$D$37:$N$37,0))</f>
        <v>53.021835586031024</v>
      </c>
      <c r="C32" s="16">
        <f t="array" ref="C32">INDEX($D$38:$N$76,MATCH(C$24,$B$38:$B$76,0),MATCH($A32,$D$37:$N$37,0))</f>
        <v>50.513558757908051</v>
      </c>
      <c r="D32" s="16">
        <f t="array" ref="D32">INDEX($D$38:$N$76,MATCH(D$24,$B$38:$B$76,0),MATCH($A32,$D$37:$N$37,0))</f>
        <v>51.063865701228039</v>
      </c>
      <c r="E32" s="16">
        <f t="array" ref="E32">INDEX($D$38:$N$76,MATCH(E$24,$B$38:$B$76,0),MATCH($A32,$D$37:$N$37,0))</f>
        <v>4.6876584640823218</v>
      </c>
      <c r="F32" s="16">
        <f t="array" ref="F32">INDEX($D$38:$N$76,MATCH(F$24,$B$38:$B$76,0),MATCH($A32,$D$37:$N$37,0))</f>
        <v>4.1677176216028009</v>
      </c>
      <c r="G32" s="16">
        <f t="array" ref="G32">INDEX($D$38:$N$76,MATCH(G$24,$B$38:$B$76,0),MATCH($A32,$D$37:$N$37,0))</f>
        <v>-9.5229281840322651E-3</v>
      </c>
      <c r="H32" s="16">
        <f t="array" ref="H32">INDEX($D$38:$N$76,MATCH(H$24,$B$38:$B$76,0),MATCH($A32,$D$37:$N$37,0))</f>
        <v>3.2456296269140754</v>
      </c>
      <c r="I32" s="16">
        <f t="array" ref="I32">INDEX($D$38:$N$76,MATCH(I$24,$B$38:$B$76,0),MATCH($A32,$D$37:$N$37,0))</f>
        <v>-2.3284446852668834</v>
      </c>
      <c r="J32" s="16">
        <f t="array" ref="J32">INDEX($D$38:$N$76,MATCH(J$24,$B$38:$B$76,0),MATCH($A32,$D$37:$N$37,0))</f>
        <v>-1.1481694769952673</v>
      </c>
      <c r="K32" s="16" t="e">
        <f t="array" ref="K32">INDEX($D$38:$N$76,MATCH(K$24,$B$38:$B$76,0),MATCH($A32,$D$37:$N$37,0))</f>
        <v>#N/A</v>
      </c>
      <c r="L32" s="16" t="e">
        <f t="array" ref="L32">INDEX($D$38:$N$76,MATCH(L$24,$B$38:$B$76,0),MATCH($A32,$D$37:$N$37,0))</f>
        <v>#N/A</v>
      </c>
      <c r="M32" s="16" t="e">
        <f t="array" ref="M32">INDEX($D$38:$N$76,MATCH(M$24,$B$38:$B$76,0),MATCH($A32,$D$37:$N$37,0))</f>
        <v>#N/A</v>
      </c>
      <c r="P32" s="18"/>
      <c r="Q32" s="18"/>
      <c r="R32" s="18"/>
    </row>
    <row r="33" spans="1:19" x14ac:dyDescent="0.3">
      <c r="A33" s="15">
        <v>2090</v>
      </c>
      <c r="B33" s="16">
        <f t="array" ref="B33">INDEX($D$38:$N$76,MATCH(B$24,$B$38:$B$76,0),MATCH($A33,$D$37:$N$37,0))</f>
        <v>55.412151253826551</v>
      </c>
      <c r="C33" s="16">
        <f t="array" ref="C33">INDEX($D$38:$N$76,MATCH(C$24,$B$38:$B$76,0),MATCH($A33,$D$37:$N$37,0))</f>
        <v>52.678754704861198</v>
      </c>
      <c r="D33" s="16">
        <f t="array" ref="D33">INDEX($D$38:$N$76,MATCH(D$24,$B$38:$B$76,0),MATCH($A33,$D$37:$N$37,0))</f>
        <v>54.095986657384003</v>
      </c>
      <c r="E33" s="16">
        <f t="array" ref="E33">INDEX($D$38:$N$76,MATCH(E$24,$B$38:$B$76,0),MATCH($A33,$D$37:$N$37,0))</f>
        <v>-2.3813511391045323</v>
      </c>
      <c r="F33" s="16">
        <f t="array" ref="F33">INDEX($D$38:$N$76,MATCH(F$24,$B$38:$B$76,0),MATCH($A33,$D$37:$N$37,0))</f>
        <v>-2.4719633310574709</v>
      </c>
      <c r="G33" s="16">
        <f t="array" ref="G33">INDEX($D$38:$N$76,MATCH(G$24,$B$38:$B$76,0),MATCH($A33,$D$37:$N$37,0))</f>
        <v>-4.1626172366197247</v>
      </c>
      <c r="H33" s="16">
        <f t="array" ref="H33">INDEX($D$38:$N$76,MATCH(H$24,$B$38:$B$76,0),MATCH($A33,$D$37:$N$37,0))</f>
        <v>-1.1391910506025318</v>
      </c>
      <c r="I33" s="16">
        <f t="array" ref="I33">INDEX($D$38:$N$76,MATCH(I$24,$B$38:$B$76,0),MATCH($A33,$D$37:$N$37,0))</f>
        <v>-6.2681141660166722</v>
      </c>
      <c r="J33" s="16">
        <f t="array" ref="J33">INDEX($D$38:$N$76,MATCH(J$24,$B$38:$B$76,0),MATCH($A33,$D$37:$N$37,0))</f>
        <v>-4.9991456187136043</v>
      </c>
      <c r="K33" s="16" t="e">
        <f t="array" ref="K33">INDEX($D$38:$N$76,MATCH(K$24,$B$38:$B$76,0),MATCH($A33,$D$37:$N$37,0))</f>
        <v>#N/A</v>
      </c>
      <c r="L33" s="16" t="e">
        <f t="array" ref="L33">INDEX($D$38:$N$76,MATCH(L$24,$B$38:$B$76,0),MATCH($A33,$D$37:$N$37,0))</f>
        <v>#N/A</v>
      </c>
      <c r="M33" s="16" t="e">
        <f t="array" ref="M33">INDEX($D$38:$N$76,MATCH(M$24,$B$38:$B$76,0),MATCH($A33,$D$37:$N$37,0))</f>
        <v>#N/A</v>
      </c>
    </row>
    <row r="34" spans="1:19" x14ac:dyDescent="0.3">
      <c r="A34" s="15">
        <v>2100</v>
      </c>
      <c r="B34" s="16">
        <f t="array" ref="B34">INDEX($D$38:$N$76,MATCH(B$24,$B$38:$B$76,0),MATCH($A34,$D$37:$N$37,0))</f>
        <v>57.55473158318626</v>
      </c>
      <c r="C34" s="16">
        <f t="array" ref="C34">INDEX($D$38:$N$76,MATCH(C$24,$B$38:$B$76,0),MATCH($A34,$D$37:$N$37,0))</f>
        <v>54.690711045314856</v>
      </c>
      <c r="D34" s="16">
        <f t="array" ref="D34">INDEX($D$38:$N$76,MATCH(D$24,$B$38:$B$76,0),MATCH($A34,$D$37:$N$37,0))</f>
        <v>56.037502852371787</v>
      </c>
      <c r="E34" s="16">
        <f t="array" ref="E34">INDEX($D$38:$N$76,MATCH(E$24,$B$38:$B$76,0),MATCH($A34,$D$37:$N$37,0))</f>
        <v>-6.7354946845836752</v>
      </c>
      <c r="F34" s="16">
        <f t="array" ref="F34">INDEX($D$38:$N$76,MATCH(F$24,$B$38:$B$76,0),MATCH($A34,$D$37:$N$37,0))</f>
        <v>-6.9080063051454532</v>
      </c>
      <c r="G34" s="16">
        <f t="array" ref="G34">INDEX($D$38:$N$76,MATCH(G$24,$B$38:$B$76,0),MATCH($A34,$D$37:$N$37,0))</f>
        <v>-8.5979379713675304</v>
      </c>
      <c r="H34" s="16">
        <f t="array" ref="H34">INDEX($D$38:$N$76,MATCH(H$24,$B$38:$B$76,0),MATCH($A34,$D$37:$N$37,0))</f>
        <v>-7.8760005248491298</v>
      </c>
      <c r="I34" s="16">
        <f t="array" ref="I34">INDEX($D$38:$N$76,MATCH(I$24,$B$38:$B$76,0),MATCH($A34,$D$37:$N$37,0))</f>
        <v>-9.7406792960224831</v>
      </c>
      <c r="J34" s="16">
        <f t="array" ref="J34">INDEX($D$38:$N$76,MATCH(J$24,$B$38:$B$76,0),MATCH($A34,$D$37:$N$37,0))</f>
        <v>-9.12133204992187</v>
      </c>
      <c r="K34" s="16" t="e">
        <f t="array" ref="K34">INDEX($D$38:$N$76,MATCH(K$24,$B$38:$B$76,0),MATCH($A34,$D$37:$N$37,0))</f>
        <v>#N/A</v>
      </c>
      <c r="L34" s="16" t="e">
        <f t="array" ref="L34">INDEX($D$38:$N$76,MATCH(L$24,$B$38:$B$76,0),MATCH($A34,$D$37:$N$37,0))</f>
        <v>#N/A</v>
      </c>
      <c r="M34" s="16" t="e">
        <f t="array" ref="M34">INDEX($D$38:$N$76,MATCH(M$24,$B$38:$B$76,0),MATCH($A34,$D$37:$N$37,0))</f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30.096623559944963</v>
      </c>
      <c r="E38" s="16">
        <v>34.302774853641623</v>
      </c>
      <c r="F38" s="16">
        <v>39.238165367110128</v>
      </c>
      <c r="G38" s="16">
        <v>42.057298920501232</v>
      </c>
      <c r="H38" s="16">
        <v>41.413649677261041</v>
      </c>
      <c r="I38" s="16">
        <v>43.080739645190462</v>
      </c>
      <c r="J38" s="16">
        <v>46.216586959451838</v>
      </c>
      <c r="K38" s="16">
        <v>48.980926390266781</v>
      </c>
      <c r="L38" s="16">
        <v>53.021835586031024</v>
      </c>
      <c r="M38" s="16">
        <v>55.412151253826551</v>
      </c>
      <c r="N38" s="16">
        <v>57.55473158318626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30.084562169393916</v>
      </c>
      <c r="E39" s="16">
        <v>32.934730500940844</v>
      </c>
      <c r="F39" s="16">
        <v>33.657750000000014</v>
      </c>
      <c r="G39" s="16">
        <v>37.747999999999998</v>
      </c>
      <c r="H39" s="16">
        <v>39.415931727179206</v>
      </c>
      <c r="I39" s="16">
        <v>41.667882510975588</v>
      </c>
      <c r="J39" s="16">
        <v>44.462675957677639</v>
      </c>
      <c r="K39" s="16">
        <v>47.059688018550169</v>
      </c>
      <c r="L39" s="16">
        <v>50.513558757908051</v>
      </c>
      <c r="M39" s="16">
        <v>52.678754704861198</v>
      </c>
      <c r="N39" s="16">
        <v>54.690711045314856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30.096623559944963</v>
      </c>
      <c r="E40" s="16">
        <v>34.302774853641623</v>
      </c>
      <c r="F40" s="16">
        <v>33.08000000000002</v>
      </c>
      <c r="G40" s="16">
        <v>34.579999999999963</v>
      </c>
      <c r="H40" s="16">
        <v>35.880000000000017</v>
      </c>
      <c r="I40" s="16">
        <v>37.330000000000048</v>
      </c>
      <c r="J40" s="16">
        <v>38.780000000000008</v>
      </c>
      <c r="K40" s="16">
        <v>46.364470598819445</v>
      </c>
      <c r="L40" s="16">
        <v>51.063865701228039</v>
      </c>
      <c r="M40" s="16">
        <v>54.095986657384003</v>
      </c>
      <c r="N40" s="16">
        <v>56.037502852371787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30.096623559944963</v>
      </c>
      <c r="E41" s="16">
        <v>34.302774853641623</v>
      </c>
      <c r="F41" s="16">
        <v>33.08000000000002</v>
      </c>
      <c r="G41" s="16">
        <v>30.611829268292819</v>
      </c>
      <c r="H41" s="16">
        <v>28.147908536585412</v>
      </c>
      <c r="I41" s="16">
        <v>25.237340388997243</v>
      </c>
      <c r="J41" s="16">
        <v>20.72014189443027</v>
      </c>
      <c r="K41" s="16">
        <v>11.422877833244709</v>
      </c>
      <c r="L41" s="16">
        <v>4.6876584640823218</v>
      </c>
      <c r="M41" s="16">
        <v>-2.3813511391045323</v>
      </c>
      <c r="N41" s="16">
        <v>-6.7354946845836752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30.073399148792941</v>
      </c>
      <c r="E42" s="16">
        <v>34.283759095762775</v>
      </c>
      <c r="F42" s="16">
        <v>33.079999999999991</v>
      </c>
      <c r="G42" s="16">
        <v>34.580000000000027</v>
      </c>
      <c r="H42" s="16">
        <v>29.0774838709679</v>
      </c>
      <c r="I42" s="16">
        <v>23.405762018822898</v>
      </c>
      <c r="J42" s="16">
        <v>18.0804516129026</v>
      </c>
      <c r="K42" s="16">
        <v>11.656741227557182</v>
      </c>
      <c r="L42" s="16">
        <v>4.4805900450689879</v>
      </c>
      <c r="M42" s="16">
        <v>-2.1792683916845452</v>
      </c>
      <c r="N42" s="16">
        <v>-7.3908498216904492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30.073399148792941</v>
      </c>
      <c r="E43" s="16">
        <v>34.283759095762775</v>
      </c>
      <c r="F43" s="16">
        <v>33.079999999999991</v>
      </c>
      <c r="G43" s="16">
        <v>30.611829268292812</v>
      </c>
      <c r="H43" s="16">
        <v>28.147908536585394</v>
      </c>
      <c r="I43" s="16">
        <v>25.530106179945832</v>
      </c>
      <c r="J43" s="16">
        <v>20.696408601277891</v>
      </c>
      <c r="K43" s="16">
        <v>11.316126858266458</v>
      </c>
      <c r="L43" s="16">
        <v>4.578462093014033</v>
      </c>
      <c r="M43" s="16">
        <v>-2.3836124022855518</v>
      </c>
      <c r="N43" s="16">
        <v>-6.7863185731523581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30.073399148792941</v>
      </c>
      <c r="E44" s="16">
        <v>34.283759095762775</v>
      </c>
      <c r="F44" s="16">
        <v>33.079999999999991</v>
      </c>
      <c r="G44" s="16">
        <v>34.580000000000027</v>
      </c>
      <c r="H44" s="16">
        <v>29.077483870967914</v>
      </c>
      <c r="I44" s="16">
        <v>23.578967741935202</v>
      </c>
      <c r="J44" s="16">
        <v>18.080451612902596</v>
      </c>
      <c r="K44" s="16">
        <v>11.607685605317887</v>
      </c>
      <c r="L44" s="16">
        <v>4.1723059188519409</v>
      </c>
      <c r="M44" s="16">
        <v>-2.4774680707808336</v>
      </c>
      <c r="N44" s="16">
        <v>-6.9085161172501541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30.073399148792941</v>
      </c>
      <c r="E45" s="16">
        <v>34.283759095762775</v>
      </c>
      <c r="F45" s="16">
        <v>33.079999999999991</v>
      </c>
      <c r="G45" s="16">
        <v>20.631024083544997</v>
      </c>
      <c r="H45" s="16">
        <v>8.4321871156761219</v>
      </c>
      <c r="I45" s="16">
        <v>2.0036968501614845</v>
      </c>
      <c r="J45" s="16">
        <v>-2.4693555443319157</v>
      </c>
      <c r="K45" s="16">
        <v>3.8831601930653656</v>
      </c>
      <c r="L45" s="16">
        <v>-9.5229281840322651E-3</v>
      </c>
      <c r="M45" s="16">
        <v>-4.1626172366197247</v>
      </c>
      <c r="N45" s="16">
        <v>-8.5979379713675304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30.073399148792941</v>
      </c>
      <c r="E46" s="16">
        <v>34.283759095762775</v>
      </c>
      <c r="F46" s="16">
        <v>33.079999999999991</v>
      </c>
      <c r="G46" s="16">
        <v>34.580000000000027</v>
      </c>
      <c r="H46" s="16">
        <v>13.196779342035002</v>
      </c>
      <c r="I46" s="16">
        <v>-7.7600202739192472</v>
      </c>
      <c r="J46" s="16">
        <v>-18.803743760211368</v>
      </c>
      <c r="K46" s="16">
        <v>4.2671812025780396</v>
      </c>
      <c r="L46" s="16">
        <v>3.2456296269140754</v>
      </c>
      <c r="M46" s="16">
        <v>-1.1391910506025318</v>
      </c>
      <c r="N46" s="16">
        <v>-7.8760005248491298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30.073399148792941</v>
      </c>
      <c r="E47" s="16">
        <v>34.283759095762775</v>
      </c>
      <c r="F47" s="16">
        <v>33.079999999999991</v>
      </c>
      <c r="G47" s="16">
        <v>20.631024083544997</v>
      </c>
      <c r="H47" s="16">
        <v>8.4321871156761237</v>
      </c>
      <c r="I47" s="16">
        <v>2.0036968501614778</v>
      </c>
      <c r="J47" s="16">
        <v>-2.4693555443319077</v>
      </c>
      <c r="K47" s="16">
        <v>3.8233505885011563</v>
      </c>
      <c r="L47" s="16">
        <v>-2.6022975214203572E-2</v>
      </c>
      <c r="M47" s="16">
        <v>-4.1385932395722902</v>
      </c>
      <c r="N47" s="16">
        <v>-8.5456523168205614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30.073399148792941</v>
      </c>
      <c r="E48" s="16">
        <v>34.283759095762775</v>
      </c>
      <c r="F48" s="16">
        <v>33.079999999999991</v>
      </c>
      <c r="G48" s="16">
        <v>34.580000000000027</v>
      </c>
      <c r="H48" s="16">
        <v>13.196779342034999</v>
      </c>
      <c r="I48" s="16">
        <v>-7.7600202739192268</v>
      </c>
      <c r="J48" s="16">
        <v>-18.803743760211429</v>
      </c>
      <c r="K48" s="16">
        <v>4.4195177682140123</v>
      </c>
      <c r="L48" s="16">
        <v>3.2110735172013873</v>
      </c>
      <c r="M48" s="16">
        <v>-1.0595969033793489</v>
      </c>
      <c r="N48" s="16">
        <v>-8.0733751279956536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30.073399148792941</v>
      </c>
      <c r="E49" s="16">
        <v>34.283759095762775</v>
      </c>
      <c r="F49" s="16">
        <v>33.079999999999991</v>
      </c>
      <c r="G49" s="16">
        <v>20.631024083545004</v>
      </c>
      <c r="H49" s="16">
        <v>8.4321871156761183</v>
      </c>
      <c r="I49" s="16">
        <v>2.0036968501614791</v>
      </c>
      <c r="J49" s="16">
        <v>-2.4693555443319086</v>
      </c>
      <c r="K49" s="16">
        <v>3.8831601713069341</v>
      </c>
      <c r="L49" s="16">
        <v>-9.5229298184001821E-3</v>
      </c>
      <c r="M49" s="16">
        <v>-4.1626172191164397</v>
      </c>
      <c r="N49" s="16">
        <v>-8.5979379654780423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30.073399148792941</v>
      </c>
      <c r="E50" s="16">
        <v>34.283759095762775</v>
      </c>
      <c r="F50" s="16">
        <v>33.079999999999991</v>
      </c>
      <c r="G50" s="16">
        <v>34.580000000000027</v>
      </c>
      <c r="H50" s="16">
        <v>13.196779342035013</v>
      </c>
      <c r="I50" s="16">
        <v>-7.7600202739192339</v>
      </c>
      <c r="J50" s="16">
        <v>-18.803743760211404</v>
      </c>
      <c r="K50" s="16">
        <v>4.2671812070344624</v>
      </c>
      <c r="L50" s="16">
        <v>3.2456296189921892</v>
      </c>
      <c r="M50" s="16">
        <v>-1.1391910423419387</v>
      </c>
      <c r="N50" s="16">
        <v>-7.8760005296442142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30.073399148792941</v>
      </c>
      <c r="E51" s="16">
        <v>34.283759095762775</v>
      </c>
      <c r="F51" s="16">
        <v>33.079999999999991</v>
      </c>
      <c r="G51" s="16">
        <v>20.631024083545</v>
      </c>
      <c r="H51" s="16">
        <v>8.4321871156761201</v>
      </c>
      <c r="I51" s="16">
        <v>2.0036968501614818</v>
      </c>
      <c r="J51" s="16">
        <v>-2.469355544331906</v>
      </c>
      <c r="K51" s="16">
        <v>4.0546963673251986</v>
      </c>
      <c r="L51" s="16">
        <v>8.2247144284305976E-3</v>
      </c>
      <c r="M51" s="16">
        <v>-4.2218562895942382</v>
      </c>
      <c r="N51" s="16">
        <v>-8.7279827352652806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30.073399148792941</v>
      </c>
      <c r="E52" s="16">
        <v>34.283759095762775</v>
      </c>
      <c r="F52" s="16">
        <v>33.079999999999991</v>
      </c>
      <c r="G52" s="16">
        <v>34.580000000000027</v>
      </c>
      <c r="H52" s="16">
        <v>29.077483870967878</v>
      </c>
      <c r="I52" s="16">
        <v>23.578967741935202</v>
      </c>
      <c r="J52" s="16">
        <v>18.080451612902596</v>
      </c>
      <c r="K52" s="16">
        <v>11.606259350738959</v>
      </c>
      <c r="L52" s="16">
        <v>4.1677176216028009</v>
      </c>
      <c r="M52" s="16">
        <v>-2.4719633310574709</v>
      </c>
      <c r="N52" s="16">
        <v>-6.9080063051454532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30.073399148792941</v>
      </c>
      <c r="E53" s="16">
        <v>34.283759095762775</v>
      </c>
      <c r="F53" s="16">
        <v>33.079999999999991</v>
      </c>
      <c r="G53" s="16">
        <v>34.580000000000027</v>
      </c>
      <c r="H53" s="16">
        <v>13.196779342034993</v>
      </c>
      <c r="I53" s="16">
        <v>-7.7600202739192348</v>
      </c>
      <c r="J53" s="16">
        <v>-18.803743760211351</v>
      </c>
      <c r="K53" s="16">
        <v>4.8444808488882893</v>
      </c>
      <c r="L53" s="16">
        <v>3.1135191171852674</v>
      </c>
      <c r="M53" s="16">
        <v>-1.1705650909125427</v>
      </c>
      <c r="N53" s="16">
        <v>-8.2898156211206295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30.073399148792941</v>
      </c>
      <c r="E54" s="16">
        <v>34.283759095762775</v>
      </c>
      <c r="F54" s="16">
        <v>33.079999999999991</v>
      </c>
      <c r="G54" s="16">
        <v>20.631024083545007</v>
      </c>
      <c r="H54" s="16">
        <v>8.4321871156761219</v>
      </c>
      <c r="I54" s="16">
        <v>2.0036968501614818</v>
      </c>
      <c r="J54" s="16">
        <v>-2.4693555443319064</v>
      </c>
      <c r="K54" s="16">
        <v>3.6554593065776282</v>
      </c>
      <c r="L54" s="16">
        <v>0.805083903666857</v>
      </c>
      <c r="M54" s="16">
        <v>-4.7001239850687559</v>
      </c>
      <c r="N54" s="16">
        <v>-8.64733716828162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30.073399148792941</v>
      </c>
      <c r="E55" s="16">
        <v>34.283759095762775</v>
      </c>
      <c r="F55" s="16">
        <v>33.079999999999991</v>
      </c>
      <c r="G55" s="16">
        <v>34.580000000000027</v>
      </c>
      <c r="H55" s="16">
        <v>13.196779342034993</v>
      </c>
      <c r="I55" s="16">
        <v>-7.7600202739192223</v>
      </c>
      <c r="J55" s="16">
        <v>-18.803743760211457</v>
      </c>
      <c r="K55" s="16">
        <v>3.8297537673705686</v>
      </c>
      <c r="L55" s="16">
        <v>3.4164300077913352</v>
      </c>
      <c r="M55" s="16">
        <v>-0.42392173999559923</v>
      </c>
      <c r="N55" s="16">
        <v>-8.3246427811259345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30.073399148792941</v>
      </c>
      <c r="E56" s="16">
        <v>34.283759095762775</v>
      </c>
      <c r="F56" s="16">
        <v>33.079999999999991</v>
      </c>
      <c r="G56" s="16">
        <v>20.631024083545</v>
      </c>
      <c r="H56" s="16">
        <v>8.4321871156761219</v>
      </c>
      <c r="I56" s="16">
        <v>2.0036968501614814</v>
      </c>
      <c r="J56" s="16">
        <v>-2.4693555443319135</v>
      </c>
      <c r="K56" s="16">
        <v>4.0106021224635748</v>
      </c>
      <c r="L56" s="16">
        <v>0.47799245566094284</v>
      </c>
      <c r="M56" s="16">
        <v>-4.5635638509699401</v>
      </c>
      <c r="N56" s="16">
        <v>-8.8119486702604792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30.073399148792941</v>
      </c>
      <c r="E57" s="16">
        <v>34.283759095762775</v>
      </c>
      <c r="F57" s="16">
        <v>33.079999999999991</v>
      </c>
      <c r="G57" s="16">
        <v>34.580000000000027</v>
      </c>
      <c r="H57" s="16">
        <v>13.196779342034993</v>
      </c>
      <c r="I57" s="16">
        <v>-7.760020273919177</v>
      </c>
      <c r="J57" s="16">
        <v>-18.803743760211436</v>
      </c>
      <c r="K57" s="16">
        <v>4.5513818502050087</v>
      </c>
      <c r="L57" s="16">
        <v>3.0776446608987995</v>
      </c>
      <c r="M57" s="16">
        <v>-1.3890927498303354</v>
      </c>
      <c r="N57" s="16">
        <v>-7.7423145072329724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30.073399148792941</v>
      </c>
      <c r="E58" s="16">
        <v>34.283759095762775</v>
      </c>
      <c r="F58" s="16">
        <v>33.079999999999991</v>
      </c>
      <c r="G58" s="16">
        <v>27.936951219512615</v>
      </c>
      <c r="H58" s="16">
        <v>22.798152439024804</v>
      </c>
      <c r="I58" s="16">
        <v>17.659353658536901</v>
      </c>
      <c r="J58" s="16">
        <v>11.905128830920257</v>
      </c>
      <c r="K58" s="16">
        <v>3.7484245612562663</v>
      </c>
      <c r="L58" s="16">
        <v>-2.3284446852668834</v>
      </c>
      <c r="M58" s="16">
        <v>-6.2681141660166722</v>
      </c>
      <c r="N58" s="16">
        <v>-9.7406792960224831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30.073399148792941</v>
      </c>
      <c r="E59" s="16">
        <v>34.283759095762775</v>
      </c>
      <c r="F59" s="16">
        <v>33.079999999999991</v>
      </c>
      <c r="G59" s="16">
        <v>34.580000000000027</v>
      </c>
      <c r="H59" s="16">
        <v>24.360494623656511</v>
      </c>
      <c r="I59" s="16">
        <v>14.144989247311504</v>
      </c>
      <c r="J59" s="16">
        <v>3.929483870967029</v>
      </c>
      <c r="K59" s="16">
        <v>3.96445196564046</v>
      </c>
      <c r="L59" s="16">
        <v>-1.1481694769952673</v>
      </c>
      <c r="M59" s="16">
        <v>-4.9991456187136043</v>
      </c>
      <c r="N59" s="16">
        <v>-9.12133204992187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30.073399148792941</v>
      </c>
      <c r="E60" s="16">
        <v>34.283759095762775</v>
      </c>
      <c r="F60" s="16">
        <v>33.079999999999991</v>
      </c>
      <c r="G60" s="16">
        <v>27.936951219512594</v>
      </c>
      <c r="H60" s="16">
        <v>22.798152439024797</v>
      </c>
      <c r="I60" s="16">
        <v>17.659353658536887</v>
      </c>
      <c r="J60" s="16">
        <v>11.916131492516232</v>
      </c>
      <c r="K60" s="16">
        <v>3.7185363502222923</v>
      </c>
      <c r="L60" s="16">
        <v>-2.3199785173571486</v>
      </c>
      <c r="M60" s="16">
        <v>-6.2584933544954886</v>
      </c>
      <c r="N60" s="16">
        <v>-9.7398807260154463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30.073399148792941</v>
      </c>
      <c r="E61" s="16">
        <v>34.283759095762775</v>
      </c>
      <c r="F61" s="16">
        <v>33.079999999999991</v>
      </c>
      <c r="G61" s="16">
        <v>34.580000000000027</v>
      </c>
      <c r="H61" s="16">
        <v>24.360494623656496</v>
      </c>
      <c r="I61" s="16">
        <v>14.144989247311498</v>
      </c>
      <c r="J61" s="16">
        <v>3.929483870967025</v>
      </c>
      <c r="K61" s="16">
        <v>4.038688313840054</v>
      </c>
      <c r="L61" s="16">
        <v>-1.274430494752713</v>
      </c>
      <c r="M61" s="16">
        <v>-4.9831377229520557</v>
      </c>
      <c r="N61" s="16">
        <v>-9.0853152761255256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30.073399148792941</v>
      </c>
      <c r="E62" s="16">
        <v>34.283759095762775</v>
      </c>
      <c r="F62" s="16">
        <v>33.079999999999991</v>
      </c>
      <c r="G62" s="16">
        <v>27.936951219512601</v>
      </c>
      <c r="H62" s="16">
        <v>22.798152439024776</v>
      </c>
      <c r="I62" s="16">
        <v>17.659353658536901</v>
      </c>
      <c r="J62" s="16">
        <v>11.90512883086391</v>
      </c>
      <c r="K62" s="16">
        <v>3.7484245613242124</v>
      </c>
      <c r="L62" s="16">
        <v>-2.3284446853633929</v>
      </c>
      <c r="M62" s="16">
        <v>-6.2681141659400703</v>
      </c>
      <c r="N62" s="16">
        <v>-9.7406792960141839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30.096623559944963</v>
      </c>
      <c r="E63" s="16">
        <v>34.302774853641623</v>
      </c>
      <c r="F63" s="16">
        <v>33.08000000000002</v>
      </c>
      <c r="G63" s="16">
        <v>30.611829268292766</v>
      </c>
      <c r="H63" s="16">
        <v>28.147908536585419</v>
      </c>
      <c r="I63" s="16">
        <v>25.385646491866201</v>
      </c>
      <c r="J63" s="16">
        <v>20.788619990359312</v>
      </c>
      <c r="K63" s="16">
        <v>11.627243158884619</v>
      </c>
      <c r="L63" s="16">
        <v>4.5357405473847736</v>
      </c>
      <c r="M63" s="16">
        <v>-2.5772712375846423</v>
      </c>
      <c r="N63" s="16">
        <v>-6.8088061938439361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30.073399148792941</v>
      </c>
      <c r="E64" s="16">
        <v>34.283759095762775</v>
      </c>
      <c r="F64" s="16">
        <v>33.079999999999991</v>
      </c>
      <c r="G64" s="16">
        <v>34.580000000000027</v>
      </c>
      <c r="H64" s="16">
        <v>24.360494623656507</v>
      </c>
      <c r="I64" s="16">
        <v>14.144989247311498</v>
      </c>
      <c r="J64" s="16">
        <v>3.9294838709670374</v>
      </c>
      <c r="K64" s="16">
        <v>3.9644519649465426</v>
      </c>
      <c r="L64" s="16">
        <v>-1.1481694764225912</v>
      </c>
      <c r="M64" s="16">
        <v>-4.9991456188301004</v>
      </c>
      <c r="N64" s="16">
        <v>-9.1213320496841437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30.073399148792941</v>
      </c>
      <c r="E65" s="16">
        <v>34.283759095762775</v>
      </c>
      <c r="F65" s="16">
        <v>33.079999999999991</v>
      </c>
      <c r="G65" s="16">
        <v>27.936951219512622</v>
      </c>
      <c r="H65" s="16">
        <v>22.798152439024793</v>
      </c>
      <c r="I65" s="16">
        <v>17.659353658536904</v>
      </c>
      <c r="J65" s="16">
        <v>11.558856429386115</v>
      </c>
      <c r="K65" s="16">
        <v>3.7373118085644328</v>
      </c>
      <c r="L65" s="16">
        <v>-2.2204041970864603</v>
      </c>
      <c r="M65" s="16">
        <v>-6.0246237242188867</v>
      </c>
      <c r="N65" s="16">
        <v>-9.7348250717747487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30.073399148792941</v>
      </c>
      <c r="E66" s="16">
        <v>34.283759095762775</v>
      </c>
      <c r="F66" s="16">
        <v>33.079999999999991</v>
      </c>
      <c r="G66" s="16">
        <v>34.580000000000027</v>
      </c>
      <c r="H66" s="16">
        <v>24.360494623656503</v>
      </c>
      <c r="I66" s="16">
        <v>14.144989247311496</v>
      </c>
      <c r="J66" s="16">
        <v>3.9294838709670317</v>
      </c>
      <c r="K66" s="16">
        <v>3.788496867048003</v>
      </c>
      <c r="L66" s="16">
        <v>-1.0839384198851307</v>
      </c>
      <c r="M66" s="16">
        <v>-4.8524316855158789</v>
      </c>
      <c r="N66" s="16">
        <v>-9.1563219416372768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30.073399148792941</v>
      </c>
      <c r="E67" s="16">
        <v>34.283759095762775</v>
      </c>
      <c r="F67" s="16">
        <v>33.079999999999991</v>
      </c>
      <c r="G67" s="16">
        <v>27.936951219512601</v>
      </c>
      <c r="H67" s="16">
        <v>22.798152439024804</v>
      </c>
      <c r="I67" s="16">
        <v>17.659353658536887</v>
      </c>
      <c r="J67" s="16">
        <v>11.697239851530515</v>
      </c>
      <c r="K67" s="16">
        <v>4.3333016587839053</v>
      </c>
      <c r="L67" s="16">
        <v>-2.3071363347334826</v>
      </c>
      <c r="M67" s="16">
        <v>-6.2018172385350585</v>
      </c>
      <c r="N67" s="16">
        <v>-10.205272692175381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30.073399148792941</v>
      </c>
      <c r="E68" s="16">
        <v>34.283759095762775</v>
      </c>
      <c r="F68" s="16">
        <v>33.079999999999991</v>
      </c>
      <c r="G68" s="16">
        <v>34.580000000000027</v>
      </c>
      <c r="H68" s="16">
        <v>24.360494623656514</v>
      </c>
      <c r="I68" s="16">
        <v>14.144989247311495</v>
      </c>
      <c r="J68" s="16">
        <v>3.9294838709670294</v>
      </c>
      <c r="K68" s="16">
        <v>4.0681219802303499</v>
      </c>
      <c r="L68" s="16">
        <v>-0.65527221181433726</v>
      </c>
      <c r="M68" s="16">
        <v>-5.3320738128089955</v>
      </c>
      <c r="N68" s="16">
        <v>-9.3849711355972882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30.073399148792941</v>
      </c>
      <c r="E69" s="16">
        <v>34.283759095762775</v>
      </c>
      <c r="F69" s="16">
        <v>33.079999999999991</v>
      </c>
      <c r="G69" s="16">
        <v>27.936951219512594</v>
      </c>
      <c r="H69" s="16">
        <v>22.798152439024797</v>
      </c>
      <c r="I69" s="16">
        <v>17.659353658536912</v>
      </c>
      <c r="J69" s="16">
        <v>11.909832906961144</v>
      </c>
      <c r="K69" s="16">
        <v>3.6898428174543563</v>
      </c>
      <c r="L69" s="16">
        <v>-2.3241946267210918</v>
      </c>
      <c r="M69" s="16">
        <v>-6.2325265644726233</v>
      </c>
      <c r="N69" s="16">
        <v>-9.726639288351306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30.073399148792941</v>
      </c>
      <c r="E70" s="16">
        <v>34.283759095762775</v>
      </c>
      <c r="F70" s="16">
        <v>33.079999999999991</v>
      </c>
      <c r="G70" s="16">
        <v>34.580000000000027</v>
      </c>
      <c r="H70" s="16">
        <v>24.360494623656507</v>
      </c>
      <c r="I70" s="16">
        <v>14.144989247311493</v>
      </c>
      <c r="J70" s="16">
        <v>3.9294838709670254</v>
      </c>
      <c r="K70" s="16">
        <v>3.9952191885548429</v>
      </c>
      <c r="L70" s="16">
        <v>-1.1773324295907657</v>
      </c>
      <c r="M70" s="16">
        <v>-5.0259778217649824</v>
      </c>
      <c r="N70" s="16">
        <v>-9.096104117189336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30.073399148792941</v>
      </c>
      <c r="E71" s="16">
        <v>34.283759095762775</v>
      </c>
      <c r="F71" s="16">
        <v>33.079999999999991</v>
      </c>
      <c r="G71" s="16">
        <v>34.580000000000027</v>
      </c>
      <c r="H71" s="16">
        <v>29.077483870967892</v>
      </c>
      <c r="I71" s="16">
        <v>23.578967741935198</v>
      </c>
      <c r="J71" s="16">
        <v>18.080451612902618</v>
      </c>
      <c r="K71" s="16">
        <v>11.762770329447923</v>
      </c>
      <c r="L71" s="16">
        <v>4.1377372485529769</v>
      </c>
      <c r="M71" s="16">
        <v>-2.6008337521560247</v>
      </c>
      <c r="N71" s="16">
        <v>-6.9056664897060411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30.096623559944963</v>
      </c>
      <c r="E72" s="16">
        <v>34.302774853641623</v>
      </c>
      <c r="F72" s="16">
        <v>33.08000000000002</v>
      </c>
      <c r="G72" s="16">
        <v>30.611829268292851</v>
      </c>
      <c r="H72" s="16">
        <v>28.14790853658543</v>
      </c>
      <c r="I72" s="16">
        <v>25.270140764162779</v>
      </c>
      <c r="J72" s="16">
        <v>20.602448657922277</v>
      </c>
      <c r="K72" s="16">
        <v>11.355391007764815</v>
      </c>
      <c r="L72" s="16">
        <v>4.7782028442953415</v>
      </c>
      <c r="M72" s="16">
        <v>-2.3400754911205786</v>
      </c>
      <c r="N72" s="16">
        <v>-6.7149350259582938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30.073399148792941</v>
      </c>
      <c r="E73" s="16">
        <v>34.283759095762775</v>
      </c>
      <c r="F73" s="16">
        <v>33.079999999999991</v>
      </c>
      <c r="G73" s="16">
        <v>34.580000000000027</v>
      </c>
      <c r="H73" s="16">
        <v>29.077483870967907</v>
      </c>
      <c r="I73" s="16">
        <v>23.578967741935205</v>
      </c>
      <c r="J73" s="16">
        <v>18.080451612902607</v>
      </c>
      <c r="K73" s="16">
        <v>11.606259356370732</v>
      </c>
      <c r="L73" s="16">
        <v>4.167717613420356</v>
      </c>
      <c r="M73" s="16">
        <v>-2.4719633264298344</v>
      </c>
      <c r="N73" s="16">
        <v>-6.9080063072224069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30.096623559944963</v>
      </c>
      <c r="E74" s="16">
        <v>34.302774853641623</v>
      </c>
      <c r="F74" s="16">
        <v>33.08000000000002</v>
      </c>
      <c r="G74" s="16">
        <v>30.611829268292766</v>
      </c>
      <c r="H74" s="16">
        <v>28.147908536585415</v>
      </c>
      <c r="I74" s="16">
        <v>24.33352207806853</v>
      </c>
      <c r="J74" s="16">
        <v>20.169587859988951</v>
      </c>
      <c r="K74" s="16">
        <v>12.01427470961973</v>
      </c>
      <c r="L74" s="16">
        <v>5.1262865096939416</v>
      </c>
      <c r="M74" s="16">
        <v>-2.0486678090239536</v>
      </c>
      <c r="N74" s="16">
        <v>-6.6438305912808424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30.073399148792941</v>
      </c>
      <c r="E75" s="16">
        <v>34.283759095762775</v>
      </c>
      <c r="F75" s="16">
        <v>33.079999999999991</v>
      </c>
      <c r="G75" s="16">
        <v>34.580000000000027</v>
      </c>
      <c r="H75" s="16">
        <v>29.077483870967907</v>
      </c>
      <c r="I75" s="16">
        <v>23.578967741935202</v>
      </c>
      <c r="J75" s="16">
        <v>18.080451612902589</v>
      </c>
      <c r="K75" s="16">
        <v>11.990821743697246</v>
      </c>
      <c r="L75" s="16">
        <v>4.0103846893803485</v>
      </c>
      <c r="M75" s="16">
        <v>-2.54849896523932</v>
      </c>
      <c r="N75" s="16">
        <v>-7.0587001316994451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30.073399148792941</v>
      </c>
      <c r="E76" s="16">
        <v>34.283759095762775</v>
      </c>
      <c r="F76" s="16">
        <v>33.079999999999991</v>
      </c>
      <c r="G76" s="16">
        <v>30.611829268292777</v>
      </c>
      <c r="H76" s="16">
        <v>28.147908536585401</v>
      </c>
      <c r="I76" s="16">
        <v>23.213128482692429</v>
      </c>
      <c r="J76" s="16">
        <v>20.281383484775926</v>
      </c>
      <c r="K76" s="16">
        <v>12.663596222137109</v>
      </c>
      <c r="L76" s="16">
        <v>5.1536376038973835</v>
      </c>
      <c r="M76" s="16">
        <v>-1.1169916869537391</v>
      </c>
      <c r="N76" s="16">
        <v>-7.2435813494827892</v>
      </c>
    </row>
  </sheetData>
  <conditionalFormatting sqref="A1:XFD18 A20:XFD1048576 N19:XFD19">
    <cfRule type="expression" dxfId="46" priority="2">
      <formula>_xlfn.ISFORMULA(A1)</formula>
    </cfRule>
  </conditionalFormatting>
  <conditionalFormatting sqref="A19:M19">
    <cfRule type="expression" dxfId="45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39796-53FD-47B7-B47B-42AF7CAC011A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E508-18B0-4B7D-8789-D77074414388}">
  <sheetPr>
    <tabColor theme="5" tint="0.39997558519241921"/>
  </sheetPr>
  <dimension ref="A1:S193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216</v>
      </c>
    </row>
    <row r="2" spans="1:4" s="14" customFormat="1" x14ac:dyDescent="0.3">
      <c r="A2" s="5" t="s">
        <v>5</v>
      </c>
      <c r="B2" s="14" t="s">
        <v>219</v>
      </c>
    </row>
    <row r="3" spans="1:4" s="14" customFormat="1" x14ac:dyDescent="0.3">
      <c r="A3" s="5" t="s">
        <v>6</v>
      </c>
      <c r="B3" s="14" t="s">
        <v>213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282</v>
      </c>
    </row>
    <row r="7" spans="1:4" s="14" customFormat="1" x14ac:dyDescent="0.3">
      <c r="A7" s="5"/>
      <c r="B7" s="14" t="s">
        <v>190</v>
      </c>
      <c r="C7" s="14" t="s">
        <v>51</v>
      </c>
      <c r="D7" s="14" t="s">
        <v>283</v>
      </c>
    </row>
    <row r="8" spans="1:4" s="14" customFormat="1" x14ac:dyDescent="0.3">
      <c r="A8" s="5"/>
      <c r="B8" s="14" t="s">
        <v>192</v>
      </c>
      <c r="C8" s="14" t="s">
        <v>10</v>
      </c>
      <c r="D8" s="14" t="s">
        <v>284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214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$E$8:$P3000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285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51</v>
      </c>
      <c r="B22" s="20" t="s">
        <v>52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INDEX($D$38:$N$193,MATCH(B$24&amp;$B$22,$B$38:$B$193&amp;$C$38:$C$193,0),MATCH($A25,$D$37:$N$37,0))</f>
        <v>24722.329002334307</v>
      </c>
      <c r="C25" s="16">
        <f t="array" ref="C25">INDEX($D$38:$N$193,MATCH(C$24&amp;$B$22,$B$38:$B$193&amp;$C$38:$C$193,0),MATCH($A25,$D$37:$N$37,0))</f>
        <v>24236.548965555397</v>
      </c>
      <c r="D25" s="16">
        <f t="array" ref="D25">INDEX($D$38:$N$193,MATCH(D$24&amp;$B$22,$B$38:$B$193&amp;$C$38:$C$193,0),MATCH($A25,$D$37:$N$37,0))</f>
        <v>24722.329002334307</v>
      </c>
      <c r="E25" s="16">
        <f t="array" ref="E25">INDEX($D$38:$N$193,MATCH(E$24&amp;$B$22,$B$38:$B$193&amp;$C$38:$C$193,0),MATCH($A25,$D$37:$N$37,0))</f>
        <v>24722.329002334307</v>
      </c>
      <c r="F25" s="16">
        <f t="array" ref="F25">INDEX($D$38:$N$193,MATCH(F$24&amp;$B$22,$B$38:$B$193&amp;$C$38:$C$193,0),MATCH($A25,$D$37:$N$37,0))</f>
        <v>24722.314044407503</v>
      </c>
      <c r="G25" s="16">
        <f t="array" ref="G25">INDEX($D$38:$N$193,MATCH(G$24&amp;$B$22,$B$38:$B$193&amp;$C$38:$C$193,0),MATCH($A25,$D$37:$N$37,0))</f>
        <v>24722.314044407503</v>
      </c>
      <c r="H25" s="16">
        <f t="array" ref="H25">INDEX($D$38:$N$193,MATCH(H$24&amp;$B$22,$B$38:$B$193&amp;$C$38:$C$193,0),MATCH($A25,$D$37:$N$37,0))</f>
        <v>24722.314044407503</v>
      </c>
      <c r="I25" s="16">
        <f t="array" ref="I25">INDEX($D$38:$N$193,MATCH(I$24&amp;$B$22,$B$38:$B$193&amp;$C$38:$C$193,0),MATCH($A25,$D$37:$N$37,0))</f>
        <v>24722.314044407503</v>
      </c>
      <c r="J25" s="16">
        <f t="array" ref="J25">INDEX($D$38:$N$193,MATCH(J$24&amp;$B$22,$B$38:$B$193&amp;$C$38:$C$193,0),MATCH($A25,$D$37:$N$37,0))</f>
        <v>24722.314044407503</v>
      </c>
      <c r="K25" s="16" t="e">
        <f t="array" ref="K25">INDEX($D$38:$N$193,MATCH(K$24&amp;$B$22,$B$38:$B$193&amp;$C$38:$C$193,0),MATCH($A25,$D$37:$N$37,0))</f>
        <v>#N/A</v>
      </c>
      <c r="L25" s="16" t="e">
        <f t="array" ref="L25">INDEX($D$38:$N$193,MATCH(L$24&amp;$B$22,$B$38:$B$193&amp;$C$38:$C$193,0),MATCH($A25,$D$37:$N$37,0))</f>
        <v>#N/A</v>
      </c>
      <c r="M25" s="16" t="e">
        <f t="array" ref="M25">INDEX($D$38:$N$193,MATCH(M$24&amp;$B$22,$B$38:$B$193&amp;$C$38:$C$193,0),MATCH($A25,$D$37:$N$37,0))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INDEX($D$38:$N$193,MATCH(B$24&amp;$B$22,$B$38:$B$193&amp;$C$38:$C$193,0),MATCH($A26,$D$37:$N$37,0))</f>
        <v>21842.649333309313</v>
      </c>
      <c r="C26" s="16">
        <f t="array" ref="C26">INDEX($D$38:$N$193,MATCH(C$24&amp;$B$22,$B$38:$B$193&amp;$C$38:$C$193,0),MATCH($A26,$D$37:$N$37,0))</f>
        <v>20389.951199126786</v>
      </c>
      <c r="D26" s="16">
        <f t="array" ref="D26">INDEX($D$38:$N$193,MATCH(D$24&amp;$B$22,$B$38:$B$193&amp;$C$38:$C$193,0),MATCH($A26,$D$37:$N$37,0))</f>
        <v>20326.537823526753</v>
      </c>
      <c r="E26" s="16">
        <f t="array" ref="E26">INDEX($D$38:$N$193,MATCH(E$24&amp;$B$22,$B$38:$B$193&amp;$C$38:$C$193,0),MATCH($A26,$D$37:$N$37,0))</f>
        <v>20326.537823526753</v>
      </c>
      <c r="F26" s="16">
        <f t="array" ref="F26">INDEX($D$38:$N$193,MATCH(F$24&amp;$B$22,$B$38:$B$193&amp;$C$38:$C$193,0),MATCH($A26,$D$37:$N$37,0))</f>
        <v>20336.602473810217</v>
      </c>
      <c r="G26" s="16">
        <f t="array" ref="G26">INDEX($D$38:$N$193,MATCH(G$24&amp;$B$22,$B$38:$B$193&amp;$C$38:$C$193,0),MATCH($A26,$D$37:$N$37,0))</f>
        <v>20336.602473810217</v>
      </c>
      <c r="H26" s="16">
        <f t="array" ref="H26">INDEX($D$38:$N$193,MATCH(H$24&amp;$B$22,$B$38:$B$193&amp;$C$38:$C$193,0),MATCH($A26,$D$37:$N$37,0))</f>
        <v>20336.602473810217</v>
      </c>
      <c r="I26" s="16">
        <f t="array" ref="I26">INDEX($D$38:$N$193,MATCH(I$24&amp;$B$22,$B$38:$B$193&amp;$C$38:$C$193,0),MATCH($A26,$D$37:$N$37,0))</f>
        <v>20336.602473810217</v>
      </c>
      <c r="J26" s="16">
        <f t="array" ref="J26">INDEX($D$38:$N$193,MATCH(J$24&amp;$B$22,$B$38:$B$193&amp;$C$38:$C$193,0),MATCH($A26,$D$37:$N$37,0))</f>
        <v>20336.602473810217</v>
      </c>
      <c r="K26" s="16" t="e">
        <f t="array" ref="K26">INDEX($D$38:$N$193,MATCH(K$24&amp;$B$22,$B$38:$B$193&amp;$C$38:$C$193,0),MATCH($A26,$D$37:$N$37,0))</f>
        <v>#N/A</v>
      </c>
      <c r="L26" s="16" t="e">
        <f t="array" ref="L26">INDEX($D$38:$N$193,MATCH(L$24&amp;$B$22,$B$38:$B$193&amp;$C$38:$C$193,0),MATCH($A26,$D$37:$N$37,0))</f>
        <v>#N/A</v>
      </c>
      <c r="M26" s="16" t="e">
        <f t="array" ref="M26">INDEX($D$38:$N$193,MATCH(M$24&amp;$B$22,$B$38:$B$193&amp;$C$38:$C$193,0),MATCH($A26,$D$37:$N$37,0))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INDEX($D$38:$N$193,MATCH(B$24&amp;$B$22,$B$38:$B$193&amp;$C$38:$C$193,0),MATCH($A27,$D$37:$N$37,0))</f>
        <v>27767.745992027842</v>
      </c>
      <c r="C27" s="16">
        <f t="array" ref="C27">INDEX($D$38:$N$193,MATCH(C$24&amp;$B$22,$B$38:$B$193&amp;$C$38:$C$193,0),MATCH($A27,$D$37:$N$37,0))</f>
        <v>27754.263868910944</v>
      </c>
      <c r="D27" s="16">
        <f t="array" ref="D27">INDEX($D$38:$N$193,MATCH(D$24&amp;$B$22,$B$38:$B$193&amp;$C$38:$C$193,0),MATCH($A27,$D$37:$N$37,0))</f>
        <v>28466.603666000348</v>
      </c>
      <c r="E27" s="16">
        <f t="array" ref="E27">INDEX($D$38:$N$193,MATCH(E$24&amp;$B$22,$B$38:$B$193&amp;$C$38:$C$193,0),MATCH($A27,$D$37:$N$37,0))</f>
        <v>23485.338538662058</v>
      </c>
      <c r="F27" s="16">
        <f t="array" ref="F27">INDEX($D$38:$N$193,MATCH(F$24&amp;$B$22,$B$38:$B$193&amp;$C$38:$C$193,0),MATCH($A27,$D$37:$N$37,0))</f>
        <v>27739.576116165721</v>
      </c>
      <c r="G27" s="16">
        <f t="array" ref="G27">INDEX($D$38:$N$193,MATCH(G$24&amp;$B$22,$B$38:$B$193&amp;$C$38:$C$193,0),MATCH($A27,$D$37:$N$37,0))</f>
        <v>13655.011748624931</v>
      </c>
      <c r="H27" s="16">
        <f t="array" ref="H27">INDEX($D$38:$N$193,MATCH(H$24&amp;$B$22,$B$38:$B$193&amp;$C$38:$C$193,0),MATCH($A27,$D$37:$N$37,0))</f>
        <v>27739.576116165721</v>
      </c>
      <c r="I27" s="16">
        <f t="array" ref="I27">INDEX($D$38:$N$193,MATCH(I$24&amp;$B$22,$B$38:$B$193&amp;$C$38:$C$193,0),MATCH($A27,$D$37:$N$37,0))</f>
        <v>19832.718723505179</v>
      </c>
      <c r="J27" s="16">
        <f t="array" ref="J27">INDEX($D$38:$N$193,MATCH(J$24&amp;$B$22,$B$38:$B$193&amp;$C$38:$C$193,0),MATCH($A27,$D$37:$N$37,0))</f>
        <v>27739.576116165721</v>
      </c>
      <c r="K27" s="16" t="e">
        <f t="array" ref="K27">INDEX($D$38:$N$193,MATCH(K$24&amp;$B$22,$B$38:$B$193&amp;$C$38:$C$193,0),MATCH($A27,$D$37:$N$37,0))</f>
        <v>#N/A</v>
      </c>
      <c r="L27" s="16" t="e">
        <f t="array" ref="L27">INDEX($D$38:$N$193,MATCH(L$24&amp;$B$22,$B$38:$B$193&amp;$C$38:$C$193,0),MATCH($A27,$D$37:$N$37,0))</f>
        <v>#N/A</v>
      </c>
      <c r="M27" s="16" t="e">
        <f t="array" ref="M27">INDEX($D$38:$N$193,MATCH(M$24&amp;$B$22,$B$38:$B$193&amp;$C$38:$C$193,0),MATCH($A27,$D$37:$N$37,0))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INDEX($D$38:$N$193,MATCH(B$24&amp;$B$22,$B$38:$B$193&amp;$C$38:$C$193,0),MATCH($A28,$D$37:$N$37,0))</f>
        <v>54671.446142697445</v>
      </c>
      <c r="C28" s="16">
        <f t="array" ref="C28">INDEX($D$38:$N$193,MATCH(C$24&amp;$B$22,$B$38:$B$193&amp;$C$38:$C$193,0),MATCH($A28,$D$37:$N$37,0))</f>
        <v>54190.815419009195</v>
      </c>
      <c r="D28" s="16">
        <f t="array" ref="D28">INDEX($D$38:$N$193,MATCH(D$24&amp;$B$22,$B$38:$B$193&amp;$C$38:$C$193,0),MATCH($A28,$D$37:$N$37,0))</f>
        <v>52614.073408959855</v>
      </c>
      <c r="E28" s="16">
        <f t="array" ref="E28">INDEX($D$38:$N$193,MATCH(E$24&amp;$B$22,$B$38:$B$193&amp;$C$38:$C$193,0),MATCH($A28,$D$37:$N$37,0))</f>
        <v>40173.923948393873</v>
      </c>
      <c r="F28" s="16">
        <f t="array" ref="F28">INDEX($D$38:$N$193,MATCH(F$24&amp;$B$22,$B$38:$B$193&amp;$C$38:$C$193,0),MATCH($A28,$D$37:$N$37,0))</f>
        <v>42211.508312903825</v>
      </c>
      <c r="G28" s="16">
        <f t="array" ref="G28">INDEX($D$38:$N$193,MATCH(G$24&amp;$B$22,$B$38:$B$193&amp;$C$38:$C$193,0),MATCH($A28,$D$37:$N$37,0))</f>
        <v>10390.474330661433</v>
      </c>
      <c r="H28" s="16">
        <f t="array" ref="H28">INDEX($D$38:$N$193,MATCH(H$24&amp;$B$22,$B$38:$B$193&amp;$C$38:$C$193,0),MATCH($A28,$D$37:$N$37,0))</f>
        <v>13267.693618992278</v>
      </c>
      <c r="I28" s="16">
        <f t="array" ref="I28">INDEX($D$38:$N$193,MATCH(I$24&amp;$B$22,$B$38:$B$193&amp;$C$38:$C$193,0),MATCH($A28,$D$37:$N$37,0))</f>
        <v>37917.911076897602</v>
      </c>
      <c r="J28" s="16">
        <f t="array" ref="J28">INDEX($D$38:$N$193,MATCH(J$24&amp;$B$22,$B$38:$B$193&amp;$C$38:$C$193,0),MATCH($A28,$D$37:$N$37,0))</f>
        <v>42018.380436118161</v>
      </c>
      <c r="K28" s="16" t="e">
        <f t="array" ref="K28">INDEX($D$38:$N$193,MATCH(K$24&amp;$B$22,$B$38:$B$193&amp;$C$38:$C$193,0),MATCH($A28,$D$37:$N$37,0))</f>
        <v>#N/A</v>
      </c>
      <c r="L28" s="16" t="e">
        <f t="array" ref="L28">INDEX($D$38:$N$193,MATCH(L$24&amp;$B$22,$B$38:$B$193&amp;$C$38:$C$193,0),MATCH($A28,$D$37:$N$37,0))</f>
        <v>#N/A</v>
      </c>
      <c r="M28" s="16" t="e">
        <f t="array" ref="M28">INDEX($D$38:$N$193,MATCH(M$24&amp;$B$22,$B$38:$B$193&amp;$C$38:$C$193,0),MATCH($A28,$D$37:$N$37,0))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INDEX($D$38:$N$193,MATCH(B$24&amp;$B$22,$B$38:$B$193&amp;$C$38:$C$193,0),MATCH($A29,$D$37:$N$37,0))</f>
        <v>38561.405260225438</v>
      </c>
      <c r="C29" s="16">
        <f t="array" ref="C29">INDEX($D$38:$N$193,MATCH(C$24&amp;$B$22,$B$38:$B$193&amp;$C$38:$C$193,0),MATCH($A29,$D$37:$N$37,0))</f>
        <v>38581.048492855953</v>
      </c>
      <c r="D29" s="16">
        <f t="array" ref="D29">INDEX($D$38:$N$193,MATCH(D$24&amp;$B$22,$B$38:$B$193&amp;$C$38:$C$193,0),MATCH($A29,$D$37:$N$37,0))</f>
        <v>37027.840915784705</v>
      </c>
      <c r="E29" s="16">
        <f t="array" ref="E29">INDEX($D$38:$N$193,MATCH(E$24&amp;$B$22,$B$38:$B$193&amp;$C$38:$C$193,0),MATCH($A29,$D$37:$N$37,0))</f>
        <v>24168.240669187955</v>
      </c>
      <c r="F29" s="16">
        <f t="array" ref="F29">INDEX($D$38:$N$193,MATCH(F$24&amp;$B$22,$B$38:$B$193&amp;$C$38:$C$193,0),MATCH($A29,$D$37:$N$37,0))</f>
        <v>23263.549044744377</v>
      </c>
      <c r="G29" s="16">
        <f t="array" ref="G29">INDEX($D$38:$N$193,MATCH(G$24&amp;$B$22,$B$38:$B$193&amp;$C$38:$C$193,0),MATCH($A29,$D$37:$N$37,0))</f>
        <v>5977.753361067781</v>
      </c>
      <c r="H29" s="16">
        <f t="array" ref="H29">INDEX($D$38:$N$193,MATCH(H$24&amp;$B$22,$B$38:$B$193&amp;$C$38:$C$193,0),MATCH($A29,$D$37:$N$37,0))</f>
        <v>3250.3115816803179</v>
      </c>
      <c r="I29" s="16">
        <f t="array" ref="I29">INDEX($D$38:$N$193,MATCH(I$24&amp;$B$22,$B$38:$B$193&amp;$C$38:$C$193,0),MATCH($A29,$D$37:$N$37,0))</f>
        <v>23686.574651471114</v>
      </c>
      <c r="J29" s="16">
        <f t="array" ref="J29">INDEX($D$38:$N$193,MATCH(J$24&amp;$B$22,$B$38:$B$193&amp;$C$38:$C$193,0),MATCH($A29,$D$37:$N$37,0))</f>
        <v>16220.939427625442</v>
      </c>
      <c r="K29" s="16" t="e">
        <f t="array" ref="K29">INDEX($D$38:$N$193,MATCH(K$24&amp;$B$22,$B$38:$B$193&amp;$C$38:$C$193,0),MATCH($A29,$D$37:$N$37,0))</f>
        <v>#N/A</v>
      </c>
      <c r="L29" s="16" t="e">
        <f t="array" ref="L29">INDEX($D$38:$N$193,MATCH(L$24&amp;$B$22,$B$38:$B$193&amp;$C$38:$C$193,0),MATCH($A29,$D$37:$N$37,0))</f>
        <v>#N/A</v>
      </c>
      <c r="M29" s="16" t="e">
        <f t="array" ref="M29">INDEX($D$38:$N$193,MATCH(M$24&amp;$B$22,$B$38:$B$193&amp;$C$38:$C$193,0),MATCH($A29,$D$37:$N$37,0))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INDEX($D$38:$N$193,MATCH(B$24&amp;$B$22,$B$38:$B$193&amp;$C$38:$C$193,0),MATCH($A30,$D$37:$N$37,0))</f>
        <v>35335.032922076629</v>
      </c>
      <c r="C30" s="16">
        <f t="array" ref="C30">INDEX($D$38:$N$193,MATCH(C$24&amp;$B$22,$B$38:$B$193&amp;$C$38:$C$193,0),MATCH($A30,$D$37:$N$37,0))</f>
        <v>34889.156132475197</v>
      </c>
      <c r="D30" s="16">
        <f t="array" ref="D30">INDEX($D$38:$N$193,MATCH(D$24&amp;$B$22,$B$38:$B$193&amp;$C$38:$C$193,0),MATCH($A30,$D$37:$N$37,0))</f>
        <v>31145.603139849925</v>
      </c>
      <c r="E30" s="16">
        <f t="array" ref="E30">INDEX($D$38:$N$193,MATCH(E$24&amp;$B$22,$B$38:$B$193&amp;$C$38:$C$193,0),MATCH($A30,$D$37:$N$37,0))</f>
        <v>19467.774126107921</v>
      </c>
      <c r="F30" s="16">
        <f t="array" ref="F30">INDEX($D$38:$N$193,MATCH(F$24&amp;$B$22,$B$38:$B$193&amp;$C$38:$C$193,0),MATCH($A30,$D$37:$N$37,0))</f>
        <v>17060.481541211186</v>
      </c>
      <c r="G30" s="16">
        <f t="array" ref="G30">INDEX($D$38:$N$193,MATCH(G$24&amp;$B$22,$B$38:$B$193&amp;$C$38:$C$193,0),MATCH($A30,$D$37:$N$37,0))</f>
        <v>4279.4268354641817</v>
      </c>
      <c r="H30" s="16">
        <f t="array" ref="H30">INDEX($D$38:$N$193,MATCH(H$24&amp;$B$22,$B$38:$B$193&amp;$C$38:$C$193,0),MATCH($A30,$D$37:$N$37,0))</f>
        <v>4083.4164948047301</v>
      </c>
      <c r="I30" s="16">
        <f t="array" ref="I30">INDEX($D$38:$N$193,MATCH(I$24&amp;$B$22,$B$38:$B$193&amp;$C$38:$C$193,0),MATCH($A30,$D$37:$N$37,0))</f>
        <v>16755.806128796779</v>
      </c>
      <c r="J30" s="16">
        <f t="array" ref="J30">INDEX($D$38:$N$193,MATCH(J$24&amp;$B$22,$B$38:$B$193&amp;$C$38:$C$193,0),MATCH($A30,$D$37:$N$37,0))</f>
        <v>8503.1231763239284</v>
      </c>
      <c r="K30" s="16" t="e">
        <f t="array" ref="K30">INDEX($D$38:$N$193,MATCH(K$24&amp;$B$22,$B$38:$B$193&amp;$C$38:$C$193,0),MATCH($A30,$D$37:$N$37,0))</f>
        <v>#N/A</v>
      </c>
      <c r="L30" s="16" t="e">
        <f t="array" ref="L30">INDEX($D$38:$N$193,MATCH(L$24&amp;$B$22,$B$38:$B$193&amp;$C$38:$C$193,0),MATCH($A30,$D$37:$N$37,0))</f>
        <v>#N/A</v>
      </c>
      <c r="M30" s="16" t="e">
        <f t="array" ref="M30">INDEX($D$38:$N$193,MATCH(M$24&amp;$B$22,$B$38:$B$193&amp;$C$38:$C$193,0),MATCH($A30,$D$37:$N$37,0))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INDEX($D$38:$N$193,MATCH(B$24&amp;$B$22,$B$38:$B$193&amp;$C$38:$C$193,0),MATCH($A31,$D$37:$N$37,0))</f>
        <v>34795.727004620618</v>
      </c>
      <c r="C31" s="16">
        <f t="array" ref="C31">INDEX($D$38:$N$193,MATCH(C$24&amp;$B$22,$B$38:$B$193&amp;$C$38:$C$193,0),MATCH($A31,$D$37:$N$37,0))</f>
        <v>34906.348042386031</v>
      </c>
      <c r="D31" s="16">
        <f t="array" ref="D31">INDEX($D$38:$N$193,MATCH(D$24&amp;$B$22,$B$38:$B$193&amp;$C$38:$C$193,0),MATCH($A31,$D$37:$N$37,0))</f>
        <v>35279.776766585303</v>
      </c>
      <c r="E31" s="16">
        <f t="array" ref="E31">INDEX($D$38:$N$193,MATCH(E$24&amp;$B$22,$B$38:$B$193&amp;$C$38:$C$193,0),MATCH($A31,$D$37:$N$37,0))</f>
        <v>19404.369856699243</v>
      </c>
      <c r="F31" s="16">
        <f t="array" ref="F31">INDEX($D$38:$N$193,MATCH(F$24&amp;$B$22,$B$38:$B$193&amp;$C$38:$C$193,0),MATCH($A31,$D$37:$N$37,0))</f>
        <v>18556.436225588084</v>
      </c>
      <c r="G31" s="16">
        <f t="array" ref="G31">INDEX($D$38:$N$193,MATCH(G$24&amp;$B$22,$B$38:$B$193&amp;$C$38:$C$193,0),MATCH($A31,$D$37:$N$37,0))</f>
        <v>15073.280097006013</v>
      </c>
      <c r="H31" s="16">
        <f t="array" ref="H31">INDEX($D$38:$N$193,MATCH(H$24&amp;$B$22,$B$38:$B$193&amp;$C$38:$C$193,0),MATCH($A31,$D$37:$N$37,0))</f>
        <v>26530.881271649734</v>
      </c>
      <c r="I31" s="16">
        <f t="array" ref="I31">INDEX($D$38:$N$193,MATCH(I$24&amp;$B$22,$B$38:$B$193&amp;$C$38:$C$193,0),MATCH($A31,$D$37:$N$37,0))</f>
        <v>17722.982106957545</v>
      </c>
      <c r="J31" s="16">
        <f t="array" ref="J31">INDEX($D$38:$N$193,MATCH(J$24&amp;$B$22,$B$38:$B$193&amp;$C$38:$C$193,0),MATCH($A31,$D$37:$N$37,0))</f>
        <v>14721.368745056561</v>
      </c>
      <c r="K31" s="16" t="e">
        <f t="array" ref="K31">INDEX($D$38:$N$193,MATCH(K$24&amp;$B$22,$B$38:$B$193&amp;$C$38:$C$193,0),MATCH($A31,$D$37:$N$37,0))</f>
        <v>#N/A</v>
      </c>
      <c r="L31" s="16" t="e">
        <f t="array" ref="L31">INDEX($D$38:$N$193,MATCH(L$24&amp;$B$22,$B$38:$B$193&amp;$C$38:$C$193,0),MATCH($A31,$D$37:$N$37,0))</f>
        <v>#N/A</v>
      </c>
      <c r="M31" s="16" t="e">
        <f t="array" ref="M31">INDEX($D$38:$N$193,MATCH(M$24&amp;$B$22,$B$38:$B$193&amp;$C$38:$C$193,0),MATCH($A31,$D$37:$N$37,0))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INDEX($D$38:$N$193,MATCH(B$24&amp;$B$22,$B$38:$B$193&amp;$C$38:$C$193,0),MATCH($A32,$D$37:$N$37,0))</f>
        <v>35775.002293847283</v>
      </c>
      <c r="C32" s="16">
        <f t="array" ref="C32">INDEX($D$38:$N$193,MATCH(C$24&amp;$B$22,$B$38:$B$193&amp;$C$38:$C$193,0),MATCH($A32,$D$37:$N$37,0))</f>
        <v>35806.724975372614</v>
      </c>
      <c r="D32" s="16">
        <f t="array" ref="D32">INDEX($D$38:$N$193,MATCH(D$24&amp;$B$22,$B$38:$B$193&amp;$C$38:$C$193,0),MATCH($A32,$D$37:$N$37,0))</f>
        <v>36296.4441609598</v>
      </c>
      <c r="E32" s="16">
        <f t="array" ref="E32">INDEX($D$38:$N$193,MATCH(E$24&amp;$B$22,$B$38:$B$193&amp;$C$38:$C$193,0),MATCH($A32,$D$37:$N$37,0))</f>
        <v>20090.083529556974</v>
      </c>
      <c r="F32" s="16">
        <f t="array" ref="F32">INDEX($D$38:$N$193,MATCH(F$24&amp;$B$22,$B$38:$B$193&amp;$C$38:$C$193,0),MATCH($A32,$D$37:$N$37,0))</f>
        <v>19895.205062744255</v>
      </c>
      <c r="G32" s="16">
        <f t="array" ref="G32">INDEX($D$38:$N$193,MATCH(G$24&amp;$B$22,$B$38:$B$193&amp;$C$38:$C$193,0),MATCH($A32,$D$37:$N$37,0))</f>
        <v>17100.848046600731</v>
      </c>
      <c r="H32" s="16">
        <f t="array" ref="H32">INDEX($D$38:$N$193,MATCH(H$24&amp;$B$22,$B$38:$B$193&amp;$C$38:$C$193,0),MATCH($A32,$D$37:$N$37,0))</f>
        <v>21944.000496347322</v>
      </c>
      <c r="I32" s="16">
        <f t="array" ref="I32">INDEX($D$38:$N$193,MATCH(I$24&amp;$B$22,$B$38:$B$193&amp;$C$38:$C$193,0),MATCH($A32,$D$37:$N$37,0))</f>
        <v>14915.939989844508</v>
      </c>
      <c r="J32" s="16">
        <f t="array" ref="J32">INDEX($D$38:$N$193,MATCH(J$24&amp;$B$22,$B$38:$B$193&amp;$C$38:$C$193,0),MATCH($A32,$D$37:$N$37,0))</f>
        <v>16267.678269273638</v>
      </c>
      <c r="K32" s="16" t="e">
        <f t="array" ref="K32">INDEX($D$38:$N$193,MATCH(K$24&amp;$B$22,$B$38:$B$193&amp;$C$38:$C$193,0),MATCH($A32,$D$37:$N$37,0))</f>
        <v>#N/A</v>
      </c>
      <c r="L32" s="16" t="e">
        <f t="array" ref="L32">INDEX($D$38:$N$193,MATCH(L$24&amp;$B$22,$B$38:$B$193&amp;$C$38:$C$193,0),MATCH($A32,$D$37:$N$37,0))</f>
        <v>#N/A</v>
      </c>
      <c r="M32" s="16" t="e">
        <f t="array" ref="M32">INDEX($D$38:$N$193,MATCH(M$24&amp;$B$22,$B$38:$B$193&amp;$C$38:$C$193,0),MATCH($A32,$D$37:$N$37,0))</f>
        <v>#N/A</v>
      </c>
      <c r="P32" s="18"/>
      <c r="Q32" s="18"/>
      <c r="R32" s="18"/>
    </row>
    <row r="33" spans="1:19" x14ac:dyDescent="0.3">
      <c r="A33" s="15">
        <v>2090</v>
      </c>
      <c r="B33" s="16">
        <f t="array" ref="B33">INDEX($D$38:$N$193,MATCH(B$24&amp;$B$22,$B$38:$B$193&amp;$C$38:$C$193,0),MATCH($A33,$D$37:$N$37,0))</f>
        <v>37605.609996467538</v>
      </c>
      <c r="C33" s="16">
        <f t="array" ref="C33">INDEX($D$38:$N$193,MATCH(C$24&amp;$B$22,$B$38:$B$193&amp;$C$38:$C$193,0),MATCH($A33,$D$37:$N$37,0))</f>
        <v>37775.091174027213</v>
      </c>
      <c r="D33" s="16">
        <f t="array" ref="D33">INDEX($D$38:$N$193,MATCH(D$24&amp;$B$22,$B$38:$B$193&amp;$C$38:$C$193,0),MATCH($A33,$D$37:$N$37,0))</f>
        <v>36806.445089436413</v>
      </c>
      <c r="E33" s="16">
        <f t="array" ref="E33">INDEX($D$38:$N$193,MATCH(E$24&amp;$B$22,$B$38:$B$193&amp;$C$38:$C$193,0),MATCH($A33,$D$37:$N$37,0))</f>
        <v>18409.52801421257</v>
      </c>
      <c r="F33" s="16">
        <f t="array" ref="F33">INDEX($D$38:$N$193,MATCH(F$24&amp;$B$22,$B$38:$B$193&amp;$C$38:$C$193,0),MATCH($A33,$D$37:$N$37,0))</f>
        <v>18324.66755019375</v>
      </c>
      <c r="G33" s="16">
        <f t="array" ref="G33">INDEX($D$38:$N$193,MATCH(G$24&amp;$B$22,$B$38:$B$193&amp;$C$38:$C$193,0),MATCH($A33,$D$37:$N$37,0))</f>
        <v>14374.215999525024</v>
      </c>
      <c r="H33" s="16">
        <f t="array" ref="H33">INDEX($D$38:$N$193,MATCH(H$24&amp;$B$22,$B$38:$B$193&amp;$C$38:$C$193,0),MATCH($A33,$D$37:$N$37,0))</f>
        <v>20579.250970299752</v>
      </c>
      <c r="I33" s="16">
        <f t="array" ref="I33">INDEX($D$38:$N$193,MATCH(I$24&amp;$B$22,$B$38:$B$193&amp;$C$38:$C$193,0),MATCH($A33,$D$37:$N$37,0))</f>
        <v>11821.294026569973</v>
      </c>
      <c r="J33" s="16">
        <f t="array" ref="J33">INDEX($D$38:$N$193,MATCH(J$24&amp;$B$22,$B$38:$B$193&amp;$C$38:$C$193,0),MATCH($A33,$D$37:$N$37,0))</f>
        <v>12536.541938210821</v>
      </c>
      <c r="K33" s="16" t="e">
        <f t="array" ref="K33">INDEX($D$38:$N$193,MATCH(K$24&amp;$B$22,$B$38:$B$193&amp;$C$38:$C$193,0),MATCH($A33,$D$37:$N$37,0))</f>
        <v>#N/A</v>
      </c>
      <c r="L33" s="16" t="e">
        <f t="array" ref="L33">INDEX($D$38:$N$193,MATCH(L$24&amp;$B$22,$B$38:$B$193&amp;$C$38:$C$193,0),MATCH($A33,$D$37:$N$37,0))</f>
        <v>#N/A</v>
      </c>
      <c r="M33" s="16" t="e">
        <f t="array" ref="M33">INDEX($D$38:$N$193,MATCH(M$24&amp;$B$22,$B$38:$B$193&amp;$C$38:$C$193,0),MATCH($A33,$D$37:$N$37,0))</f>
        <v>#N/A</v>
      </c>
    </row>
    <row r="34" spans="1:19" x14ac:dyDescent="0.3">
      <c r="A34" s="15">
        <v>2100</v>
      </c>
      <c r="B34" s="16">
        <f t="array" ref="B34">INDEX($D$38:$N$193,MATCH(B$24&amp;$B$22,$B$38:$B$193&amp;$C$38:$C$193,0),MATCH($A34,$D$37:$N$37,0))</f>
        <v>20919.015808884356</v>
      </c>
      <c r="C34" s="16">
        <f t="array" ref="C34">INDEX($D$38:$N$193,MATCH(C$24&amp;$B$22,$B$38:$B$193&amp;$C$38:$C$193,0),MATCH($A34,$D$37:$N$37,0))</f>
        <v>20974.044016387972</v>
      </c>
      <c r="D34" s="16">
        <f t="array" ref="D34">INDEX($D$38:$N$193,MATCH(D$24&amp;$B$22,$B$38:$B$193&amp;$C$38:$C$193,0),MATCH($A34,$D$37:$N$37,0))</f>
        <v>20845.409794943334</v>
      </c>
      <c r="E34" s="16">
        <f t="array" ref="E34">INDEX($D$38:$N$193,MATCH(E$24&amp;$B$22,$B$38:$B$193&amp;$C$38:$C$193,0),MATCH($A34,$D$37:$N$37,0))</f>
        <v>10703.742137663383</v>
      </c>
      <c r="F34" s="16">
        <f t="array" ref="F34">INDEX($D$38:$N$193,MATCH(F$24&amp;$B$22,$B$38:$B$193&amp;$C$38:$C$193,0),MATCH($A34,$D$37:$N$37,0))</f>
        <v>10358.048989321398</v>
      </c>
      <c r="G34" s="16">
        <f t="array" ref="G34">INDEX($D$38:$N$193,MATCH(G$24&amp;$B$22,$B$38:$B$193&amp;$C$38:$C$193,0),MATCH($A34,$D$37:$N$37,0))</f>
        <v>6932.5016915478755</v>
      </c>
      <c r="H34" s="16">
        <f t="array" ref="H34">INDEX($D$38:$N$193,MATCH(H$24&amp;$B$22,$B$38:$B$193&amp;$C$38:$C$193,0),MATCH($A34,$D$37:$N$37,0))</f>
        <v>7207.5180293919939</v>
      </c>
      <c r="I34" s="16">
        <f t="array" ref="I34">INDEX($D$38:$N$193,MATCH(I$24&amp;$B$22,$B$38:$B$193&amp;$C$38:$C$193,0),MATCH($A34,$D$37:$N$37,0))</f>
        <v>5569.6785592175638</v>
      </c>
      <c r="J34" s="16">
        <f t="array" ref="J34">INDEX($D$38:$N$193,MATCH(J$24&amp;$B$22,$B$38:$B$193&amp;$C$38:$C$193,0),MATCH($A34,$D$37:$N$37,0))</f>
        <v>5649.9809468718113</v>
      </c>
      <c r="K34" s="16" t="e">
        <f t="array" ref="K34">INDEX($D$38:$N$193,MATCH(K$24&amp;$B$22,$B$38:$B$193&amp;$C$38:$C$193,0),MATCH($A34,$D$37:$N$37,0))</f>
        <v>#N/A</v>
      </c>
      <c r="L34" s="16" t="e">
        <f t="array" ref="L34">INDEX($D$38:$N$193,MATCH(L$24&amp;$B$22,$B$38:$B$193&amp;$C$38:$C$193,0),MATCH($A34,$D$37:$N$37,0))</f>
        <v>#N/A</v>
      </c>
      <c r="M34" s="16" t="e">
        <f t="array" ref="M34">INDEX($D$38:$N$193,MATCH(M$24&amp;$B$22,$B$38:$B$193&amp;$C$38:$C$193,0),MATCH($A34,$D$37:$N$37,0))</f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C37" s="15" t="s">
        <v>51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52</v>
      </c>
      <c r="D38" s="16">
        <v>26912.745521583238</v>
      </c>
      <c r="E38" s="16">
        <v>24722.329002334307</v>
      </c>
      <c r="F38" s="16">
        <v>21842.649333309313</v>
      </c>
      <c r="G38" s="16">
        <v>27767.745992027842</v>
      </c>
      <c r="H38" s="16">
        <v>54671.446142697445</v>
      </c>
      <c r="I38" s="16">
        <v>38561.405260225438</v>
      </c>
      <c r="J38" s="16">
        <v>35335.032922076629</v>
      </c>
      <c r="K38" s="16">
        <v>34795.727004620618</v>
      </c>
      <c r="L38" s="16">
        <v>35775.002293847283</v>
      </c>
      <c r="M38" s="16">
        <v>37605.609996467538</v>
      </c>
      <c r="N38" s="16">
        <v>20919.015808884356</v>
      </c>
      <c r="S38" s="18"/>
    </row>
    <row r="39" spans="1:19" x14ac:dyDescent="0.3">
      <c r="A39" s="15" t="str">
        <f>INDEX('R1. Scenario specifications'!$C$11:$C$49,MATCH($B39,'R1. Scenario specifications'!$A$11:$A$49,0))</f>
        <v>TIAM BAU - No Policy Action</v>
      </c>
      <c r="B39" s="15" t="s">
        <v>11</v>
      </c>
      <c r="C39" s="15" t="s">
        <v>53</v>
      </c>
      <c r="D39" s="16">
        <v>47506.401201567365</v>
      </c>
      <c r="E39" s="16">
        <v>51370.31621790112</v>
      </c>
      <c r="F39" s="16">
        <v>64415.64522999178</v>
      </c>
      <c r="G39" s="16">
        <v>53786.555713368369</v>
      </c>
      <c r="H39" s="16">
        <v>16200.245469853906</v>
      </c>
      <c r="I39" s="16">
        <v>16139.567836518352</v>
      </c>
      <c r="J39" s="16">
        <v>15639.670144546826</v>
      </c>
      <c r="K39" s="16">
        <v>13325.826923331028</v>
      </c>
      <c r="L39" s="16">
        <v>11180.117921129931</v>
      </c>
      <c r="M39" s="16">
        <v>8239.1186053325819</v>
      </c>
      <c r="N39" s="16">
        <v>6534.0952330496293</v>
      </c>
    </row>
    <row r="40" spans="1:19" x14ac:dyDescent="0.3">
      <c r="A40" s="15" t="str">
        <f>INDEX('R1. Scenario specifications'!$C$11:$C$49,MATCH($B40,'R1. Scenario specifications'!$A$11:$A$49,0))</f>
        <v>TIAM BAU - No Policy Action</v>
      </c>
      <c r="B40" s="15" t="s">
        <v>11</v>
      </c>
      <c r="C40" s="15" t="s">
        <v>54</v>
      </c>
      <c r="D40" s="16">
        <v>703.80118607166287</v>
      </c>
      <c r="E40" s="16">
        <v>336.53077865475609</v>
      </c>
      <c r="F40" s="16">
        <v>582.77020227506614</v>
      </c>
      <c r="G40" s="16">
        <v>1193.3078237070572</v>
      </c>
      <c r="H40" s="16">
        <v>1144.6489969103191</v>
      </c>
      <c r="I40" s="16">
        <v>367.40465610724465</v>
      </c>
      <c r="J40" s="16">
        <v>568.40739399011113</v>
      </c>
      <c r="K40" s="16">
        <v>684.85489925298486</v>
      </c>
      <c r="L40" s="16">
        <v>964.35360993514996</v>
      </c>
      <c r="M40" s="16">
        <v>1432.8843540166181</v>
      </c>
      <c r="N40" s="16">
        <v>836.03835671218235</v>
      </c>
    </row>
    <row r="41" spans="1:19" x14ac:dyDescent="0.3">
      <c r="A41" s="15" t="str">
        <f>INDEX('R1. Scenario specifications'!$C$11:$C$49,MATCH($B41,'R1. Scenario specifications'!$A$11:$A$49,0))</f>
        <v>TIAM BAU - No Policy Action</v>
      </c>
      <c r="B41" s="15" t="s">
        <v>11</v>
      </c>
      <c r="C41" s="15" t="s">
        <v>55</v>
      </c>
      <c r="D41" s="16">
        <v>396.13187480267305</v>
      </c>
      <c r="E41" s="16">
        <v>187.82116931527278</v>
      </c>
      <c r="F41" s="16">
        <v>2050.5753384800119</v>
      </c>
      <c r="G41" s="16">
        <v>3074.462695520996</v>
      </c>
      <c r="H41" s="16">
        <v>13360.455785966664</v>
      </c>
      <c r="I41" s="16">
        <v>26390.14948299247</v>
      </c>
      <c r="J41" s="16">
        <v>25934.539056079186</v>
      </c>
      <c r="K41" s="16">
        <v>22954.169194556867</v>
      </c>
      <c r="L41" s="16">
        <v>23054.501100871945</v>
      </c>
      <c r="M41" s="16">
        <v>19701.654615617808</v>
      </c>
      <c r="N41" s="16">
        <v>21893.870751272276</v>
      </c>
    </row>
    <row r="42" spans="1:19" x14ac:dyDescent="0.3">
      <c r="A42" s="15" t="str">
        <f>INDEX('R1. Scenario specifications'!$C$11:$C$49,MATCH($B42,'R1. Scenario specifications'!$A$11:$A$49,0))</f>
        <v>Vivid BAU - WEO Current Policies Scenario emissions pathway run through TIAM</v>
      </c>
      <c r="B42" s="15" t="s">
        <v>13</v>
      </c>
      <c r="C42" s="15" t="s">
        <v>52</v>
      </c>
      <c r="D42" s="16">
        <v>26477.32203843195</v>
      </c>
      <c r="E42" s="16">
        <v>24236.548965555397</v>
      </c>
      <c r="F42" s="16">
        <v>20389.951199126786</v>
      </c>
      <c r="G42" s="16">
        <v>27754.263868910944</v>
      </c>
      <c r="H42" s="16">
        <v>54190.815419009195</v>
      </c>
      <c r="I42" s="16">
        <v>38581.048492855953</v>
      </c>
      <c r="J42" s="16">
        <v>34889.156132475197</v>
      </c>
      <c r="K42" s="16">
        <v>34906.348042386031</v>
      </c>
      <c r="L42" s="16">
        <v>35806.724975372614</v>
      </c>
      <c r="M42" s="16">
        <v>37775.091174027213</v>
      </c>
      <c r="N42" s="16">
        <v>20974.044016387972</v>
      </c>
    </row>
    <row r="43" spans="1:19" x14ac:dyDescent="0.3">
      <c r="A43" s="15" t="str">
        <f>INDEX('R1. Scenario specifications'!$C$11:$C$49,MATCH($B43,'R1. Scenario specifications'!$A$11:$A$49,0))</f>
        <v>Vivid BAU - WEO Current Policies Scenario emissions pathway run through TIAM</v>
      </c>
      <c r="B43" s="15" t="s">
        <v>13</v>
      </c>
      <c r="C43" s="15" t="s">
        <v>53</v>
      </c>
      <c r="D43" s="16">
        <v>47507.237628841351</v>
      </c>
      <c r="E43" s="16">
        <v>51369.48132098974</v>
      </c>
      <c r="F43" s="16">
        <v>62760.956693990018</v>
      </c>
      <c r="G43" s="16">
        <v>53171.354914706113</v>
      </c>
      <c r="H43" s="16">
        <v>15962.887625595953</v>
      </c>
      <c r="I43" s="16">
        <v>16068.849317016548</v>
      </c>
      <c r="J43" s="16">
        <v>16205.476709773426</v>
      </c>
      <c r="K43" s="16">
        <v>13192.404962412849</v>
      </c>
      <c r="L43" s="16">
        <v>10962.243643486443</v>
      </c>
      <c r="M43" s="16">
        <v>8229.3799118545012</v>
      </c>
      <c r="N43" s="16">
        <v>6523.805097788565</v>
      </c>
    </row>
    <row r="44" spans="1:19" x14ac:dyDescent="0.3">
      <c r="A44" s="15" t="str">
        <f>INDEX('R1. Scenario specifications'!$C$11:$C$49,MATCH($B44,'R1. Scenario specifications'!$A$11:$A$49,0))</f>
        <v>Vivid BAU - WEO Current Policies Scenario emissions pathway run through TIAM</v>
      </c>
      <c r="B44" s="15" t="s">
        <v>13</v>
      </c>
      <c r="C44" s="15" t="s">
        <v>54</v>
      </c>
      <c r="D44" s="16">
        <v>701.71044106117211</v>
      </c>
      <c r="E44" s="16">
        <v>335.89869295391009</v>
      </c>
      <c r="F44" s="16">
        <v>580.12832674833521</v>
      </c>
      <c r="G44" s="16">
        <v>1208.5760809468327</v>
      </c>
      <c r="H44" s="16">
        <v>1115.7801434471598</v>
      </c>
      <c r="I44" s="16">
        <v>345.92267606502332</v>
      </c>
      <c r="J44" s="16">
        <v>664.08103713297817</v>
      </c>
      <c r="K44" s="16">
        <v>736.88879444532699</v>
      </c>
      <c r="L44" s="16">
        <v>1016.387505127496</v>
      </c>
      <c r="M44" s="16">
        <v>1434.1844084933382</v>
      </c>
      <c r="N44" s="16">
        <v>820.30741335596622</v>
      </c>
    </row>
    <row r="45" spans="1:19" x14ac:dyDescent="0.3">
      <c r="A45" s="15" t="str">
        <f>INDEX('R1. Scenario specifications'!$C$11:$C$49,MATCH($B45,'R1. Scenario specifications'!$A$11:$A$49,0))</f>
        <v>Vivid BAU - WEO Current Policies Scenario emissions pathway run through TIAM</v>
      </c>
      <c r="B45" s="15" t="s">
        <v>13</v>
      </c>
      <c r="C45" s="15" t="s">
        <v>55</v>
      </c>
      <c r="D45" s="16">
        <v>395.53466572905046</v>
      </c>
      <c r="E45" s="16">
        <v>186.69919412154738</v>
      </c>
      <c r="F45" s="16">
        <v>2350.8734573529541</v>
      </c>
      <c r="G45" s="16">
        <v>3886.8997612622238</v>
      </c>
      <c r="H45" s="16">
        <v>13865.032186597418</v>
      </c>
      <c r="I45" s="16">
        <v>26529.645636476613</v>
      </c>
      <c r="J45" s="16">
        <v>25874.166654914239</v>
      </c>
      <c r="K45" s="16">
        <v>22792.972741002792</v>
      </c>
      <c r="L45" s="16">
        <v>22875.958006082496</v>
      </c>
      <c r="M45" s="16">
        <v>19931.089040674316</v>
      </c>
      <c r="N45" s="16">
        <v>22045.880009735025</v>
      </c>
    </row>
    <row r="46" spans="1:19" x14ac:dyDescent="0.3">
      <c r="A46" s="15" t="str">
        <f>INDEX('R1. Scenario specifications'!$C$11:$C$49,MATCH($B46,'R1. Scenario specifications'!$A$11:$A$49,0))</f>
        <v>Vivid Paris NDCs - WEO New Policies Scenario emissions pathway run through TIAM</v>
      </c>
      <c r="B46" s="15" t="s">
        <v>14</v>
      </c>
      <c r="C46" s="15" t="s">
        <v>52</v>
      </c>
      <c r="D46" s="16">
        <v>26912.745521583238</v>
      </c>
      <c r="E46" s="16">
        <v>24722.329002334307</v>
      </c>
      <c r="F46" s="16">
        <v>20326.537823526753</v>
      </c>
      <c r="G46" s="16">
        <v>28466.603666000348</v>
      </c>
      <c r="H46" s="16">
        <v>52614.073408959855</v>
      </c>
      <c r="I46" s="16">
        <v>37027.840915784705</v>
      </c>
      <c r="J46" s="16">
        <v>31145.603139849925</v>
      </c>
      <c r="K46" s="16">
        <v>35279.776766585303</v>
      </c>
      <c r="L46" s="16">
        <v>36296.4441609598</v>
      </c>
      <c r="M46" s="16">
        <v>36806.445089436413</v>
      </c>
      <c r="N46" s="16">
        <v>20845.409794943334</v>
      </c>
    </row>
    <row r="47" spans="1:19" x14ac:dyDescent="0.3">
      <c r="A47" s="15" t="str">
        <f>INDEX('R1. Scenario specifications'!$C$11:$C$49,MATCH($B47,'R1. Scenario specifications'!$A$11:$A$49,0))</f>
        <v>Vivid Paris NDCs - WEO New Policies Scenario emissions pathway run through TIAM</v>
      </c>
      <c r="B47" s="15" t="s">
        <v>14</v>
      </c>
      <c r="C47" s="15" t="s">
        <v>53</v>
      </c>
      <c r="D47" s="16">
        <v>47506.401201567365</v>
      </c>
      <c r="E47" s="16">
        <v>51370.31621790112</v>
      </c>
      <c r="F47" s="16">
        <v>62705.027954641628</v>
      </c>
      <c r="G47" s="16">
        <v>50867.421793462658</v>
      </c>
      <c r="H47" s="16">
        <v>15130.729423468647</v>
      </c>
      <c r="I47" s="16">
        <v>17302.889048565507</v>
      </c>
      <c r="J47" s="16">
        <v>17895.873623272422</v>
      </c>
      <c r="K47" s="16">
        <v>13499.500758162951</v>
      </c>
      <c r="L47" s="16">
        <v>11886.412269774115</v>
      </c>
      <c r="M47" s="16">
        <v>10467.231793820334</v>
      </c>
      <c r="N47" s="16">
        <v>8135.6223171205293</v>
      </c>
    </row>
    <row r="48" spans="1:19" x14ac:dyDescent="0.3">
      <c r="A48" s="15" t="str">
        <f>INDEX('R1. Scenario specifications'!$C$11:$C$49,MATCH($B48,'R1. Scenario specifications'!$A$11:$A$49,0))</f>
        <v>Vivid Paris NDCs - WEO New Policies Scenario emissions pathway run through TIAM</v>
      </c>
      <c r="B48" s="15" t="s">
        <v>14</v>
      </c>
      <c r="C48" s="15" t="s">
        <v>54</v>
      </c>
      <c r="D48" s="16">
        <v>703.80118607166287</v>
      </c>
      <c r="E48" s="16">
        <v>336.53077865475609</v>
      </c>
      <c r="F48" s="16">
        <v>564.84007441972437</v>
      </c>
      <c r="G48" s="16">
        <v>1182.8249374646086</v>
      </c>
      <c r="H48" s="16">
        <v>1136.7743978468468</v>
      </c>
      <c r="I48" s="16">
        <v>363.12455400338359</v>
      </c>
      <c r="J48" s="16">
        <v>542.55906867129102</v>
      </c>
      <c r="K48" s="16">
        <v>502.87333733713911</v>
      </c>
      <c r="L48" s="16">
        <v>782.37204801930648</v>
      </c>
      <c r="M48" s="16">
        <v>1413.3079909784824</v>
      </c>
      <c r="N48" s="16">
        <v>701.87750941804245</v>
      </c>
    </row>
    <row r="49" spans="1:14" x14ac:dyDescent="0.3">
      <c r="A49" s="15" t="str">
        <f>INDEX('R1. Scenario specifications'!$C$11:$C$49,MATCH($B49,'R1. Scenario specifications'!$A$11:$A$49,0))</f>
        <v>Vivid Paris NDCs - WEO New Policies Scenario emissions pathway run through TIAM</v>
      </c>
      <c r="B49" s="15" t="s">
        <v>14</v>
      </c>
      <c r="C49" s="15" t="s">
        <v>55</v>
      </c>
      <c r="D49" s="16">
        <v>396.13187480267305</v>
      </c>
      <c r="E49" s="16">
        <v>187.82116931527278</v>
      </c>
      <c r="F49" s="16">
        <v>1887.726290976829</v>
      </c>
      <c r="G49" s="16">
        <v>4767.2277069790489</v>
      </c>
      <c r="H49" s="16">
        <v>16107.981208765214</v>
      </c>
      <c r="I49" s="16">
        <v>27757.00080455951</v>
      </c>
      <c r="J49" s="16">
        <v>24372.441806144445</v>
      </c>
      <c r="K49" s="16">
        <v>23315.635613711616</v>
      </c>
      <c r="L49" s="16">
        <v>23664.002591457403</v>
      </c>
      <c r="M49" s="16">
        <v>21325.421286770092</v>
      </c>
      <c r="N49" s="16">
        <v>23402.895750720389</v>
      </c>
    </row>
    <row r="50" spans="1:14" x14ac:dyDescent="0.3">
      <c r="A50" s="15" t="str">
        <f>INDEX('R1. Scenario specifications'!$C$11:$C$49,MATCH($B50,'R1. Scenario specifications'!$A$11:$A$49,0))</f>
        <v>Current 2DS, 2020 start, 'Expect the Unexpected'</v>
      </c>
      <c r="B50" s="15" t="s">
        <v>15</v>
      </c>
      <c r="C50" s="15" t="s">
        <v>52</v>
      </c>
      <c r="D50" s="16">
        <v>26912.745521583238</v>
      </c>
      <c r="E50" s="16">
        <v>24722.329002334307</v>
      </c>
      <c r="F50" s="16">
        <v>20326.537823526753</v>
      </c>
      <c r="G50" s="16">
        <v>23485.338538662058</v>
      </c>
      <c r="H50" s="16">
        <v>40173.923948393873</v>
      </c>
      <c r="I50" s="16">
        <v>24168.240669187955</v>
      </c>
      <c r="J50" s="16">
        <v>19467.774126107921</v>
      </c>
      <c r="K50" s="16">
        <v>19404.369856699243</v>
      </c>
      <c r="L50" s="16">
        <v>20090.083529556974</v>
      </c>
      <c r="M50" s="16">
        <v>18409.52801421257</v>
      </c>
      <c r="N50" s="16">
        <v>10703.742137663383</v>
      </c>
    </row>
    <row r="51" spans="1:14" x14ac:dyDescent="0.3">
      <c r="A51" s="15" t="str">
        <f>INDEX('R1. Scenario specifications'!$C$11:$C$49,MATCH($B51,'R1. Scenario specifications'!$A$11:$A$49,0))</f>
        <v>Current 2DS, 2020 start, 'Expect the Unexpected'</v>
      </c>
      <c r="B51" s="15" t="s">
        <v>15</v>
      </c>
      <c r="C51" s="15" t="s">
        <v>53</v>
      </c>
      <c r="D51" s="16">
        <v>47506.401201567365</v>
      </c>
      <c r="E51" s="16">
        <v>51370.31621790112</v>
      </c>
      <c r="F51" s="16">
        <v>62705.027954641628</v>
      </c>
      <c r="G51" s="16">
        <v>48195.268982019261</v>
      </c>
      <c r="H51" s="16">
        <v>15739.192520449402</v>
      </c>
      <c r="I51" s="16">
        <v>18717.834989626004</v>
      </c>
      <c r="J51" s="16">
        <v>16958.590118270022</v>
      </c>
      <c r="K51" s="16">
        <v>11221.669932696626</v>
      </c>
      <c r="L51" s="16">
        <v>7073.3884283122716</v>
      </c>
      <c r="M51" s="16">
        <v>5941.4412244133573</v>
      </c>
      <c r="N51" s="16">
        <v>3198.0888815200583</v>
      </c>
    </row>
    <row r="52" spans="1:14" x14ac:dyDescent="0.3">
      <c r="A52" s="15" t="str">
        <f>INDEX('R1. Scenario specifications'!$C$11:$C$49,MATCH($B52,'R1. Scenario specifications'!$A$11:$A$49,0))</f>
        <v>Current 2DS, 2020 start, 'Expect the Unexpected'</v>
      </c>
      <c r="B52" s="15" t="s">
        <v>15</v>
      </c>
      <c r="C52" s="15" t="s">
        <v>54</v>
      </c>
      <c r="D52" s="16">
        <v>703.80118607166287</v>
      </c>
      <c r="E52" s="16">
        <v>336.53077865475609</v>
      </c>
      <c r="F52" s="16">
        <v>564.84007441972437</v>
      </c>
      <c r="G52" s="16">
        <v>1175.1717355433357</v>
      </c>
      <c r="H52" s="16">
        <v>1154.9096919538508</v>
      </c>
      <c r="I52" s="16">
        <v>805.37092243436518</v>
      </c>
      <c r="J52" s="16">
        <v>1160.7433616002147</v>
      </c>
      <c r="K52" s="16">
        <v>1218.4260242280188</v>
      </c>
      <c r="L52" s="16">
        <v>1300.7290451419988</v>
      </c>
      <c r="M52" s="16">
        <v>5111.3238968837577</v>
      </c>
      <c r="N52" s="16">
        <v>7625.3359553773662</v>
      </c>
    </row>
    <row r="53" spans="1:14" x14ac:dyDescent="0.3">
      <c r="A53" s="15" t="str">
        <f>INDEX('R1. Scenario specifications'!$C$11:$C$49,MATCH($B53,'R1. Scenario specifications'!$A$11:$A$49,0))</f>
        <v>Current 2DS, 2020 start, 'Expect the Unexpected'</v>
      </c>
      <c r="B53" s="15" t="s">
        <v>15</v>
      </c>
      <c r="C53" s="15" t="s">
        <v>55</v>
      </c>
      <c r="D53" s="16">
        <v>396.13187480267305</v>
      </c>
      <c r="E53" s="16">
        <v>187.82116931527278</v>
      </c>
      <c r="F53" s="16">
        <v>1887.726290976829</v>
      </c>
      <c r="G53" s="16">
        <v>1930.0971010059986</v>
      </c>
      <c r="H53" s="16">
        <v>6081.7060514158766</v>
      </c>
      <c r="I53" s="16">
        <v>13715.226797746012</v>
      </c>
      <c r="J53" s="16">
        <v>6785.5631262283787</v>
      </c>
      <c r="K53" s="16">
        <v>476.47189788425896</v>
      </c>
      <c r="L53" s="16">
        <v>0</v>
      </c>
      <c r="M53" s="16">
        <v>0</v>
      </c>
      <c r="N53" s="16">
        <v>1016.072129286001</v>
      </c>
    </row>
    <row r="54" spans="1:14" x14ac:dyDescent="0.3">
      <c r="A54" s="15" t="str">
        <f>INDEX('R1. Scenario specifications'!$C$11:$C$49,MATCH($B54,'R1. Scenario specifications'!$A$11:$A$49,0))</f>
        <v>Current 2DS, 2030 start, 'Expect the Unexpected' but with cheap energy efficiency</v>
      </c>
      <c r="B54" s="15" t="s">
        <v>16</v>
      </c>
      <c r="C54" s="15" t="s">
        <v>52</v>
      </c>
      <c r="D54" s="16">
        <v>26912.44315092832</v>
      </c>
      <c r="E54" s="16">
        <v>24722.314044407503</v>
      </c>
      <c r="F54" s="16">
        <v>20336.602473810217</v>
      </c>
      <c r="G54" s="16">
        <v>27739.576116165721</v>
      </c>
      <c r="H54" s="16">
        <v>36632.6864512416</v>
      </c>
      <c r="I54" s="16">
        <v>22451.54207460722</v>
      </c>
      <c r="J54" s="16">
        <v>18328.239397888396</v>
      </c>
      <c r="K54" s="16">
        <v>19141.714620360603</v>
      </c>
      <c r="L54" s="16">
        <v>19033.093346761922</v>
      </c>
      <c r="M54" s="16">
        <v>20107.620097438961</v>
      </c>
      <c r="N54" s="16">
        <v>13628.74504998566</v>
      </c>
    </row>
    <row r="55" spans="1:14" x14ac:dyDescent="0.3">
      <c r="A55" s="15" t="str">
        <f>INDEX('R1. Scenario specifications'!$C$11:$C$49,MATCH($B55,'R1. Scenario specifications'!$A$11:$A$49,0))</f>
        <v>Current 2DS, 2030 start, 'Expect the Unexpected' but with cheap energy efficiency</v>
      </c>
      <c r="B55" s="15" t="s">
        <v>16</v>
      </c>
      <c r="C55" s="15" t="s">
        <v>53</v>
      </c>
      <c r="D55" s="16">
        <v>47506.401201567365</v>
      </c>
      <c r="E55" s="16">
        <v>51370.31621790112</v>
      </c>
      <c r="F55" s="16">
        <v>62701.81255505755</v>
      </c>
      <c r="G55" s="16">
        <v>51809.718113977193</v>
      </c>
      <c r="H55" s="16">
        <v>16905.547311225855</v>
      </c>
      <c r="I55" s="16">
        <v>15248.870744060239</v>
      </c>
      <c r="J55" s="16">
        <v>16114.927897841075</v>
      </c>
      <c r="K55" s="16">
        <v>11130.11657598053</v>
      </c>
      <c r="L55" s="16">
        <v>8404.574945448423</v>
      </c>
      <c r="M55" s="16">
        <v>6006.4737393584546</v>
      </c>
      <c r="N55" s="16">
        <v>2655.5828272875137</v>
      </c>
    </row>
    <row r="56" spans="1:14" x14ac:dyDescent="0.3">
      <c r="A56" s="15" t="str">
        <f>INDEX('R1. Scenario specifications'!$C$11:$C$49,MATCH($B56,'R1. Scenario specifications'!$A$11:$A$49,0))</f>
        <v>Current 2DS, 2030 start, 'Expect the Unexpected' but with cheap energy efficiency</v>
      </c>
      <c r="B56" s="15" t="s">
        <v>16</v>
      </c>
      <c r="C56" s="15" t="s">
        <v>54</v>
      </c>
      <c r="D56" s="16">
        <v>703.55932605471685</v>
      </c>
      <c r="E56" s="16">
        <v>336.28891863781013</v>
      </c>
      <c r="F56" s="16">
        <v>564.8130061153006</v>
      </c>
      <c r="G56" s="16">
        <v>1128.2144782527346</v>
      </c>
      <c r="H56" s="16">
        <v>1159.8433605123439</v>
      </c>
      <c r="I56" s="16">
        <v>1091.4784912396781</v>
      </c>
      <c r="J56" s="16">
        <v>1109.9052394909249</v>
      </c>
      <c r="K56" s="16">
        <v>1252.9381827943812</v>
      </c>
      <c r="L56" s="16">
        <v>1157.8387933580198</v>
      </c>
      <c r="M56" s="16">
        <v>2771.1839978676244</v>
      </c>
      <c r="N56" s="16">
        <v>5224.9145254158748</v>
      </c>
    </row>
    <row r="57" spans="1:14" x14ac:dyDescent="0.3">
      <c r="A57" s="15" t="str">
        <f>INDEX('R1. Scenario specifications'!$C$11:$C$49,MATCH($B57,'R1. Scenario specifications'!$A$11:$A$49,0))</f>
        <v>Current 2DS, 2030 start, 'Expect the Unexpected' but with cheap energy efficiency</v>
      </c>
      <c r="B57" s="15" t="s">
        <v>16</v>
      </c>
      <c r="C57" s="15" t="s">
        <v>55</v>
      </c>
      <c r="D57" s="16">
        <v>396.83789948059513</v>
      </c>
      <c r="E57" s="16">
        <v>188.11818856082573</v>
      </c>
      <c r="F57" s="16">
        <v>1903.0239702688118</v>
      </c>
      <c r="G57" s="16">
        <v>4540.22598008967</v>
      </c>
      <c r="H57" s="16">
        <v>6567.3492524995963</v>
      </c>
      <c r="I57" s="16">
        <v>12489.990079865365</v>
      </c>
      <c r="J57" s="16">
        <v>5713.2664303381989</v>
      </c>
      <c r="K57" s="16">
        <v>133.09616885870622</v>
      </c>
      <c r="L57" s="16">
        <v>24.769444178358199</v>
      </c>
      <c r="M57" s="16">
        <v>0</v>
      </c>
      <c r="N57" s="16">
        <v>1081.3862145170592</v>
      </c>
    </row>
    <row r="58" spans="1:14" x14ac:dyDescent="0.3">
      <c r="A58" s="15" t="str">
        <f>INDEX('R1. Scenario specifications'!$C$11:$C$49,MATCH($B58,'R1. Scenario specifications'!$A$11:$A$49,0))</f>
        <v>Current 2DS, 2020 start, 'Expect the Unexpected' but with most conservative biomass CCS / NET technology cost assumptions</v>
      </c>
      <c r="B58" s="15" t="s">
        <v>17</v>
      </c>
      <c r="C58" s="15" t="s">
        <v>52</v>
      </c>
      <c r="D58" s="16">
        <v>26912.44315092832</v>
      </c>
      <c r="E58" s="16">
        <v>24722.314044407503</v>
      </c>
      <c r="F58" s="16">
        <v>20336.602473810217</v>
      </c>
      <c r="G58" s="16">
        <v>23473.697079850768</v>
      </c>
      <c r="H58" s="16">
        <v>40200.801669580716</v>
      </c>
      <c r="I58" s="16">
        <v>24908.480938314526</v>
      </c>
      <c r="J58" s="16">
        <v>20078.319206222728</v>
      </c>
      <c r="K58" s="16">
        <v>19632.731184978482</v>
      </c>
      <c r="L58" s="16">
        <v>20016.115937066454</v>
      </c>
      <c r="M58" s="16">
        <v>18363.501683862512</v>
      </c>
      <c r="N58" s="16">
        <v>10811.020174055408</v>
      </c>
    </row>
    <row r="59" spans="1:14" x14ac:dyDescent="0.3">
      <c r="A59" s="15" t="str">
        <f>INDEX('R1. Scenario specifications'!$C$11:$C$49,MATCH($B59,'R1. Scenario specifications'!$A$11:$A$49,0))</f>
        <v>Current 2DS, 2020 start, 'Expect the Unexpected' but with most conservative biomass CCS / NET technology cost assumptions</v>
      </c>
      <c r="B59" s="15" t="s">
        <v>17</v>
      </c>
      <c r="C59" s="15" t="s">
        <v>53</v>
      </c>
      <c r="D59" s="16">
        <v>47506.401201567365</v>
      </c>
      <c r="E59" s="16">
        <v>51370.31621790112</v>
      </c>
      <c r="F59" s="16">
        <v>62701.81255505755</v>
      </c>
      <c r="G59" s="16">
        <v>48109.899177738334</v>
      </c>
      <c r="H59" s="16">
        <v>15705.577401692846</v>
      </c>
      <c r="I59" s="16">
        <v>18186.7615365284</v>
      </c>
      <c r="J59" s="16">
        <v>15937.727993485652</v>
      </c>
      <c r="K59" s="16">
        <v>10372.127884144285</v>
      </c>
      <c r="L59" s="16">
        <v>7042.8260691236446</v>
      </c>
      <c r="M59" s="16">
        <v>5970.8776286685415</v>
      </c>
      <c r="N59" s="16">
        <v>3231.0277326846071</v>
      </c>
    </row>
    <row r="60" spans="1:14" x14ac:dyDescent="0.3">
      <c r="A60" s="15" t="str">
        <f>INDEX('R1. Scenario specifications'!$C$11:$C$49,MATCH($B60,'R1. Scenario specifications'!$A$11:$A$49,0))</f>
        <v>Current 2DS, 2020 start, 'Expect the Unexpected' but with most conservative biomass CCS / NET technology cost assumptions</v>
      </c>
      <c r="B60" s="15" t="s">
        <v>17</v>
      </c>
      <c r="C60" s="15" t="s">
        <v>54</v>
      </c>
      <c r="D60" s="16">
        <v>703.55932605471685</v>
      </c>
      <c r="E60" s="16">
        <v>336.28891863781013</v>
      </c>
      <c r="F60" s="16">
        <v>564.8130061153006</v>
      </c>
      <c r="G60" s="16">
        <v>1187.2152819476541</v>
      </c>
      <c r="H60" s="16">
        <v>1154.8826236493089</v>
      </c>
      <c r="I60" s="16">
        <v>809.54194052095716</v>
      </c>
      <c r="J60" s="16">
        <v>1162.1950772389182</v>
      </c>
      <c r="K60" s="16">
        <v>1148.6077909517071</v>
      </c>
      <c r="L60" s="16">
        <v>1436.2837215497605</v>
      </c>
      <c r="M60" s="16">
        <v>5105.349239422183</v>
      </c>
      <c r="N60" s="16">
        <v>7604.898243872005</v>
      </c>
    </row>
    <row r="61" spans="1:14" x14ac:dyDescent="0.3">
      <c r="A61" s="15" t="str">
        <f>INDEX('R1. Scenario specifications'!$C$11:$C$49,MATCH($B61,'R1. Scenario specifications'!$A$11:$A$49,0))</f>
        <v>Current 2DS, 2020 start, 'Expect the Unexpected' but with most conservative biomass CCS / NET technology cost assumptions</v>
      </c>
      <c r="B61" s="15" t="s">
        <v>17</v>
      </c>
      <c r="C61" s="15" t="s">
        <v>55</v>
      </c>
      <c r="D61" s="16">
        <v>396.83789948059513</v>
      </c>
      <c r="E61" s="16">
        <v>188.11818856082573</v>
      </c>
      <c r="F61" s="16">
        <v>1903.0239702688118</v>
      </c>
      <c r="G61" s="16">
        <v>1936.5951150616959</v>
      </c>
      <c r="H61" s="16">
        <v>6319.8271673929503</v>
      </c>
      <c r="I61" s="16">
        <v>14172.723828492137</v>
      </c>
      <c r="J61" s="16">
        <v>6680.1549133135777</v>
      </c>
      <c r="K61" s="16">
        <v>315.7239494689249</v>
      </c>
      <c r="L61" s="16">
        <v>0</v>
      </c>
      <c r="M61" s="16">
        <v>0</v>
      </c>
      <c r="N61" s="16">
        <v>1011.4665427404125</v>
      </c>
    </row>
    <row r="62" spans="1:14" x14ac:dyDescent="0.3">
      <c r="A62" s="15" t="str">
        <f>INDEX('R1. Scenario specifications'!$C$11:$C$49,MATCH($B62,'R1. Scenario specifications'!$A$11:$A$49,0))</f>
        <v>Current 2DS, 2030 start, 'Expect the Unexpected' but with most conservative biomass CCS / NET technology cost assumptions</v>
      </c>
      <c r="B62" s="15" t="s">
        <v>18</v>
      </c>
      <c r="C62" s="15" t="s">
        <v>52</v>
      </c>
      <c r="D62" s="16">
        <v>26912.44315092832</v>
      </c>
      <c r="E62" s="16">
        <v>24722.314044407503</v>
      </c>
      <c r="F62" s="16">
        <v>20336.602473810217</v>
      </c>
      <c r="G62" s="16">
        <v>27739.576116165721</v>
      </c>
      <c r="H62" s="16">
        <v>42217.536219328758</v>
      </c>
      <c r="I62" s="16">
        <v>23268.300973736252</v>
      </c>
      <c r="J62" s="16">
        <v>17107.729376895666</v>
      </c>
      <c r="K62" s="16">
        <v>18695.57358465745</v>
      </c>
      <c r="L62" s="16">
        <v>19965.566338359542</v>
      </c>
      <c r="M62" s="16">
        <v>18315.161640057828</v>
      </c>
      <c r="N62" s="16">
        <v>10283.679846965801</v>
      </c>
    </row>
    <row r="63" spans="1:14" x14ac:dyDescent="0.3">
      <c r="A63" s="15" t="str">
        <f>INDEX('R1. Scenario specifications'!$C$11:$C$49,MATCH($B63,'R1. Scenario specifications'!$A$11:$A$49,0))</f>
        <v>Current 2DS, 2030 start, 'Expect the Unexpected' but with most conservative biomass CCS / NET technology cost assumptions</v>
      </c>
      <c r="B63" s="15" t="s">
        <v>18</v>
      </c>
      <c r="C63" s="15" t="s">
        <v>53</v>
      </c>
      <c r="D63" s="16">
        <v>47506.401201567365</v>
      </c>
      <c r="E63" s="16">
        <v>51370.31621790112</v>
      </c>
      <c r="F63" s="16">
        <v>62701.81255505755</v>
      </c>
      <c r="G63" s="16">
        <v>51809.718113977193</v>
      </c>
      <c r="H63" s="16">
        <v>16705.08973439391</v>
      </c>
      <c r="I63" s="16">
        <v>20470.98424873146</v>
      </c>
      <c r="J63" s="16">
        <v>20218.373918842641</v>
      </c>
      <c r="K63" s="16">
        <v>13280.317395601862</v>
      </c>
      <c r="L63" s="16">
        <v>7661.5426967584681</v>
      </c>
      <c r="M63" s="16">
        <v>5973.9679983163287</v>
      </c>
      <c r="N63" s="16">
        <v>3217.6177452182878</v>
      </c>
    </row>
    <row r="64" spans="1:14" x14ac:dyDescent="0.3">
      <c r="A64" s="15" t="str">
        <f>INDEX('R1. Scenario specifications'!$C$11:$C$49,MATCH($B64,'R1. Scenario specifications'!$A$11:$A$49,0))</f>
        <v>Current 2DS, 2030 start, 'Expect the Unexpected' but with most conservative biomass CCS / NET technology cost assumptions</v>
      </c>
      <c r="B64" s="15" t="s">
        <v>18</v>
      </c>
      <c r="C64" s="15" t="s">
        <v>54</v>
      </c>
      <c r="D64" s="16">
        <v>703.55932605471685</v>
      </c>
      <c r="E64" s="16">
        <v>336.28891863781013</v>
      </c>
      <c r="F64" s="16">
        <v>564.8130061153006</v>
      </c>
      <c r="G64" s="16">
        <v>1128.2144782527346</v>
      </c>
      <c r="H64" s="16">
        <v>1153.5062354033003</v>
      </c>
      <c r="I64" s="16">
        <v>888.34249603072089</v>
      </c>
      <c r="J64" s="16">
        <v>1152.1282053300249</v>
      </c>
      <c r="K64" s="16">
        <v>1225.1507470641739</v>
      </c>
      <c r="L64" s="16">
        <v>1510.7688124127569</v>
      </c>
      <c r="M64" s="16">
        <v>5149.0398103070502</v>
      </c>
      <c r="N64" s="16">
        <v>8230.5744720108232</v>
      </c>
    </row>
    <row r="65" spans="1:14" x14ac:dyDescent="0.3">
      <c r="A65" s="15" t="str">
        <f>INDEX('R1. Scenario specifications'!$C$11:$C$49,MATCH($B65,'R1. Scenario specifications'!$A$11:$A$49,0))</f>
        <v>Current 2DS, 2030 start, 'Expect the Unexpected' but with most conservative biomass CCS / NET technology cost assumptions</v>
      </c>
      <c r="B65" s="15" t="s">
        <v>18</v>
      </c>
      <c r="C65" s="15" t="s">
        <v>55</v>
      </c>
      <c r="D65" s="16">
        <v>396.83789948059513</v>
      </c>
      <c r="E65" s="16">
        <v>188.11818856082573</v>
      </c>
      <c r="F65" s="16">
        <v>1903.0239702688118</v>
      </c>
      <c r="G65" s="16">
        <v>4540.22598008967</v>
      </c>
      <c r="H65" s="16">
        <v>7247.6070634666903</v>
      </c>
      <c r="I65" s="16">
        <v>11709.174162353649</v>
      </c>
      <c r="J65" s="16">
        <v>4903.0307012954427</v>
      </c>
      <c r="K65" s="16">
        <v>0</v>
      </c>
      <c r="L65" s="16">
        <v>0</v>
      </c>
      <c r="M65" s="16">
        <v>0</v>
      </c>
      <c r="N65" s="16">
        <v>986.0554254952757</v>
      </c>
    </row>
    <row r="66" spans="1:14" x14ac:dyDescent="0.3">
      <c r="A66" s="15" t="str">
        <f>INDEX('R1. Scenario specifications'!$C$11:$C$49,MATCH($B66,'R1. Scenario specifications'!$A$11:$A$49,0))</f>
        <v>Current 1.5DS, 2020 start, 'Expect the Unexpected'</v>
      </c>
      <c r="B66" s="15" t="s">
        <v>19</v>
      </c>
      <c r="C66" s="15" t="s">
        <v>52</v>
      </c>
      <c r="D66" s="16">
        <v>26912.44315092832</v>
      </c>
      <c r="E66" s="16">
        <v>24722.314044407503</v>
      </c>
      <c r="F66" s="16">
        <v>20336.602473810217</v>
      </c>
      <c r="G66" s="16">
        <v>13655.011748624931</v>
      </c>
      <c r="H66" s="16">
        <v>10390.474330661433</v>
      </c>
      <c r="I66" s="16">
        <v>5977.753361067781</v>
      </c>
      <c r="J66" s="16">
        <v>4279.4268354641817</v>
      </c>
      <c r="K66" s="16">
        <v>15073.280097006013</v>
      </c>
      <c r="L66" s="16">
        <v>17100.848046600731</v>
      </c>
      <c r="M66" s="16">
        <v>14374.215999525024</v>
      </c>
      <c r="N66" s="16">
        <v>6932.5016915478755</v>
      </c>
    </row>
    <row r="67" spans="1:14" x14ac:dyDescent="0.3">
      <c r="A67" s="15" t="str">
        <f>INDEX('R1. Scenario specifications'!$C$11:$C$49,MATCH($B67,'R1. Scenario specifications'!$A$11:$A$49,0))</f>
        <v>Current 1.5DS, 2020 start, 'Expect the Unexpected'</v>
      </c>
      <c r="B67" s="15" t="s">
        <v>19</v>
      </c>
      <c r="C67" s="15" t="s">
        <v>53</v>
      </c>
      <c r="D67" s="16">
        <v>47506.401201567365</v>
      </c>
      <c r="E67" s="16">
        <v>51370.31621790112</v>
      </c>
      <c r="F67" s="16">
        <v>62701.81255505755</v>
      </c>
      <c r="G67" s="16">
        <v>31807.225846744717</v>
      </c>
      <c r="H67" s="16">
        <v>12970.604582854809</v>
      </c>
      <c r="I67" s="16">
        <v>7401.6312740017356</v>
      </c>
      <c r="J67" s="16">
        <v>13829.8482127115</v>
      </c>
      <c r="K67" s="16">
        <v>17393.074677828805</v>
      </c>
      <c r="L67" s="16">
        <v>11355.236705849458</v>
      </c>
      <c r="M67" s="16">
        <v>6580.1424198298037</v>
      </c>
      <c r="N67" s="16">
        <v>3253.4473872281164</v>
      </c>
    </row>
    <row r="68" spans="1:14" x14ac:dyDescent="0.3">
      <c r="A68" s="15" t="str">
        <f>INDEX('R1. Scenario specifications'!$C$11:$C$49,MATCH($B68,'R1. Scenario specifications'!$A$11:$A$49,0))</f>
        <v>Current 1.5DS, 2020 start, 'Expect the Unexpected'</v>
      </c>
      <c r="B68" s="15" t="s">
        <v>19</v>
      </c>
      <c r="C68" s="15" t="s">
        <v>54</v>
      </c>
      <c r="D68" s="16">
        <v>703.55932605471685</v>
      </c>
      <c r="E68" s="16">
        <v>336.28891863781013</v>
      </c>
      <c r="F68" s="16">
        <v>564.8130061153006</v>
      </c>
      <c r="G68" s="16">
        <v>5445.4386412568892</v>
      </c>
      <c r="H68" s="16">
        <v>9394.0300711590462</v>
      </c>
      <c r="I68" s="16">
        <v>11192.724886213031</v>
      </c>
      <c r="J68" s="16">
        <v>16463.311378912204</v>
      </c>
      <c r="K68" s="16">
        <v>8057.6981321405074</v>
      </c>
      <c r="L68" s="16">
        <v>4723.6723770727749</v>
      </c>
      <c r="M68" s="16">
        <v>9361.9183027980853</v>
      </c>
      <c r="N68" s="16">
        <v>11973.642540760698</v>
      </c>
    </row>
    <row r="69" spans="1:14" x14ac:dyDescent="0.3">
      <c r="A69" s="15" t="str">
        <f>INDEX('R1. Scenario specifications'!$C$11:$C$49,MATCH($B69,'R1. Scenario specifications'!$A$11:$A$49,0))</f>
        <v>Current 1.5DS, 2020 start, 'Expect the Unexpected'</v>
      </c>
      <c r="B69" s="15" t="s">
        <v>19</v>
      </c>
      <c r="C69" s="15" t="s">
        <v>55</v>
      </c>
      <c r="D69" s="16">
        <v>396.83789948059513</v>
      </c>
      <c r="E69" s="16">
        <v>188.11818856082573</v>
      </c>
      <c r="F69" s="16">
        <v>1903.0239702688118</v>
      </c>
      <c r="G69" s="16">
        <v>1043.8717720121019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948.51836122239195</v>
      </c>
    </row>
    <row r="70" spans="1:14" x14ac:dyDescent="0.3">
      <c r="A70" s="15" t="str">
        <f>INDEX('R1. Scenario specifications'!$C$11:$C$49,MATCH($B70,'R1. Scenario specifications'!$A$11:$A$49,0))</f>
        <v>Current 1.5DS, 2030 start, 'Expect the Unexpected'</v>
      </c>
      <c r="B70" s="15" t="s">
        <v>20</v>
      </c>
      <c r="C70" s="15" t="s">
        <v>52</v>
      </c>
      <c r="D70" s="16">
        <v>26912.44315092832</v>
      </c>
      <c r="E70" s="16">
        <v>24722.314044407503</v>
      </c>
      <c r="F70" s="16">
        <v>20336.602473810217</v>
      </c>
      <c r="G70" s="16">
        <v>27739.576116165721</v>
      </c>
      <c r="H70" s="16">
        <v>13267.693618992278</v>
      </c>
      <c r="I70" s="16">
        <v>3250.3115816803179</v>
      </c>
      <c r="J70" s="16">
        <v>4083.4164948047301</v>
      </c>
      <c r="K70" s="16">
        <v>26530.881271649734</v>
      </c>
      <c r="L70" s="16">
        <v>21944.000496347322</v>
      </c>
      <c r="M70" s="16">
        <v>20579.250970299752</v>
      </c>
      <c r="N70" s="16">
        <v>7207.5180293919939</v>
      </c>
    </row>
    <row r="71" spans="1:14" x14ac:dyDescent="0.3">
      <c r="A71" s="15" t="str">
        <f>INDEX('R1. Scenario specifications'!$C$11:$C$49,MATCH($B71,'R1. Scenario specifications'!$A$11:$A$49,0))</f>
        <v>Current 1.5DS, 2030 start, 'Expect the Unexpected'</v>
      </c>
      <c r="B71" s="15" t="s">
        <v>20</v>
      </c>
      <c r="C71" s="15" t="s">
        <v>53</v>
      </c>
      <c r="D71" s="16">
        <v>47506.401201567365</v>
      </c>
      <c r="E71" s="16">
        <v>51370.31621790112</v>
      </c>
      <c r="F71" s="16">
        <v>62701.81255505755</v>
      </c>
      <c r="G71" s="16">
        <v>51809.718113977193</v>
      </c>
      <c r="H71" s="16">
        <v>24880.726124995446</v>
      </c>
      <c r="I71" s="16">
        <v>10064.747511206095</v>
      </c>
      <c r="J71" s="16">
        <v>7814.6566484648101</v>
      </c>
      <c r="K71" s="16">
        <v>8638.3159181053379</v>
      </c>
      <c r="L71" s="16">
        <v>11226.766558734365</v>
      </c>
      <c r="M71" s="16">
        <v>12359.033917159533</v>
      </c>
      <c r="N71" s="16">
        <v>11194.50155724198</v>
      </c>
    </row>
    <row r="72" spans="1:14" x14ac:dyDescent="0.3">
      <c r="A72" s="15" t="str">
        <f>INDEX('R1. Scenario specifications'!$C$11:$C$49,MATCH($B72,'R1. Scenario specifications'!$A$11:$A$49,0))</f>
        <v>Current 1.5DS, 2030 start, 'Expect the Unexpected'</v>
      </c>
      <c r="B72" s="15" t="s">
        <v>20</v>
      </c>
      <c r="C72" s="15" t="s">
        <v>54</v>
      </c>
      <c r="D72" s="16">
        <v>703.55932605471685</v>
      </c>
      <c r="E72" s="16">
        <v>336.28891863781013</v>
      </c>
      <c r="F72" s="16">
        <v>564.8130061153006</v>
      </c>
      <c r="G72" s="16">
        <v>1128.2144782527346</v>
      </c>
      <c r="H72" s="16">
        <v>6787.3577949058981</v>
      </c>
      <c r="I72" s="16">
        <v>11608.058364027485</v>
      </c>
      <c r="J72" s="16">
        <v>12289.805609407706</v>
      </c>
      <c r="K72" s="16">
        <v>5089.0609376548091</v>
      </c>
      <c r="L72" s="16">
        <v>1363.7247041035625</v>
      </c>
      <c r="M72" s="16">
        <v>1488.5024662074497</v>
      </c>
      <c r="N72" s="16">
        <v>1407.6553761192888</v>
      </c>
    </row>
    <row r="73" spans="1:14" x14ac:dyDescent="0.3">
      <c r="A73" s="15" t="str">
        <f>INDEX('R1. Scenario specifications'!$C$11:$C$49,MATCH($B73,'R1. Scenario specifications'!$A$11:$A$49,0))</f>
        <v>Current 1.5DS, 2030 start, 'Expect the Unexpected'</v>
      </c>
      <c r="B73" s="15" t="s">
        <v>20</v>
      </c>
      <c r="C73" s="15" t="s">
        <v>55</v>
      </c>
      <c r="D73" s="16">
        <v>396.83789948059513</v>
      </c>
      <c r="E73" s="16">
        <v>188.11818856082573</v>
      </c>
      <c r="F73" s="16">
        <v>1903.0239702688118</v>
      </c>
      <c r="G73" s="16">
        <v>4540.22598008967</v>
      </c>
      <c r="H73" s="16">
        <v>1960.3604794389737</v>
      </c>
      <c r="I73" s="16">
        <v>0</v>
      </c>
      <c r="J73" s="16">
        <v>0</v>
      </c>
      <c r="K73" s="16">
        <v>991.30926669954988</v>
      </c>
      <c r="L73" s="16">
        <v>555.8142549887541</v>
      </c>
      <c r="M73" s="16">
        <v>0</v>
      </c>
      <c r="N73" s="16">
        <v>1494.6766888950051</v>
      </c>
    </row>
    <row r="74" spans="1:14" x14ac:dyDescent="0.3">
      <c r="A74" s="15" t="str">
        <f>INDEX('R1. Scenario specifications'!$C$11:$C$49,MATCH($B74,'R1. Scenario specifications'!$A$11:$A$49,0))</f>
        <v>Current 1.5DS, 2020 start, 'Expect the Unexpected' but with cheap renewables</v>
      </c>
      <c r="B74" s="15" t="s">
        <v>21</v>
      </c>
      <c r="C74" s="15" t="s">
        <v>52</v>
      </c>
      <c r="D74" s="16">
        <v>26912.44315092832</v>
      </c>
      <c r="E74" s="16">
        <v>24722.314044407503</v>
      </c>
      <c r="F74" s="16">
        <v>20336.602473810217</v>
      </c>
      <c r="G74" s="16">
        <v>13749.841143084201</v>
      </c>
      <c r="H74" s="16">
        <v>10431.965965741725</v>
      </c>
      <c r="I74" s="16">
        <v>5904.0609955049604</v>
      </c>
      <c r="J74" s="16">
        <v>5804.9011439607184</v>
      </c>
      <c r="K74" s="16">
        <v>15431.688586344413</v>
      </c>
      <c r="L74" s="16">
        <v>17650.756769223997</v>
      </c>
      <c r="M74" s="16">
        <v>14429.048571473775</v>
      </c>
      <c r="N74" s="16">
        <v>7574.3846081324118</v>
      </c>
    </row>
    <row r="75" spans="1:14" x14ac:dyDescent="0.3">
      <c r="A75" s="15" t="str">
        <f>INDEX('R1. Scenario specifications'!$C$11:$C$49,MATCH($B75,'R1. Scenario specifications'!$A$11:$A$49,0))</f>
        <v>Current 1.5DS, 2020 start, 'Expect the Unexpected' but with cheap renewables</v>
      </c>
      <c r="B75" s="15" t="s">
        <v>21</v>
      </c>
      <c r="C75" s="15" t="s">
        <v>53</v>
      </c>
      <c r="D75" s="16">
        <v>47506.401201567365</v>
      </c>
      <c r="E75" s="16">
        <v>51370.31621790112</v>
      </c>
      <c r="F75" s="16">
        <v>62701.81255505755</v>
      </c>
      <c r="G75" s="16">
        <v>32158.750226103009</v>
      </c>
      <c r="H75" s="16">
        <v>13028.268685685416</v>
      </c>
      <c r="I75" s="16">
        <v>7518.2797106935759</v>
      </c>
      <c r="J75" s="16">
        <v>14104.384357860672</v>
      </c>
      <c r="K75" s="16">
        <v>17369.038697383738</v>
      </c>
      <c r="L75" s="16">
        <v>11395.093322384428</v>
      </c>
      <c r="M75" s="16">
        <v>6471.0507553083762</v>
      </c>
      <c r="N75" s="16">
        <v>3201.4458309998558</v>
      </c>
    </row>
    <row r="76" spans="1:14" x14ac:dyDescent="0.3">
      <c r="A76" s="15" t="str">
        <f>INDEX('R1. Scenario specifications'!$C$11:$C$49,MATCH($B76,'R1. Scenario specifications'!$A$11:$A$49,0))</f>
        <v>Current 1.5DS, 2020 start, 'Expect the Unexpected' but with cheap renewables</v>
      </c>
      <c r="B76" s="15" t="s">
        <v>21</v>
      </c>
      <c r="C76" s="15" t="s">
        <v>54</v>
      </c>
      <c r="D76" s="16">
        <v>703.55932605471685</v>
      </c>
      <c r="E76" s="16">
        <v>336.28891863781013</v>
      </c>
      <c r="F76" s="16">
        <v>564.8130061153006</v>
      </c>
      <c r="G76" s="16">
        <v>5538.0777292518851</v>
      </c>
      <c r="H76" s="16">
        <v>9365.3008103504908</v>
      </c>
      <c r="I76" s="16">
        <v>11412.92131337005</v>
      </c>
      <c r="J76" s="16">
        <v>14603.695561855546</v>
      </c>
      <c r="K76" s="16">
        <v>7565.3141136763097</v>
      </c>
      <c r="L76" s="16">
        <v>4128.6973603173037</v>
      </c>
      <c r="M76" s="16">
        <v>9333.9395102300678</v>
      </c>
      <c r="N76" s="16">
        <v>11227.641069022147</v>
      </c>
    </row>
    <row r="77" spans="1:14" x14ac:dyDescent="0.3">
      <c r="A77" s="15" t="str">
        <f>INDEX('R1. Scenario specifications'!$C$11:$C$49,MATCH($B77,'R1. Scenario specifications'!$A$11:$A$49,0))</f>
        <v>Current 1.5DS, 2020 start, 'Expect the Unexpected' but with cheap renewables</v>
      </c>
      <c r="B77" s="15" t="s">
        <v>21</v>
      </c>
      <c r="C77" s="15" t="s">
        <v>55</v>
      </c>
      <c r="D77" s="16">
        <v>396.83789948059513</v>
      </c>
      <c r="E77" s="16">
        <v>188.11818856082573</v>
      </c>
      <c r="F77" s="16">
        <v>1903.0239702688118</v>
      </c>
      <c r="G77" s="16">
        <v>1043.8717720121019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988.57190117914604</v>
      </c>
    </row>
    <row r="78" spans="1:14" x14ac:dyDescent="0.3">
      <c r="A78" s="15" t="str">
        <f>INDEX('R1. Scenario specifications'!$C$11:$C$49,MATCH($B78,'R1. Scenario specifications'!$A$11:$A$49,0))</f>
        <v>Current 1.5DS, 2030 start, 'Expect the Unexpected' but with cheap renewables</v>
      </c>
      <c r="B78" s="15" t="s">
        <v>22</v>
      </c>
      <c r="C78" s="15" t="s">
        <v>52</v>
      </c>
      <c r="D78" s="16">
        <v>26912.44315092832</v>
      </c>
      <c r="E78" s="16">
        <v>24722.314044407503</v>
      </c>
      <c r="F78" s="16">
        <v>20336.602473810217</v>
      </c>
      <c r="G78" s="16">
        <v>27739.576116165721</v>
      </c>
      <c r="H78" s="16">
        <v>13182.325131194117</v>
      </c>
      <c r="I78" s="16">
        <v>3095.2564296242158</v>
      </c>
      <c r="J78" s="16">
        <v>3902.8649733690904</v>
      </c>
      <c r="K78" s="16">
        <v>26296.263476201821</v>
      </c>
      <c r="L78" s="16">
        <v>21909.368897248787</v>
      </c>
      <c r="M78" s="16">
        <v>20527.531456301716</v>
      </c>
      <c r="N78" s="16">
        <v>7418.2460180934322</v>
      </c>
    </row>
    <row r="79" spans="1:14" x14ac:dyDescent="0.3">
      <c r="A79" s="15" t="str">
        <f>INDEX('R1. Scenario specifications'!$C$11:$C$49,MATCH($B79,'R1. Scenario specifications'!$A$11:$A$49,0))</f>
        <v>Current 1.5DS, 2030 start, 'Expect the Unexpected' but with cheap renewables</v>
      </c>
      <c r="B79" s="15" t="s">
        <v>22</v>
      </c>
      <c r="C79" s="15" t="s">
        <v>53</v>
      </c>
      <c r="D79" s="16">
        <v>47506.401201567365</v>
      </c>
      <c r="E79" s="16">
        <v>51370.31621790112</v>
      </c>
      <c r="F79" s="16">
        <v>62701.81255505755</v>
      </c>
      <c r="G79" s="16">
        <v>51809.718113977193</v>
      </c>
      <c r="H79" s="16">
        <v>24856.624372122573</v>
      </c>
      <c r="I79" s="16">
        <v>10054.099566646868</v>
      </c>
      <c r="J79" s="16">
        <v>7813.4406213869679</v>
      </c>
      <c r="K79" s="16">
        <v>8422.5718661600858</v>
      </c>
      <c r="L79" s="16">
        <v>11105.376121002086</v>
      </c>
      <c r="M79" s="16">
        <v>12401.274355065711</v>
      </c>
      <c r="N79" s="16">
        <v>10863.096670476671</v>
      </c>
    </row>
    <row r="80" spans="1:14" x14ac:dyDescent="0.3">
      <c r="A80" s="15" t="str">
        <f>INDEX('R1. Scenario specifications'!$C$11:$C$49,MATCH($B80,'R1. Scenario specifications'!$A$11:$A$49,0))</f>
        <v>Current 1.5DS, 2030 start, 'Expect the Unexpected' but with cheap renewables</v>
      </c>
      <c r="B80" s="15" t="s">
        <v>22</v>
      </c>
      <c r="C80" s="15" t="s">
        <v>54</v>
      </c>
      <c r="D80" s="16">
        <v>703.55932605471685</v>
      </c>
      <c r="E80" s="16">
        <v>336.28891863781013</v>
      </c>
      <c r="F80" s="16">
        <v>564.8130061153006</v>
      </c>
      <c r="G80" s="16">
        <v>1128.2144782527346</v>
      </c>
      <c r="H80" s="16">
        <v>6920.1672024606105</v>
      </c>
      <c r="I80" s="16">
        <v>11671.611108094945</v>
      </c>
      <c r="J80" s="16">
        <v>12291.998248626502</v>
      </c>
      <c r="K80" s="16">
        <v>5093.7350293983691</v>
      </c>
      <c r="L80" s="16">
        <v>1363.7290550511702</v>
      </c>
      <c r="M80" s="16">
        <v>1490.3045267845694</v>
      </c>
      <c r="N80" s="16">
        <v>1370.0924831157045</v>
      </c>
    </row>
    <row r="81" spans="1:14" x14ac:dyDescent="0.3">
      <c r="A81" s="15" t="str">
        <f>INDEX('R1. Scenario specifications'!$C$11:$C$49,MATCH($B81,'R1. Scenario specifications'!$A$11:$A$49,0))</f>
        <v>Current 1.5DS, 2030 start, 'Expect the Unexpected' but with cheap renewables</v>
      </c>
      <c r="B81" s="15" t="s">
        <v>22</v>
      </c>
      <c r="C81" s="15" t="s">
        <v>55</v>
      </c>
      <c r="D81" s="16">
        <v>396.83789948059513</v>
      </c>
      <c r="E81" s="16">
        <v>188.11818856082573</v>
      </c>
      <c r="F81" s="16">
        <v>1903.0239702688118</v>
      </c>
      <c r="G81" s="16">
        <v>4540.22598008967</v>
      </c>
      <c r="H81" s="16">
        <v>1960.3604794389737</v>
      </c>
      <c r="I81" s="16">
        <v>0</v>
      </c>
      <c r="J81" s="16">
        <v>0</v>
      </c>
      <c r="K81" s="16">
        <v>1001.1956017255468</v>
      </c>
      <c r="L81" s="16">
        <v>561.35739487620674</v>
      </c>
      <c r="M81" s="16">
        <v>0</v>
      </c>
      <c r="N81" s="16">
        <v>1529.7087548782577</v>
      </c>
    </row>
    <row r="82" spans="1:14" x14ac:dyDescent="0.3">
      <c r="A82" s="15" t="str">
        <f>INDEX('R1. Scenario specifications'!$C$11:$C$49,MATCH($B82,'R1. Scenario specifications'!$A$11:$A$49,0))</f>
        <v>Current 1.5DS, 2020 start, 'Expect the Unexpected' but with cheap CCS</v>
      </c>
      <c r="B82" s="15" t="s">
        <v>23</v>
      </c>
      <c r="C82" s="15" t="s">
        <v>52</v>
      </c>
      <c r="D82" s="16">
        <v>26912.44315092832</v>
      </c>
      <c r="E82" s="16">
        <v>24722.314044407503</v>
      </c>
      <c r="F82" s="16">
        <v>20336.602473810217</v>
      </c>
      <c r="G82" s="16">
        <v>13655.01175083616</v>
      </c>
      <c r="H82" s="16">
        <v>10390.474330661444</v>
      </c>
      <c r="I82" s="16">
        <v>5977.753361067781</v>
      </c>
      <c r="J82" s="16">
        <v>4279.4268354641799</v>
      </c>
      <c r="K82" s="16">
        <v>15073.280097006013</v>
      </c>
      <c r="L82" s="16">
        <v>17100.848046075989</v>
      </c>
      <c r="M82" s="16">
        <v>14374.216005013252</v>
      </c>
      <c r="N82" s="16">
        <v>6932.5016425655704</v>
      </c>
    </row>
    <row r="83" spans="1:14" x14ac:dyDescent="0.3">
      <c r="A83" s="15" t="str">
        <f>INDEX('R1. Scenario specifications'!$C$11:$C$49,MATCH($B83,'R1. Scenario specifications'!$A$11:$A$49,0))</f>
        <v>Current 1.5DS, 2020 start, 'Expect the Unexpected' but with cheap CCS</v>
      </c>
      <c r="B83" s="15" t="s">
        <v>23</v>
      </c>
      <c r="C83" s="15" t="s">
        <v>53</v>
      </c>
      <c r="D83" s="16">
        <v>47506.401201567365</v>
      </c>
      <c r="E83" s="16">
        <v>51370.31621790112</v>
      </c>
      <c r="F83" s="16">
        <v>62701.81255505755</v>
      </c>
      <c r="G83" s="16">
        <v>31807.225846744717</v>
      </c>
      <c r="H83" s="16">
        <v>12970.60458285481</v>
      </c>
      <c r="I83" s="16">
        <v>7401.6312740017356</v>
      </c>
      <c r="J83" s="16">
        <v>13829.848034612998</v>
      </c>
      <c r="K83" s="16">
        <v>17393.074661461873</v>
      </c>
      <c r="L83" s="16">
        <v>11355.236706017002</v>
      </c>
      <c r="M83" s="16">
        <v>6580.142649444776</v>
      </c>
      <c r="N83" s="16">
        <v>3253.4474564329071</v>
      </c>
    </row>
    <row r="84" spans="1:14" x14ac:dyDescent="0.3">
      <c r="A84" s="15" t="str">
        <f>INDEX('R1. Scenario specifications'!$C$11:$C$49,MATCH($B84,'R1. Scenario specifications'!$A$11:$A$49,0))</f>
        <v>Current 1.5DS, 2020 start, 'Expect the Unexpected' but with cheap CCS</v>
      </c>
      <c r="B84" s="15" t="s">
        <v>23</v>
      </c>
      <c r="C84" s="15" t="s">
        <v>54</v>
      </c>
      <c r="D84" s="16">
        <v>703.55932605471685</v>
      </c>
      <c r="E84" s="16">
        <v>336.28891863781013</v>
      </c>
      <c r="F84" s="16">
        <v>564.8130061153006</v>
      </c>
      <c r="G84" s="16">
        <v>5445.4386412568638</v>
      </c>
      <c r="H84" s="16">
        <v>9394.0300711590316</v>
      </c>
      <c r="I84" s="16">
        <v>11192.724886213031</v>
      </c>
      <c r="J84" s="16">
        <v>16463.311378912204</v>
      </c>
      <c r="K84" s="16">
        <v>8057.6981321405074</v>
      </c>
      <c r="L84" s="16">
        <v>4723.6723776483941</v>
      </c>
      <c r="M84" s="16">
        <v>9361.9182967777724</v>
      </c>
      <c r="N84" s="16">
        <v>11973.642574481635</v>
      </c>
    </row>
    <row r="85" spans="1:14" x14ac:dyDescent="0.3">
      <c r="A85" s="15" t="str">
        <f>INDEX('R1. Scenario specifications'!$C$11:$C$49,MATCH($B85,'R1. Scenario specifications'!$A$11:$A$49,0))</f>
        <v>Current 1.5DS, 2020 start, 'Expect the Unexpected' but with cheap CCS</v>
      </c>
      <c r="B85" s="15" t="s">
        <v>23</v>
      </c>
      <c r="C85" s="15" t="s">
        <v>55</v>
      </c>
      <c r="D85" s="16">
        <v>396.83789948059513</v>
      </c>
      <c r="E85" s="16">
        <v>188.11818856082573</v>
      </c>
      <c r="F85" s="16">
        <v>1903.0239702688118</v>
      </c>
      <c r="G85" s="16">
        <v>1043.8717720121019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948.51838401621399</v>
      </c>
    </row>
    <row r="86" spans="1:14" x14ac:dyDescent="0.3">
      <c r="A86" s="15" t="str">
        <f>INDEX('R1. Scenario specifications'!$C$11:$C$49,MATCH($B86,'R1. Scenario specifications'!$A$11:$A$49,0))</f>
        <v>Current 1.5DS, 2030 start, 'Expect the Unexpected' but with cheap CCS</v>
      </c>
      <c r="B86" s="15" t="s">
        <v>24</v>
      </c>
      <c r="C86" s="15" t="s">
        <v>52</v>
      </c>
      <c r="D86" s="16">
        <v>26912.44315092832</v>
      </c>
      <c r="E86" s="16">
        <v>24722.314044407503</v>
      </c>
      <c r="F86" s="16">
        <v>20336.602473810217</v>
      </c>
      <c r="G86" s="16">
        <v>27739.576116165721</v>
      </c>
      <c r="H86" s="16">
        <v>13267.693618989906</v>
      </c>
      <c r="I86" s="16">
        <v>3250.3115816739096</v>
      </c>
      <c r="J86" s="16">
        <v>4083.4164947986151</v>
      </c>
      <c r="K86" s="16">
        <v>26530.881271649705</v>
      </c>
      <c r="L86" s="16">
        <v>21944.000484974309</v>
      </c>
      <c r="M86" s="16">
        <v>20579.250967224467</v>
      </c>
      <c r="N86" s="16">
        <v>7207.5180301719738</v>
      </c>
    </row>
    <row r="87" spans="1:14" x14ac:dyDescent="0.3">
      <c r="A87" s="15" t="str">
        <f>INDEX('R1. Scenario specifications'!$C$11:$C$49,MATCH($B87,'R1. Scenario specifications'!$A$11:$A$49,0))</f>
        <v>Current 1.5DS, 2030 start, 'Expect the Unexpected' but with cheap CCS</v>
      </c>
      <c r="B87" s="15" t="s">
        <v>24</v>
      </c>
      <c r="C87" s="15" t="s">
        <v>53</v>
      </c>
      <c r="D87" s="16">
        <v>47506.401201567365</v>
      </c>
      <c r="E87" s="16">
        <v>51370.31621790112</v>
      </c>
      <c r="F87" s="16">
        <v>62701.81255505755</v>
      </c>
      <c r="G87" s="16">
        <v>51809.718113977193</v>
      </c>
      <c r="H87" s="16">
        <v>24880.726124995443</v>
      </c>
      <c r="I87" s="16">
        <v>10064.747511206091</v>
      </c>
      <c r="J87" s="16">
        <v>7814.6566484648101</v>
      </c>
      <c r="K87" s="16">
        <v>8638.3159180984258</v>
      </c>
      <c r="L87" s="16">
        <v>11226.766570205733</v>
      </c>
      <c r="M87" s="16">
        <v>12359.033920066862</v>
      </c>
      <c r="N87" s="16">
        <v>11194.501556158428</v>
      </c>
    </row>
    <row r="88" spans="1:14" x14ac:dyDescent="0.3">
      <c r="A88" s="15" t="str">
        <f>INDEX('R1. Scenario specifications'!$C$11:$C$49,MATCH($B88,'R1. Scenario specifications'!$A$11:$A$49,0))</f>
        <v>Current 1.5DS, 2030 start, 'Expect the Unexpected' but with cheap CCS</v>
      </c>
      <c r="B88" s="15" t="s">
        <v>24</v>
      </c>
      <c r="C88" s="15" t="s">
        <v>54</v>
      </c>
      <c r="D88" s="16">
        <v>703.55932605471685</v>
      </c>
      <c r="E88" s="16">
        <v>336.28891863781013</v>
      </c>
      <c r="F88" s="16">
        <v>564.8130061153006</v>
      </c>
      <c r="G88" s="16">
        <v>1128.2144782527346</v>
      </c>
      <c r="H88" s="16">
        <v>6787.3577949058927</v>
      </c>
      <c r="I88" s="16">
        <v>11608.058364027482</v>
      </c>
      <c r="J88" s="16">
        <v>12289.805609407706</v>
      </c>
      <c r="K88" s="16">
        <v>5089.0609376548455</v>
      </c>
      <c r="L88" s="16">
        <v>1363.7247041114208</v>
      </c>
      <c r="M88" s="16">
        <v>1488.5024662080259</v>
      </c>
      <c r="N88" s="16">
        <v>1407.6553761199643</v>
      </c>
    </row>
    <row r="89" spans="1:14" x14ac:dyDescent="0.3">
      <c r="A89" s="15" t="str">
        <f>INDEX('R1. Scenario specifications'!$C$11:$C$49,MATCH($B89,'R1. Scenario specifications'!$A$11:$A$49,0))</f>
        <v>Current 1.5DS, 2030 start, 'Expect the Unexpected' but with cheap CCS</v>
      </c>
      <c r="B89" s="15" t="s">
        <v>24</v>
      </c>
      <c r="C89" s="15" t="s">
        <v>55</v>
      </c>
      <c r="D89" s="16">
        <v>396.83789948059513</v>
      </c>
      <c r="E89" s="16">
        <v>188.11818856082573</v>
      </c>
      <c r="F89" s="16">
        <v>1903.0239702688118</v>
      </c>
      <c r="G89" s="16">
        <v>4540.22598008967</v>
      </c>
      <c r="H89" s="16">
        <v>1960.3604794389737</v>
      </c>
      <c r="I89" s="16">
        <v>0</v>
      </c>
      <c r="J89" s="16">
        <v>0</v>
      </c>
      <c r="K89" s="16">
        <v>991.3092666995509</v>
      </c>
      <c r="L89" s="16">
        <v>555.81425498875478</v>
      </c>
      <c r="M89" s="16">
        <v>0</v>
      </c>
      <c r="N89" s="16">
        <v>1494.6766888950644</v>
      </c>
    </row>
    <row r="90" spans="1:14" x14ac:dyDescent="0.3">
      <c r="A90" s="15" t="str">
        <f>INDEX('R1. Scenario specifications'!$C$11:$C$49,MATCH($B90,'R1. Scenario specifications'!$A$11:$A$49,0))</f>
        <v>Current 1.5DS, 2020 start, 'Expect the Unexpected' but with cheap EVs</v>
      </c>
      <c r="B90" s="15" t="s">
        <v>25</v>
      </c>
      <c r="C90" s="15" t="s">
        <v>52</v>
      </c>
      <c r="D90" s="16">
        <v>26912.44315092832</v>
      </c>
      <c r="E90" s="16">
        <v>24722.314044407503</v>
      </c>
      <c r="F90" s="16">
        <v>20336.602473810217</v>
      </c>
      <c r="G90" s="16">
        <v>15972.955023883</v>
      </c>
      <c r="H90" s="16">
        <v>11474.623800254903</v>
      </c>
      <c r="I90" s="16">
        <v>5506.8114599665523</v>
      </c>
      <c r="J90" s="16">
        <v>9208.0650147310844</v>
      </c>
      <c r="K90" s="16">
        <v>9845.6002138053354</v>
      </c>
      <c r="L90" s="16">
        <v>6587.9827091772804</v>
      </c>
      <c r="M90" s="16">
        <v>7392.7531059547518</v>
      </c>
      <c r="N90" s="16">
        <v>6238.4146662936382</v>
      </c>
    </row>
    <row r="91" spans="1:14" x14ac:dyDescent="0.3">
      <c r="A91" s="15" t="str">
        <f>INDEX('R1. Scenario specifications'!$C$11:$C$49,MATCH($B91,'R1. Scenario specifications'!$A$11:$A$49,0))</f>
        <v>Current 1.5DS, 2020 start, 'Expect the Unexpected' but with cheap EVs</v>
      </c>
      <c r="B91" s="15" t="s">
        <v>25</v>
      </c>
      <c r="C91" s="15" t="s">
        <v>53</v>
      </c>
      <c r="D91" s="16">
        <v>47506.401201567365</v>
      </c>
      <c r="E91" s="16">
        <v>51370.31621790112</v>
      </c>
      <c r="F91" s="16">
        <v>62701.81255505755</v>
      </c>
      <c r="G91" s="16">
        <v>26633.634772416313</v>
      </c>
      <c r="H91" s="16">
        <v>10053.758841048995</v>
      </c>
      <c r="I91" s="16">
        <v>5946.2233088940638</v>
      </c>
      <c r="J91" s="16">
        <v>3914.924776203306</v>
      </c>
      <c r="K91" s="16">
        <v>14604.076889051992</v>
      </c>
      <c r="L91" s="16">
        <v>16568.897503365712</v>
      </c>
      <c r="M91" s="16">
        <v>7452.1206876717242</v>
      </c>
      <c r="N91" s="16">
        <v>2059.1645766048928</v>
      </c>
    </row>
    <row r="92" spans="1:14" x14ac:dyDescent="0.3">
      <c r="A92" s="15" t="str">
        <f>INDEX('R1. Scenario specifications'!$C$11:$C$49,MATCH($B92,'R1. Scenario specifications'!$A$11:$A$49,0))</f>
        <v>Current 1.5DS, 2020 start, 'Expect the Unexpected' but with cheap EVs</v>
      </c>
      <c r="B92" s="15" t="s">
        <v>25</v>
      </c>
      <c r="C92" s="15" t="s">
        <v>54</v>
      </c>
      <c r="D92" s="16">
        <v>703.55932605471685</v>
      </c>
      <c r="E92" s="16">
        <v>336.28891863781013</v>
      </c>
      <c r="F92" s="16">
        <v>564.8130061153006</v>
      </c>
      <c r="G92" s="16">
        <v>5468.6910842495472</v>
      </c>
      <c r="H92" s="16">
        <v>9581.2846096277372</v>
      </c>
      <c r="I92" s="16">
        <v>12005.600951317143</v>
      </c>
      <c r="J92" s="16">
        <v>19228.985717291129</v>
      </c>
      <c r="K92" s="16">
        <v>9230.0407421555228</v>
      </c>
      <c r="L92" s="16">
        <v>7405.8701701875934</v>
      </c>
      <c r="M92" s="16">
        <v>14049.017276878641</v>
      </c>
      <c r="N92" s="16">
        <v>13736.034000225483</v>
      </c>
    </row>
    <row r="93" spans="1:14" x14ac:dyDescent="0.3">
      <c r="A93" s="15" t="str">
        <f>INDEX('R1. Scenario specifications'!$C$11:$C$49,MATCH($B93,'R1. Scenario specifications'!$A$11:$A$49,0))</f>
        <v>Current 1.5DS, 2020 start, 'Expect the Unexpected' but with cheap EVs</v>
      </c>
      <c r="B93" s="15" t="s">
        <v>25</v>
      </c>
      <c r="C93" s="15" t="s">
        <v>55</v>
      </c>
      <c r="D93" s="16">
        <v>396.83789948059513</v>
      </c>
      <c r="E93" s="16">
        <v>188.11818856082573</v>
      </c>
      <c r="F93" s="16">
        <v>1903.0239702688118</v>
      </c>
      <c r="G93" s="16">
        <v>1043.8717720121019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768.87874074868103</v>
      </c>
    </row>
    <row r="94" spans="1:14" x14ac:dyDescent="0.3">
      <c r="A94" s="15" t="str">
        <f>INDEX('R1. Scenario specifications'!$C$11:$C$49,MATCH($B94,'R1. Scenario specifications'!$A$11:$A$49,0))</f>
        <v>Current 2DS, 2030 start, 'Expect the Unexpected'</v>
      </c>
      <c r="B94" s="15" t="s">
        <v>26</v>
      </c>
      <c r="C94" s="15" t="s">
        <v>52</v>
      </c>
      <c r="D94" s="16">
        <v>26912.44315092832</v>
      </c>
      <c r="E94" s="16">
        <v>24722.314044407503</v>
      </c>
      <c r="F94" s="16">
        <v>20336.602473810217</v>
      </c>
      <c r="G94" s="16">
        <v>27739.576116165721</v>
      </c>
      <c r="H94" s="16">
        <v>42211.508312903825</v>
      </c>
      <c r="I94" s="16">
        <v>23263.549044744377</v>
      </c>
      <c r="J94" s="16">
        <v>17060.481541211186</v>
      </c>
      <c r="K94" s="16">
        <v>18556.436225588084</v>
      </c>
      <c r="L94" s="16">
        <v>19895.205062744255</v>
      </c>
      <c r="M94" s="16">
        <v>18324.66755019375</v>
      </c>
      <c r="N94" s="16">
        <v>10358.048989321398</v>
      </c>
    </row>
    <row r="95" spans="1:14" x14ac:dyDescent="0.3">
      <c r="A95" s="15" t="str">
        <f>INDEX('R1. Scenario specifications'!$C$11:$C$49,MATCH($B95,'R1. Scenario specifications'!$A$11:$A$49,0))</f>
        <v>Current 2DS, 2030 start, 'Expect the Unexpected'</v>
      </c>
      <c r="B95" s="15" t="s">
        <v>26</v>
      </c>
      <c r="C95" s="15" t="s">
        <v>53</v>
      </c>
      <c r="D95" s="16">
        <v>47506.401201567365</v>
      </c>
      <c r="E95" s="16">
        <v>51370.31621790112</v>
      </c>
      <c r="F95" s="16">
        <v>62701.81255505755</v>
      </c>
      <c r="G95" s="16">
        <v>51809.718113977193</v>
      </c>
      <c r="H95" s="16">
        <v>16705.08973439391</v>
      </c>
      <c r="I95" s="16">
        <v>20459.68660964855</v>
      </c>
      <c r="J95" s="16">
        <v>20280.398817478788</v>
      </c>
      <c r="K95" s="16">
        <v>13414.302672699467</v>
      </c>
      <c r="L95" s="16">
        <v>7675.3141843716139</v>
      </c>
      <c r="M95" s="16">
        <v>5968.003939639123</v>
      </c>
      <c r="N95" s="16">
        <v>3217.7296600875175</v>
      </c>
    </row>
    <row r="96" spans="1:14" x14ac:dyDescent="0.3">
      <c r="A96" s="15" t="str">
        <f>INDEX('R1. Scenario specifications'!$C$11:$C$49,MATCH($B96,'R1. Scenario specifications'!$A$11:$A$49,0))</f>
        <v>Current 2DS, 2030 start, 'Expect the Unexpected'</v>
      </c>
      <c r="B96" s="15" t="s">
        <v>26</v>
      </c>
      <c r="C96" s="15" t="s">
        <v>54</v>
      </c>
      <c r="D96" s="16">
        <v>703.55932605471685</v>
      </c>
      <c r="E96" s="16">
        <v>336.28891863781013</v>
      </c>
      <c r="F96" s="16">
        <v>564.8130061153006</v>
      </c>
      <c r="G96" s="16">
        <v>1128.2144782527346</v>
      </c>
      <c r="H96" s="16">
        <v>1153.5058192053575</v>
      </c>
      <c r="I96" s="16">
        <v>888.34226267392967</v>
      </c>
      <c r="J96" s="16">
        <v>1152.128205330092</v>
      </c>
      <c r="K96" s="16">
        <v>1225.665701792394</v>
      </c>
      <c r="L96" s="16">
        <v>1560.6792746209924</v>
      </c>
      <c r="M96" s="16">
        <v>5142.1145707021778</v>
      </c>
      <c r="N96" s="16">
        <v>8162.4646009426224</v>
      </c>
    </row>
    <row r="97" spans="1:14" x14ac:dyDescent="0.3">
      <c r="A97" s="15" t="str">
        <f>INDEX('R1. Scenario specifications'!$C$11:$C$49,MATCH($B97,'R1. Scenario specifications'!$A$11:$A$49,0))</f>
        <v>Current 2DS, 2030 start, 'Expect the Unexpected'</v>
      </c>
      <c r="B97" s="15" t="s">
        <v>26</v>
      </c>
      <c r="C97" s="15" t="s">
        <v>55</v>
      </c>
      <c r="D97" s="16">
        <v>396.83789948059513</v>
      </c>
      <c r="E97" s="16">
        <v>188.11818856082573</v>
      </c>
      <c r="F97" s="16">
        <v>1903.0239702688118</v>
      </c>
      <c r="G97" s="16">
        <v>4540.22598008967</v>
      </c>
      <c r="H97" s="16">
        <v>7249.1050241773837</v>
      </c>
      <c r="I97" s="16">
        <v>11729.148410614813</v>
      </c>
      <c r="J97" s="16">
        <v>4913.7590895210296</v>
      </c>
      <c r="K97" s="16">
        <v>0</v>
      </c>
      <c r="L97" s="16">
        <v>0</v>
      </c>
      <c r="M97" s="16">
        <v>0</v>
      </c>
      <c r="N97" s="16">
        <v>986.05603108720891</v>
      </c>
    </row>
    <row r="98" spans="1:14" x14ac:dyDescent="0.3">
      <c r="A98" s="15" t="str">
        <f>INDEX('R1. Scenario specifications'!$C$11:$C$49,MATCH($B98,'R1. Scenario specifications'!$A$11:$A$49,0))</f>
        <v>Current 1.5DS, 2030 start, 'Expect the Unexpected' but with cheap EVs</v>
      </c>
      <c r="B98" s="15" t="s">
        <v>27</v>
      </c>
      <c r="C98" s="15" t="s">
        <v>52</v>
      </c>
      <c r="D98" s="16">
        <v>26912.44315092832</v>
      </c>
      <c r="E98" s="16">
        <v>24722.314044407503</v>
      </c>
      <c r="F98" s="16">
        <v>20336.602473810217</v>
      </c>
      <c r="G98" s="16">
        <v>27739.576116165721</v>
      </c>
      <c r="H98" s="16">
        <v>15985.833787204823</v>
      </c>
      <c r="I98" s="16">
        <v>4704.3058536250292</v>
      </c>
      <c r="J98" s="16">
        <v>3751.1508959751854</v>
      </c>
      <c r="K98" s="16">
        <v>9334.8938659350297</v>
      </c>
      <c r="L98" s="16">
        <v>10013.093321641096</v>
      </c>
      <c r="M98" s="16">
        <v>13414.948486666863</v>
      </c>
      <c r="N98" s="16">
        <v>7845.3665308245963</v>
      </c>
    </row>
    <row r="99" spans="1:14" x14ac:dyDescent="0.3">
      <c r="A99" s="15" t="str">
        <f>INDEX('R1. Scenario specifications'!$C$11:$C$49,MATCH($B99,'R1. Scenario specifications'!$A$11:$A$49,0))</f>
        <v>Current 1.5DS, 2030 start, 'Expect the Unexpected' but with cheap EVs</v>
      </c>
      <c r="B99" s="15" t="s">
        <v>27</v>
      </c>
      <c r="C99" s="15" t="s">
        <v>53</v>
      </c>
      <c r="D99" s="16">
        <v>47506.401201567365</v>
      </c>
      <c r="E99" s="16">
        <v>51370.31621790112</v>
      </c>
      <c r="F99" s="16">
        <v>62701.81255505755</v>
      </c>
      <c r="G99" s="16">
        <v>51809.718113977193</v>
      </c>
      <c r="H99" s="16">
        <v>18283.032497524819</v>
      </c>
      <c r="I99" s="16">
        <v>7306.1941125730245</v>
      </c>
      <c r="J99" s="16">
        <v>6922.8080340138022</v>
      </c>
      <c r="K99" s="16">
        <v>14991.375264872751</v>
      </c>
      <c r="L99" s="16">
        <v>16110.540207987946</v>
      </c>
      <c r="M99" s="16">
        <v>12591.395479328075</v>
      </c>
      <c r="N99" s="16">
        <v>6854.2618462725541</v>
      </c>
    </row>
    <row r="100" spans="1:14" x14ac:dyDescent="0.3">
      <c r="A100" s="15" t="str">
        <f>INDEX('R1. Scenario specifications'!$C$11:$C$49,MATCH($B100,'R1. Scenario specifications'!$A$11:$A$49,0))</f>
        <v>Current 1.5DS, 2030 start, 'Expect the Unexpected' but with cheap EVs</v>
      </c>
      <c r="B100" s="15" t="s">
        <v>27</v>
      </c>
      <c r="C100" s="15" t="s">
        <v>54</v>
      </c>
      <c r="D100" s="16">
        <v>703.55932605471685</v>
      </c>
      <c r="E100" s="16">
        <v>336.28891863781013</v>
      </c>
      <c r="F100" s="16">
        <v>564.8130061153006</v>
      </c>
      <c r="G100" s="16">
        <v>1128.2144782527346</v>
      </c>
      <c r="H100" s="16">
        <v>7553.6906119287632</v>
      </c>
      <c r="I100" s="16">
        <v>12521.71705095916</v>
      </c>
      <c r="J100" s="16">
        <v>12588.896336448843</v>
      </c>
      <c r="K100" s="16">
        <v>5107.2611721349667</v>
      </c>
      <c r="L100" s="16">
        <v>1361.1383975474387</v>
      </c>
      <c r="M100" s="16">
        <v>1549.5912248090444</v>
      </c>
      <c r="N100" s="16">
        <v>1485.5678427251366</v>
      </c>
    </row>
    <row r="101" spans="1:14" x14ac:dyDescent="0.3">
      <c r="A101" s="15" t="str">
        <f>INDEX('R1. Scenario specifications'!$C$11:$C$49,MATCH($B101,'R1. Scenario specifications'!$A$11:$A$49,0))</f>
        <v>Current 1.5DS, 2030 start, 'Expect the Unexpected' but with cheap EVs</v>
      </c>
      <c r="B101" s="15" t="s">
        <v>27</v>
      </c>
      <c r="C101" s="15" t="s">
        <v>55</v>
      </c>
      <c r="D101" s="16">
        <v>396.83789948059513</v>
      </c>
      <c r="E101" s="16">
        <v>188.11818856082573</v>
      </c>
      <c r="F101" s="16">
        <v>1903.0239702688118</v>
      </c>
      <c r="G101" s="16">
        <v>4540.22598008967</v>
      </c>
      <c r="H101" s="16">
        <v>1960.3604794389737</v>
      </c>
      <c r="I101" s="16">
        <v>0</v>
      </c>
      <c r="J101" s="16">
        <v>0</v>
      </c>
      <c r="K101" s="16">
        <v>5.4194439504677696</v>
      </c>
      <c r="L101" s="16">
        <v>3.0386119680000001</v>
      </c>
      <c r="M101" s="16">
        <v>0</v>
      </c>
      <c r="N101" s="16">
        <v>1383.1046039461417</v>
      </c>
    </row>
    <row r="102" spans="1:14" x14ac:dyDescent="0.3">
      <c r="A102" s="15" t="str">
        <f>INDEX('R1. Scenario specifications'!$C$11:$C$49,MATCH($B102,'R1. Scenario specifications'!$A$11:$A$49,0))</f>
        <v>Current 1.5DS, 2020 start, 'Expect the Unexpected' but with cheap energy efficiency</v>
      </c>
      <c r="B102" s="15" t="s">
        <v>28</v>
      </c>
      <c r="C102" s="15" t="s">
        <v>52</v>
      </c>
      <c r="D102" s="16">
        <v>26912.44315092832</v>
      </c>
      <c r="E102" s="16">
        <v>24722.314044407503</v>
      </c>
      <c r="F102" s="16">
        <v>20336.602473810217</v>
      </c>
      <c r="G102" s="16">
        <v>13308.407457195824</v>
      </c>
      <c r="H102" s="16">
        <v>10530.346611977055</v>
      </c>
      <c r="I102" s="16">
        <v>6308.6822142298088</v>
      </c>
      <c r="J102" s="16">
        <v>5867.3989446119358</v>
      </c>
      <c r="K102" s="16">
        <v>20392.708707443322</v>
      </c>
      <c r="L102" s="16">
        <v>19416.144540613455</v>
      </c>
      <c r="M102" s="16">
        <v>16505.654255944937</v>
      </c>
      <c r="N102" s="16">
        <v>7728.7511897019167</v>
      </c>
    </row>
    <row r="103" spans="1:14" x14ac:dyDescent="0.3">
      <c r="A103" s="15" t="str">
        <f>INDEX('R1. Scenario specifications'!$C$11:$C$49,MATCH($B103,'R1. Scenario specifications'!$A$11:$A$49,0))</f>
        <v>Current 1.5DS, 2020 start, 'Expect the Unexpected' but with cheap energy efficiency</v>
      </c>
      <c r="B103" s="15" t="s">
        <v>28</v>
      </c>
      <c r="C103" s="15" t="s">
        <v>53</v>
      </c>
      <c r="D103" s="16">
        <v>47506.401201567365</v>
      </c>
      <c r="E103" s="16">
        <v>51370.31621790112</v>
      </c>
      <c r="F103" s="16">
        <v>62701.81255505755</v>
      </c>
      <c r="G103" s="16">
        <v>28596.885862827534</v>
      </c>
      <c r="H103" s="16">
        <v>12445.519557755168</v>
      </c>
      <c r="I103" s="16">
        <v>7419.5311933065532</v>
      </c>
      <c r="J103" s="16">
        <v>12342.5971491081</v>
      </c>
      <c r="K103" s="16">
        <v>12182.262174977104</v>
      </c>
      <c r="L103" s="16">
        <v>8838.9465239978435</v>
      </c>
      <c r="M103" s="16">
        <v>5606.4319739367902</v>
      </c>
      <c r="N103" s="16">
        <v>2475.1919823790986</v>
      </c>
    </row>
    <row r="104" spans="1:14" x14ac:dyDescent="0.3">
      <c r="A104" s="15" t="str">
        <f>INDEX('R1. Scenario specifications'!$C$11:$C$49,MATCH($B104,'R1. Scenario specifications'!$A$11:$A$49,0))</f>
        <v>Current 1.5DS, 2020 start, 'Expect the Unexpected' but with cheap energy efficiency</v>
      </c>
      <c r="B104" s="15" t="s">
        <v>28</v>
      </c>
      <c r="C104" s="15" t="s">
        <v>54</v>
      </c>
      <c r="D104" s="16">
        <v>703.55932605471685</v>
      </c>
      <c r="E104" s="16">
        <v>336.28891863781013</v>
      </c>
      <c r="F104" s="16">
        <v>564.8130061153006</v>
      </c>
      <c r="G104" s="16">
        <v>5485.2476569574746</v>
      </c>
      <c r="H104" s="16">
        <v>9724.7264055259275</v>
      </c>
      <c r="I104" s="16">
        <v>13055.563123553824</v>
      </c>
      <c r="J104" s="16">
        <v>15052.621957066938</v>
      </c>
      <c r="K104" s="16">
        <v>6136.1057306152779</v>
      </c>
      <c r="L104" s="16">
        <v>2559.9503484099223</v>
      </c>
      <c r="M104" s="16">
        <v>6845.4115834250324</v>
      </c>
      <c r="N104" s="16">
        <v>11994.765333894151</v>
      </c>
    </row>
    <row r="105" spans="1:14" x14ac:dyDescent="0.3">
      <c r="A105" s="15" t="str">
        <f>INDEX('R1. Scenario specifications'!$C$11:$C$49,MATCH($B105,'R1. Scenario specifications'!$A$11:$A$49,0))</f>
        <v>Current 1.5DS, 2020 start, 'Expect the Unexpected' but with cheap energy efficiency</v>
      </c>
      <c r="B105" s="15" t="s">
        <v>28</v>
      </c>
      <c r="C105" s="15" t="s">
        <v>55</v>
      </c>
      <c r="D105" s="16">
        <v>396.83789948059513</v>
      </c>
      <c r="E105" s="16">
        <v>188.11818856082573</v>
      </c>
      <c r="F105" s="16">
        <v>1903.0239702688118</v>
      </c>
      <c r="G105" s="16">
        <v>1043.8717720121019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1028.5389404342031</v>
      </c>
    </row>
    <row r="106" spans="1:14" x14ac:dyDescent="0.3">
      <c r="A106" s="15" t="str">
        <f>INDEX('R1. Scenario specifications'!$C$11:$C$49,MATCH($B106,'R1. Scenario specifications'!$A$11:$A$49,0))</f>
        <v>Current 1.5DS, 2030 start, 'Expect the Unexpected' but with cheap energy efficiency</v>
      </c>
      <c r="B106" s="15" t="s">
        <v>29</v>
      </c>
      <c r="C106" s="15" t="s">
        <v>52</v>
      </c>
      <c r="D106" s="16">
        <v>26912.44315092832</v>
      </c>
      <c r="E106" s="16">
        <v>24722.314044407503</v>
      </c>
      <c r="F106" s="16">
        <v>20336.602473810217</v>
      </c>
      <c r="G106" s="16">
        <v>27739.576116165721</v>
      </c>
      <c r="H106" s="16">
        <v>13616.733253190881</v>
      </c>
      <c r="I106" s="16">
        <v>3284.8547856068499</v>
      </c>
      <c r="J106" s="16">
        <v>3585.9779259641191</v>
      </c>
      <c r="K106" s="16">
        <v>23612.417476055976</v>
      </c>
      <c r="L106" s="16">
        <v>20631.480163987497</v>
      </c>
      <c r="M106" s="16">
        <v>20378.037009739677</v>
      </c>
      <c r="N106" s="16">
        <v>7783.4868666314242</v>
      </c>
    </row>
    <row r="107" spans="1:14" x14ac:dyDescent="0.3">
      <c r="A107" s="15" t="str">
        <f>INDEX('R1. Scenario specifications'!$C$11:$C$49,MATCH($B107,'R1. Scenario specifications'!$A$11:$A$49,0))</f>
        <v>Current 1.5DS, 2030 start, 'Expect the Unexpected' but with cheap energy efficiency</v>
      </c>
      <c r="B107" s="15" t="s">
        <v>29</v>
      </c>
      <c r="C107" s="15" t="s">
        <v>53</v>
      </c>
      <c r="D107" s="16">
        <v>47506.401201567365</v>
      </c>
      <c r="E107" s="16">
        <v>51370.31621790112</v>
      </c>
      <c r="F107" s="16">
        <v>62701.81255505755</v>
      </c>
      <c r="G107" s="16">
        <v>51809.718113977193</v>
      </c>
      <c r="H107" s="16">
        <v>22345.783429913568</v>
      </c>
      <c r="I107" s="16">
        <v>8235.734517635814</v>
      </c>
      <c r="J107" s="16">
        <v>6312.638234793747</v>
      </c>
      <c r="K107" s="16">
        <v>7586.8964626726492</v>
      </c>
      <c r="L107" s="16">
        <v>10748.863633589945</v>
      </c>
      <c r="M107" s="16">
        <v>11322.092689583747</v>
      </c>
      <c r="N107" s="16">
        <v>10655.463196681138</v>
      </c>
    </row>
    <row r="108" spans="1:14" x14ac:dyDescent="0.3">
      <c r="A108" s="15" t="str">
        <f>INDEX('R1. Scenario specifications'!$C$11:$C$49,MATCH($B108,'R1. Scenario specifications'!$A$11:$A$49,0))</f>
        <v>Current 1.5DS, 2030 start, 'Expect the Unexpected' but with cheap energy efficiency</v>
      </c>
      <c r="B108" s="15" t="s">
        <v>29</v>
      </c>
      <c r="C108" s="15" t="s">
        <v>54</v>
      </c>
      <c r="D108" s="16">
        <v>703.55932605471685</v>
      </c>
      <c r="E108" s="16">
        <v>336.28891863781013</v>
      </c>
      <c r="F108" s="16">
        <v>564.8130061153006</v>
      </c>
      <c r="G108" s="16">
        <v>1128.2144782527346</v>
      </c>
      <c r="H108" s="16">
        <v>7754.1819316759056</v>
      </c>
      <c r="I108" s="16">
        <v>12651.592668910951</v>
      </c>
      <c r="J108" s="16">
        <v>13353.190080051278</v>
      </c>
      <c r="K108" s="16">
        <v>5554.0926221808013</v>
      </c>
      <c r="L108" s="16">
        <v>1408.3459287675435</v>
      </c>
      <c r="M108" s="16">
        <v>1532.7760139167262</v>
      </c>
      <c r="N108" s="16">
        <v>1645.1160870972722</v>
      </c>
    </row>
    <row r="109" spans="1:14" x14ac:dyDescent="0.3">
      <c r="A109" s="15" t="str">
        <f>INDEX('R1. Scenario specifications'!$C$11:$C$49,MATCH($B109,'R1. Scenario specifications'!$A$11:$A$49,0))</f>
        <v>Current 1.5DS, 2030 start, 'Expect the Unexpected' but with cheap energy efficiency</v>
      </c>
      <c r="B109" s="15" t="s">
        <v>29</v>
      </c>
      <c r="C109" s="15" t="s">
        <v>55</v>
      </c>
      <c r="D109" s="16">
        <v>396.83789948059513</v>
      </c>
      <c r="E109" s="16">
        <v>188.11818856082573</v>
      </c>
      <c r="F109" s="16">
        <v>1903.0239702688118</v>
      </c>
      <c r="G109" s="16">
        <v>4540.22598008967</v>
      </c>
      <c r="H109" s="16">
        <v>1960.3604794389737</v>
      </c>
      <c r="I109" s="16">
        <v>0</v>
      </c>
      <c r="J109" s="16">
        <v>0</v>
      </c>
      <c r="K109" s="16">
        <v>806.38934898712694</v>
      </c>
      <c r="L109" s="16">
        <v>856.31406509057365</v>
      </c>
      <c r="M109" s="16">
        <v>226.61961381002112</v>
      </c>
      <c r="N109" s="16">
        <v>1494.4618228302925</v>
      </c>
    </row>
    <row r="110" spans="1:14" x14ac:dyDescent="0.3">
      <c r="A110" s="15" t="str">
        <f>INDEX('R1. Scenario specifications'!$C$11:$C$49,MATCH($B110,'R1. Scenario specifications'!$A$11:$A$49,0))</f>
        <v>Current 1.5DS, 2020 start, 'Expect the Unexpected' but with most conservative biomass CCS / NET technology cost assumptions</v>
      </c>
      <c r="B110" s="15" t="s">
        <v>30</v>
      </c>
      <c r="C110" s="15" t="s">
        <v>52</v>
      </c>
      <c r="D110" s="16">
        <v>26912.44315092832</v>
      </c>
      <c r="E110" s="16">
        <v>24722.314044407503</v>
      </c>
      <c r="F110" s="16">
        <v>20336.602473810217</v>
      </c>
      <c r="G110" s="16">
        <v>13742.556327779412</v>
      </c>
      <c r="H110" s="16">
        <v>10691.078982867431</v>
      </c>
      <c r="I110" s="16">
        <v>6093.0793757919264</v>
      </c>
      <c r="J110" s="16">
        <v>6297.007260543116</v>
      </c>
      <c r="K110" s="16">
        <v>18498.613212127198</v>
      </c>
      <c r="L110" s="16">
        <v>19954.182471961965</v>
      </c>
      <c r="M110" s="16">
        <v>17491.459075827584</v>
      </c>
      <c r="N110" s="16">
        <v>9259.6395173632882</v>
      </c>
    </row>
    <row r="111" spans="1:14" x14ac:dyDescent="0.3">
      <c r="A111" s="15" t="str">
        <f>INDEX('R1. Scenario specifications'!$C$11:$C$49,MATCH($B111,'R1. Scenario specifications'!$A$11:$A$49,0))</f>
        <v>Current 1.5DS, 2020 start, 'Expect the Unexpected' but with most conservative biomass CCS / NET technology cost assumptions</v>
      </c>
      <c r="B111" s="15" t="s">
        <v>30</v>
      </c>
      <c r="C111" s="15" t="s">
        <v>53</v>
      </c>
      <c r="D111" s="16">
        <v>47506.401201567365</v>
      </c>
      <c r="E111" s="16">
        <v>51370.31621790112</v>
      </c>
      <c r="F111" s="16">
        <v>62701.81255505755</v>
      </c>
      <c r="G111" s="16">
        <v>31799.145346439193</v>
      </c>
      <c r="H111" s="16">
        <v>13109.942123817797</v>
      </c>
      <c r="I111" s="16">
        <v>7273.037700549261</v>
      </c>
      <c r="J111" s="16">
        <v>14131.93724511793</v>
      </c>
      <c r="K111" s="16">
        <v>15799.329705375052</v>
      </c>
      <c r="L111" s="16">
        <v>11133.710252736744</v>
      </c>
      <c r="M111" s="16">
        <v>6571.9083461264108</v>
      </c>
      <c r="N111" s="16">
        <v>3213.035046550166</v>
      </c>
    </row>
    <row r="112" spans="1:14" x14ac:dyDescent="0.3">
      <c r="A112" s="15" t="str">
        <f>INDEX('R1. Scenario specifications'!$C$11:$C$49,MATCH($B112,'R1. Scenario specifications'!$A$11:$A$49,0))</f>
        <v>Current 1.5DS, 2020 start, 'Expect the Unexpected' but with most conservative biomass CCS / NET technology cost assumptions</v>
      </c>
      <c r="B112" s="15" t="s">
        <v>30</v>
      </c>
      <c r="C112" s="15" t="s">
        <v>54</v>
      </c>
      <c r="D112" s="16">
        <v>703.55932605471685</v>
      </c>
      <c r="E112" s="16">
        <v>336.28891863781013</v>
      </c>
      <c r="F112" s="16">
        <v>564.8130061153006</v>
      </c>
      <c r="G112" s="16">
        <v>5358.2009697364829</v>
      </c>
      <c r="H112" s="16">
        <v>8945.1605716772465</v>
      </c>
      <c r="I112" s="16">
        <v>10775.477833717607</v>
      </c>
      <c r="J112" s="16">
        <v>14589.205976449452</v>
      </c>
      <c r="K112" s="16">
        <v>6387.4632748335289</v>
      </c>
      <c r="L112" s="16">
        <v>2137.4481622704625</v>
      </c>
      <c r="M112" s="16">
        <v>5832.9785888360148</v>
      </c>
      <c r="N112" s="16">
        <v>9485.6829869049507</v>
      </c>
    </row>
    <row r="113" spans="1:14" x14ac:dyDescent="0.3">
      <c r="A113" s="15" t="str">
        <f>INDEX('R1. Scenario specifications'!$C$11:$C$49,MATCH($B113,'R1. Scenario specifications'!$A$11:$A$49,0))</f>
        <v>Current 1.5DS, 2020 start, 'Expect the Unexpected' but with most conservative biomass CCS / NET technology cost assumptions</v>
      </c>
      <c r="B113" s="15" t="s">
        <v>30</v>
      </c>
      <c r="C113" s="15" t="s">
        <v>55</v>
      </c>
      <c r="D113" s="16">
        <v>396.83789948059513</v>
      </c>
      <c r="E113" s="16">
        <v>188.11818856082573</v>
      </c>
      <c r="F113" s="16">
        <v>1903.0239702688118</v>
      </c>
      <c r="G113" s="16">
        <v>1043.8717720121019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995.71933255589738</v>
      </c>
    </row>
    <row r="114" spans="1:14" x14ac:dyDescent="0.3">
      <c r="A114" s="15" t="str">
        <f>INDEX('R1. Scenario specifications'!$C$11:$C$49,MATCH($B114,'R1. Scenario specifications'!$A$11:$A$49,0))</f>
        <v>Current 1.5DS, 2030 start, 'Expect the Unexpected' but with most conservative biomass CCS / NET technology cost assumptions</v>
      </c>
      <c r="B114" s="15" t="s">
        <v>31</v>
      </c>
      <c r="C114" s="15" t="s">
        <v>52</v>
      </c>
      <c r="D114" s="16">
        <v>26912.44315092832</v>
      </c>
      <c r="E114" s="16">
        <v>24722.314044407503</v>
      </c>
      <c r="F114" s="16">
        <v>20336.602473810217</v>
      </c>
      <c r="G114" s="16">
        <v>27739.576116165721</v>
      </c>
      <c r="H114" s="16">
        <v>13257.885076123006</v>
      </c>
      <c r="I114" s="16">
        <v>3368.4929870492806</v>
      </c>
      <c r="J114" s="16">
        <v>4147.1750449729971</v>
      </c>
      <c r="K114" s="16">
        <v>26311.265134416011</v>
      </c>
      <c r="L114" s="16">
        <v>21773.564567136455</v>
      </c>
      <c r="M114" s="16">
        <v>20474.302307362163</v>
      </c>
      <c r="N114" s="16">
        <v>7446.1950429868912</v>
      </c>
    </row>
    <row r="115" spans="1:14" x14ac:dyDescent="0.3">
      <c r="A115" s="15" t="str">
        <f>INDEX('R1. Scenario specifications'!$C$11:$C$49,MATCH($B115,'R1. Scenario specifications'!$A$11:$A$49,0))</f>
        <v>Current 1.5DS, 2030 start, 'Expect the Unexpected' but with most conservative biomass CCS / NET technology cost assumptions</v>
      </c>
      <c r="B115" s="15" t="s">
        <v>31</v>
      </c>
      <c r="C115" s="15" t="s">
        <v>53</v>
      </c>
      <c r="D115" s="16">
        <v>47506.401201567365</v>
      </c>
      <c r="E115" s="16">
        <v>51370.31621790112</v>
      </c>
      <c r="F115" s="16">
        <v>62701.81255505755</v>
      </c>
      <c r="G115" s="16">
        <v>51809.718113977193</v>
      </c>
      <c r="H115" s="16">
        <v>24793.148287634755</v>
      </c>
      <c r="I115" s="16">
        <v>9980.9065466509692</v>
      </c>
      <c r="J115" s="16">
        <v>7922.1952064395955</v>
      </c>
      <c r="K115" s="16">
        <v>8716.6312644097234</v>
      </c>
      <c r="L115" s="16">
        <v>11606.552523362456</v>
      </c>
      <c r="M115" s="16">
        <v>12483.292267690571</v>
      </c>
      <c r="N115" s="16">
        <v>10770.963324098218</v>
      </c>
    </row>
    <row r="116" spans="1:14" x14ac:dyDescent="0.3">
      <c r="A116" s="15" t="str">
        <f>INDEX('R1. Scenario specifications'!$C$11:$C$49,MATCH($B116,'R1. Scenario specifications'!$A$11:$A$49,0))</f>
        <v>Current 1.5DS, 2030 start, 'Expect the Unexpected' but with most conservative biomass CCS / NET technology cost assumptions</v>
      </c>
      <c r="B116" s="15" t="s">
        <v>31</v>
      </c>
      <c r="C116" s="15" t="s">
        <v>54</v>
      </c>
      <c r="D116" s="16">
        <v>703.55932605471685</v>
      </c>
      <c r="E116" s="16">
        <v>336.28891863781013</v>
      </c>
      <c r="F116" s="16">
        <v>564.8130061153006</v>
      </c>
      <c r="G116" s="16">
        <v>1128.2144782527346</v>
      </c>
      <c r="H116" s="16">
        <v>6526.6080348000269</v>
      </c>
      <c r="I116" s="16">
        <v>11409.87271831382</v>
      </c>
      <c r="J116" s="16">
        <v>12317.170905693165</v>
      </c>
      <c r="K116" s="16">
        <v>5128.3645062499982</v>
      </c>
      <c r="L116" s="16">
        <v>1362.9976016770133</v>
      </c>
      <c r="M116" s="16">
        <v>1489.3311441083247</v>
      </c>
      <c r="N116" s="16">
        <v>1491.8153654518392</v>
      </c>
    </row>
    <row r="117" spans="1:14" x14ac:dyDescent="0.3">
      <c r="A117" s="15" t="str">
        <f>INDEX('R1. Scenario specifications'!$C$11:$C$49,MATCH($B117,'R1. Scenario specifications'!$A$11:$A$49,0))</f>
        <v>Current 1.5DS, 2030 start, 'Expect the Unexpected' but with most conservative biomass CCS / NET technology cost assumptions</v>
      </c>
      <c r="B117" s="15" t="s">
        <v>31</v>
      </c>
      <c r="C117" s="15" t="s">
        <v>55</v>
      </c>
      <c r="D117" s="16">
        <v>396.83789948059513</v>
      </c>
      <c r="E117" s="16">
        <v>188.11818856082573</v>
      </c>
      <c r="F117" s="16">
        <v>1903.0239702688118</v>
      </c>
      <c r="G117" s="16">
        <v>4540.22598008967</v>
      </c>
      <c r="H117" s="16">
        <v>1960.3604794389737</v>
      </c>
      <c r="I117" s="16">
        <v>0</v>
      </c>
      <c r="J117" s="16">
        <v>0</v>
      </c>
      <c r="K117" s="16">
        <v>1000.1929090946969</v>
      </c>
      <c r="L117" s="16">
        <v>566.88066337409157</v>
      </c>
      <c r="M117" s="16">
        <v>3.4120414809241701</v>
      </c>
      <c r="N117" s="16">
        <v>1511.1789512107196</v>
      </c>
    </row>
    <row r="118" spans="1:14" x14ac:dyDescent="0.3">
      <c r="A118" s="15" t="str">
        <f>INDEX('R1. Scenario specifications'!$C$11:$C$49,MATCH($B118,'R1. Scenario specifications'!$A$11:$A$49,0))</f>
        <v>Current 1.75DS, 2020 start, 'Expect the Unexpected'</v>
      </c>
      <c r="B118" s="15" t="s">
        <v>32</v>
      </c>
      <c r="C118" s="15" t="s">
        <v>52</v>
      </c>
      <c r="D118" s="16">
        <v>26912.44315092832</v>
      </c>
      <c r="E118" s="16">
        <v>24722.314044407503</v>
      </c>
      <c r="F118" s="16">
        <v>20336.602473810217</v>
      </c>
      <c r="G118" s="16">
        <v>19832.718723505179</v>
      </c>
      <c r="H118" s="16">
        <v>37917.911076897602</v>
      </c>
      <c r="I118" s="16">
        <v>23686.574651471114</v>
      </c>
      <c r="J118" s="16">
        <v>16755.806128796779</v>
      </c>
      <c r="K118" s="16">
        <v>17722.982106957545</v>
      </c>
      <c r="L118" s="16">
        <v>14915.939989844508</v>
      </c>
      <c r="M118" s="16">
        <v>11821.294026569973</v>
      </c>
      <c r="N118" s="16">
        <v>5569.6785592175638</v>
      </c>
    </row>
    <row r="119" spans="1:14" x14ac:dyDescent="0.3">
      <c r="A119" s="15" t="str">
        <f>INDEX('R1. Scenario specifications'!$C$11:$C$49,MATCH($B119,'R1. Scenario specifications'!$A$11:$A$49,0))</f>
        <v>Current 1.75DS, 2020 start, 'Expect the Unexpected'</v>
      </c>
      <c r="B119" s="15" t="s">
        <v>32</v>
      </c>
      <c r="C119" s="15" t="s">
        <v>53</v>
      </c>
      <c r="D119" s="16">
        <v>47506.401201567365</v>
      </c>
      <c r="E119" s="16">
        <v>51370.31621790112</v>
      </c>
      <c r="F119" s="16">
        <v>62701.81255505755</v>
      </c>
      <c r="G119" s="16">
        <v>50204.040980940081</v>
      </c>
      <c r="H119" s="16">
        <v>18126.898099338439</v>
      </c>
      <c r="I119" s="16">
        <v>21806.374426579594</v>
      </c>
      <c r="J119" s="16">
        <v>20217.473653070116</v>
      </c>
      <c r="K119" s="16">
        <v>12940.377981239264</v>
      </c>
      <c r="L119" s="16">
        <v>6776.0165469360863</v>
      </c>
      <c r="M119" s="16">
        <v>5017.8897288134303</v>
      </c>
      <c r="N119" s="16">
        <v>3160.4672978964645</v>
      </c>
    </row>
    <row r="120" spans="1:14" x14ac:dyDescent="0.3">
      <c r="A120" s="15" t="str">
        <f>INDEX('R1. Scenario specifications'!$C$11:$C$49,MATCH($B120,'R1. Scenario specifications'!$A$11:$A$49,0))</f>
        <v>Current 1.75DS, 2020 start, 'Expect the Unexpected'</v>
      </c>
      <c r="B120" s="15" t="s">
        <v>32</v>
      </c>
      <c r="C120" s="15" t="s">
        <v>54</v>
      </c>
      <c r="D120" s="16">
        <v>703.55932605471685</v>
      </c>
      <c r="E120" s="16">
        <v>336.28891863781013</v>
      </c>
      <c r="F120" s="16">
        <v>564.8130061153006</v>
      </c>
      <c r="G120" s="16">
        <v>1222.7082424369162</v>
      </c>
      <c r="H120" s="16">
        <v>1142.1638530182149</v>
      </c>
      <c r="I120" s="16">
        <v>771.63183010669877</v>
      </c>
      <c r="J120" s="16">
        <v>1197.9758818340567</v>
      </c>
      <c r="K120" s="16">
        <v>3307.7298404504122</v>
      </c>
      <c r="L120" s="16">
        <v>7310.9439662167752</v>
      </c>
      <c r="M120" s="16">
        <v>12229.770601570801</v>
      </c>
      <c r="N120" s="16">
        <v>13762.985890193377</v>
      </c>
    </row>
    <row r="121" spans="1:14" x14ac:dyDescent="0.3">
      <c r="A121" s="15" t="str">
        <f>INDEX('R1. Scenario specifications'!$C$11:$C$49,MATCH($B121,'R1. Scenario specifications'!$A$11:$A$49,0))</f>
        <v>Current 1.75DS, 2020 start, 'Expect the Unexpected'</v>
      </c>
      <c r="B121" s="15" t="s">
        <v>32</v>
      </c>
      <c r="C121" s="15" t="s">
        <v>55</v>
      </c>
      <c r="D121" s="16">
        <v>396.83789948059513</v>
      </c>
      <c r="E121" s="16">
        <v>188.11818856082573</v>
      </c>
      <c r="F121" s="16">
        <v>1903.0239702688118</v>
      </c>
      <c r="G121" s="16">
        <v>1924.0769914240184</v>
      </c>
      <c r="H121" s="16">
        <v>4420.8733346114759</v>
      </c>
      <c r="I121" s="16">
        <v>9077.3792413596057</v>
      </c>
      <c r="J121" s="16">
        <v>3854.9268749961325</v>
      </c>
      <c r="K121" s="16">
        <v>0</v>
      </c>
      <c r="L121" s="16">
        <v>0</v>
      </c>
      <c r="M121" s="16">
        <v>0</v>
      </c>
      <c r="N121" s="16">
        <v>837.569198209913</v>
      </c>
    </row>
    <row r="122" spans="1:14" x14ac:dyDescent="0.3">
      <c r="A122" s="15" t="str">
        <f>INDEX('R1. Scenario specifications'!$C$11:$C$49,MATCH($B122,'R1. Scenario specifications'!$A$11:$A$49,0))</f>
        <v>Current 1.75DS, 2030 start, 'Expect the Unexpected'</v>
      </c>
      <c r="B122" s="15" t="s">
        <v>33</v>
      </c>
      <c r="C122" s="15" t="s">
        <v>52</v>
      </c>
      <c r="D122" s="16">
        <v>26912.44315092832</v>
      </c>
      <c r="E122" s="16">
        <v>24722.314044407503</v>
      </c>
      <c r="F122" s="16">
        <v>20336.602473810217</v>
      </c>
      <c r="G122" s="16">
        <v>27739.576116165721</v>
      </c>
      <c r="H122" s="16">
        <v>42018.380436118161</v>
      </c>
      <c r="I122" s="16">
        <v>16220.939427625442</v>
      </c>
      <c r="J122" s="16">
        <v>8503.1231763239284</v>
      </c>
      <c r="K122" s="16">
        <v>14721.368745056561</v>
      </c>
      <c r="L122" s="16">
        <v>16267.678269273638</v>
      </c>
      <c r="M122" s="16">
        <v>12536.541938210821</v>
      </c>
      <c r="N122" s="16">
        <v>5649.9809468718113</v>
      </c>
    </row>
    <row r="123" spans="1:14" x14ac:dyDescent="0.3">
      <c r="A123" s="15" t="str">
        <f>INDEX('R1. Scenario specifications'!$C$11:$C$49,MATCH($B123,'R1. Scenario specifications'!$A$11:$A$49,0))</f>
        <v>Current 1.75DS, 2030 start, 'Expect the Unexpected'</v>
      </c>
      <c r="B123" s="15" t="s">
        <v>33</v>
      </c>
      <c r="C123" s="15" t="s">
        <v>53</v>
      </c>
      <c r="D123" s="16">
        <v>47506.401201567365</v>
      </c>
      <c r="E123" s="16">
        <v>51370.31621790112</v>
      </c>
      <c r="F123" s="16">
        <v>62701.81255505755</v>
      </c>
      <c r="G123" s="16">
        <v>51809.718113977193</v>
      </c>
      <c r="H123" s="16">
        <v>19202.473897804346</v>
      </c>
      <c r="I123" s="16">
        <v>22191.767660393081</v>
      </c>
      <c r="J123" s="16">
        <v>22018.130158402557</v>
      </c>
      <c r="K123" s="16">
        <v>19039.690395703852</v>
      </c>
      <c r="L123" s="16">
        <v>9055.6254371191135</v>
      </c>
      <c r="M123" s="16">
        <v>5497.5205563143863</v>
      </c>
      <c r="N123" s="16">
        <v>3159.6291365749726</v>
      </c>
    </row>
    <row r="124" spans="1:14" x14ac:dyDescent="0.3">
      <c r="A124" s="15" t="str">
        <f>INDEX('R1. Scenario specifications'!$C$11:$C$49,MATCH($B124,'R1. Scenario specifications'!$A$11:$A$49,0))</f>
        <v>Current 1.75DS, 2030 start, 'Expect the Unexpected'</v>
      </c>
      <c r="B124" s="15" t="s">
        <v>33</v>
      </c>
      <c r="C124" s="15" t="s">
        <v>54</v>
      </c>
      <c r="D124" s="16">
        <v>703.55932605471685</v>
      </c>
      <c r="E124" s="16">
        <v>336.28891863781013</v>
      </c>
      <c r="F124" s="16">
        <v>564.8130061153006</v>
      </c>
      <c r="G124" s="16">
        <v>1128.2144782527346</v>
      </c>
      <c r="H124" s="16">
        <v>1946.7646504514687</v>
      </c>
      <c r="I124" s="16">
        <v>4432.6068836855702</v>
      </c>
      <c r="J124" s="16">
        <v>8741.4864224453358</v>
      </c>
      <c r="K124" s="16">
        <v>6142.8538670831767</v>
      </c>
      <c r="L124" s="16">
        <v>5490.3948076854176</v>
      </c>
      <c r="M124" s="16">
        <v>11454.772080981824</v>
      </c>
      <c r="N124" s="16">
        <v>13446.342629328054</v>
      </c>
    </row>
    <row r="125" spans="1:14" x14ac:dyDescent="0.3">
      <c r="A125" s="15" t="str">
        <f>INDEX('R1. Scenario specifications'!$C$11:$C$49,MATCH($B125,'R1. Scenario specifications'!$A$11:$A$49,0))</f>
        <v>Current 1.75DS, 2030 start, 'Expect the Unexpected'</v>
      </c>
      <c r="B125" s="15" t="s">
        <v>33</v>
      </c>
      <c r="C125" s="15" t="s">
        <v>55</v>
      </c>
      <c r="D125" s="16">
        <v>396.83789948059513</v>
      </c>
      <c r="E125" s="16">
        <v>188.11818856082573</v>
      </c>
      <c r="F125" s="16">
        <v>1903.0239702688118</v>
      </c>
      <c r="G125" s="16">
        <v>4540.22598008967</v>
      </c>
      <c r="H125" s="16">
        <v>3192.5383558732237</v>
      </c>
      <c r="I125" s="16">
        <v>1316.9469843527963</v>
      </c>
      <c r="J125" s="16">
        <v>351.03540090715359</v>
      </c>
      <c r="K125" s="16">
        <v>0</v>
      </c>
      <c r="L125" s="16">
        <v>0</v>
      </c>
      <c r="M125" s="16">
        <v>0</v>
      </c>
      <c r="N125" s="16">
        <v>873.03666276416402</v>
      </c>
    </row>
    <row r="126" spans="1:14" x14ac:dyDescent="0.3">
      <c r="A126" s="15" t="str">
        <f>INDEX('R1. Scenario specifications'!$C$11:$C$49,MATCH($B126,'R1. Scenario specifications'!$A$11:$A$49,0))</f>
        <v>Current 1.75DS, 2020 start, 'Expect the Unexpected' but with cheap renewables</v>
      </c>
      <c r="B126" s="15" t="s">
        <v>34</v>
      </c>
      <c r="C126" s="15" t="s">
        <v>52</v>
      </c>
      <c r="D126" s="16">
        <v>26912.44315092832</v>
      </c>
      <c r="E126" s="16">
        <v>24722.314044407503</v>
      </c>
      <c r="F126" s="16">
        <v>20336.602473810217</v>
      </c>
      <c r="G126" s="16">
        <v>20107.167786348407</v>
      </c>
      <c r="H126" s="16">
        <v>37877.473556535944</v>
      </c>
      <c r="I126" s="16">
        <v>23672.91897282912</v>
      </c>
      <c r="J126" s="16">
        <v>16551.870354073693</v>
      </c>
      <c r="K126" s="16">
        <v>17711.80750148162</v>
      </c>
      <c r="L126" s="16">
        <v>15527.91232727742</v>
      </c>
      <c r="M126" s="16">
        <v>12157.00454144291</v>
      </c>
      <c r="N126" s="16">
        <v>5316.2149358029646</v>
      </c>
    </row>
    <row r="127" spans="1:14" x14ac:dyDescent="0.3">
      <c r="A127" s="15" t="str">
        <f>INDEX('R1. Scenario specifications'!$C$11:$C$49,MATCH($B127,'R1. Scenario specifications'!$A$11:$A$49,0))</f>
        <v>Current 1.75DS, 2020 start, 'Expect the Unexpected' but with cheap renewables</v>
      </c>
      <c r="B127" s="15" t="s">
        <v>34</v>
      </c>
      <c r="C127" s="15" t="s">
        <v>53</v>
      </c>
      <c r="D127" s="16">
        <v>47506.401201567365</v>
      </c>
      <c r="E127" s="16">
        <v>51370.31621790112</v>
      </c>
      <c r="F127" s="16">
        <v>62701.81255505755</v>
      </c>
      <c r="G127" s="16">
        <v>50119.505204126486</v>
      </c>
      <c r="H127" s="16">
        <v>18119.620077982887</v>
      </c>
      <c r="I127" s="16">
        <v>21738.143361612147</v>
      </c>
      <c r="J127" s="16">
        <v>20590.990023574705</v>
      </c>
      <c r="K127" s="16">
        <v>13192.628961211974</v>
      </c>
      <c r="L127" s="16">
        <v>7188.4087746683617</v>
      </c>
      <c r="M127" s="16">
        <v>5199.41657394304</v>
      </c>
      <c r="N127" s="16">
        <v>3084.8637521024589</v>
      </c>
    </row>
    <row r="128" spans="1:14" x14ac:dyDescent="0.3">
      <c r="A128" s="15" t="str">
        <f>INDEX('R1. Scenario specifications'!$C$11:$C$49,MATCH($B128,'R1. Scenario specifications'!$A$11:$A$49,0))</f>
        <v>Current 1.75DS, 2020 start, 'Expect the Unexpected' but with cheap renewables</v>
      </c>
      <c r="B128" s="15" t="s">
        <v>34</v>
      </c>
      <c r="C128" s="15" t="s">
        <v>54</v>
      </c>
      <c r="D128" s="16">
        <v>703.55932605471685</v>
      </c>
      <c r="E128" s="16">
        <v>336.28891863781013</v>
      </c>
      <c r="F128" s="16">
        <v>564.8130061153006</v>
      </c>
      <c r="G128" s="16">
        <v>1222.7082424369412</v>
      </c>
      <c r="H128" s="16">
        <v>1155.5736498178535</v>
      </c>
      <c r="I128" s="16">
        <v>827.42784682688045</v>
      </c>
      <c r="J128" s="16">
        <v>1187.3214294613229</v>
      </c>
      <c r="K128" s="16">
        <v>3324.8089544276513</v>
      </c>
      <c r="L128" s="16">
        <v>6649.7037395409461</v>
      </c>
      <c r="M128" s="16">
        <v>11846.762664668347</v>
      </c>
      <c r="N128" s="16">
        <v>14067.824886927378</v>
      </c>
    </row>
    <row r="129" spans="1:14" x14ac:dyDescent="0.3">
      <c r="A129" s="15" t="str">
        <f>INDEX('R1. Scenario specifications'!$C$11:$C$49,MATCH($B129,'R1. Scenario specifications'!$A$11:$A$49,0))</f>
        <v>Current 1.75DS, 2020 start, 'Expect the Unexpected' but with cheap renewables</v>
      </c>
      <c r="B129" s="15" t="s">
        <v>34</v>
      </c>
      <c r="C129" s="15" t="s">
        <v>55</v>
      </c>
      <c r="D129" s="16">
        <v>396.83789948059513</v>
      </c>
      <c r="E129" s="16">
        <v>188.11818856082573</v>
      </c>
      <c r="F129" s="16">
        <v>1903.0239702688118</v>
      </c>
      <c r="G129" s="16">
        <v>1928.8535921697996</v>
      </c>
      <c r="H129" s="16">
        <v>4251.8481732724395</v>
      </c>
      <c r="I129" s="16">
        <v>8564.9509329985503</v>
      </c>
      <c r="J129" s="16">
        <v>3621.5933361036459</v>
      </c>
      <c r="K129" s="16">
        <v>0</v>
      </c>
      <c r="L129" s="16">
        <v>0</v>
      </c>
      <c r="M129" s="16">
        <v>0</v>
      </c>
      <c r="N129" s="16">
        <v>863.88911653202103</v>
      </c>
    </row>
    <row r="130" spans="1:14" x14ac:dyDescent="0.3">
      <c r="A130" s="15" t="str">
        <f>INDEX('R1. Scenario specifications'!$C$11:$C$49,MATCH($B130,'R1. Scenario specifications'!$A$11:$A$49,0))</f>
        <v>Current 1.75DS, 2030 start, 'Expect the Unexpected' but with cheap renewables</v>
      </c>
      <c r="B130" s="15" t="s">
        <v>35</v>
      </c>
      <c r="C130" s="15" t="s">
        <v>52</v>
      </c>
      <c r="D130" s="16">
        <v>26912.44315092832</v>
      </c>
      <c r="E130" s="16">
        <v>24722.314044407503</v>
      </c>
      <c r="F130" s="16">
        <v>20336.602473810217</v>
      </c>
      <c r="G130" s="16">
        <v>27739.576116165721</v>
      </c>
      <c r="H130" s="16">
        <v>42687.341343853921</v>
      </c>
      <c r="I130" s="16">
        <v>16944.363786429778</v>
      </c>
      <c r="J130" s="16">
        <v>8518.9153313845527</v>
      </c>
      <c r="K130" s="16">
        <v>14945.855110447084</v>
      </c>
      <c r="L130" s="16">
        <v>16627.436004398318</v>
      </c>
      <c r="M130" s="16">
        <v>12548.808479019594</v>
      </c>
      <c r="N130" s="16">
        <v>5613.2062824554541</v>
      </c>
    </row>
    <row r="131" spans="1:14" x14ac:dyDescent="0.3">
      <c r="A131" s="15" t="str">
        <f>INDEX('R1. Scenario specifications'!$C$11:$C$49,MATCH($B131,'R1. Scenario specifications'!$A$11:$A$49,0))</f>
        <v>Current 1.75DS, 2030 start, 'Expect the Unexpected' but with cheap renewables</v>
      </c>
      <c r="B131" s="15" t="s">
        <v>35</v>
      </c>
      <c r="C131" s="15" t="s">
        <v>53</v>
      </c>
      <c r="D131" s="16">
        <v>47506.401201567365</v>
      </c>
      <c r="E131" s="16">
        <v>51370.31621790112</v>
      </c>
      <c r="F131" s="16">
        <v>62701.81255505755</v>
      </c>
      <c r="G131" s="16">
        <v>51809.718113977193</v>
      </c>
      <c r="H131" s="16">
        <v>19202.473897804346</v>
      </c>
      <c r="I131" s="16">
        <v>21913.076695925607</v>
      </c>
      <c r="J131" s="16">
        <v>21492.432342689994</v>
      </c>
      <c r="K131" s="16">
        <v>18499.740817436978</v>
      </c>
      <c r="L131" s="16">
        <v>8921.8979413160159</v>
      </c>
      <c r="M131" s="16">
        <v>5517.7960867262645</v>
      </c>
      <c r="N131" s="16">
        <v>3206.9403345952719</v>
      </c>
    </row>
    <row r="132" spans="1:14" x14ac:dyDescent="0.3">
      <c r="A132" s="15" t="str">
        <f>INDEX('R1. Scenario specifications'!$C$11:$C$49,MATCH($B132,'R1. Scenario specifications'!$A$11:$A$49,0))</f>
        <v>Current 1.75DS, 2030 start, 'Expect the Unexpected' but with cheap renewables</v>
      </c>
      <c r="B132" s="15" t="s">
        <v>35</v>
      </c>
      <c r="C132" s="15" t="s">
        <v>54</v>
      </c>
      <c r="D132" s="16">
        <v>703.55932605471685</v>
      </c>
      <c r="E132" s="16">
        <v>336.28891863781013</v>
      </c>
      <c r="F132" s="16">
        <v>564.8130061153006</v>
      </c>
      <c r="G132" s="16">
        <v>1128.2144782527346</v>
      </c>
      <c r="H132" s="16">
        <v>1192.3906629147355</v>
      </c>
      <c r="I132" s="16">
        <v>3999.3027484647932</v>
      </c>
      <c r="J132" s="16">
        <v>8752.7864601791953</v>
      </c>
      <c r="K132" s="16">
        <v>6132.1835000571336</v>
      </c>
      <c r="L132" s="16">
        <v>5479.0258053965536</v>
      </c>
      <c r="M132" s="16">
        <v>11462.492375529135</v>
      </c>
      <c r="N132" s="16">
        <v>13441.312603641089</v>
      </c>
    </row>
    <row r="133" spans="1:14" x14ac:dyDescent="0.3">
      <c r="A133" s="15" t="str">
        <f>INDEX('R1. Scenario specifications'!$C$11:$C$49,MATCH($B133,'R1. Scenario specifications'!$A$11:$A$49,0))</f>
        <v>Current 1.75DS, 2030 start, 'Expect the Unexpected' but with cheap renewables</v>
      </c>
      <c r="B133" s="15" t="s">
        <v>35</v>
      </c>
      <c r="C133" s="15" t="s">
        <v>55</v>
      </c>
      <c r="D133" s="16">
        <v>396.83789948059513</v>
      </c>
      <c r="E133" s="16">
        <v>188.11818856082573</v>
      </c>
      <c r="F133" s="16">
        <v>1903.0239702688118</v>
      </c>
      <c r="G133" s="16">
        <v>4540.22598008967</v>
      </c>
      <c r="H133" s="16">
        <v>3222.4410553579419</v>
      </c>
      <c r="I133" s="16">
        <v>1337.6188199904805</v>
      </c>
      <c r="J133" s="16">
        <v>353.22532094144856</v>
      </c>
      <c r="K133" s="16">
        <v>0</v>
      </c>
      <c r="L133" s="16">
        <v>0</v>
      </c>
      <c r="M133" s="16">
        <v>0</v>
      </c>
      <c r="N133" s="16">
        <v>873.01664542033302</v>
      </c>
    </row>
    <row r="134" spans="1:14" x14ac:dyDescent="0.3">
      <c r="A134" s="15" t="str">
        <f>INDEX('R1. Scenario specifications'!$C$11:$C$49,MATCH($B134,'R1. Scenario specifications'!$A$11:$A$49,0))</f>
        <v>Current 1.75DS, 2020 start, 'Expect the Unexpected' but with cheap CCS</v>
      </c>
      <c r="B134" s="15" t="s">
        <v>36</v>
      </c>
      <c r="C134" s="15" t="s">
        <v>52</v>
      </c>
      <c r="D134" s="16">
        <v>26912.44315092832</v>
      </c>
      <c r="E134" s="16">
        <v>24722.314044407503</v>
      </c>
      <c r="F134" s="16">
        <v>20336.602473810217</v>
      </c>
      <c r="G134" s="16">
        <v>19832.718723505157</v>
      </c>
      <c r="H134" s="16">
        <v>37917.911076897639</v>
      </c>
      <c r="I134" s="16">
        <v>23686.574651469011</v>
      </c>
      <c r="J134" s="16">
        <v>16755.80612879603</v>
      </c>
      <c r="K134" s="16">
        <v>17722.982106958512</v>
      </c>
      <c r="L134" s="16">
        <v>14915.939989845072</v>
      </c>
      <c r="M134" s="16">
        <v>11821.29402657006</v>
      </c>
      <c r="N134" s="16">
        <v>5569.6785592175656</v>
      </c>
    </row>
    <row r="135" spans="1:14" x14ac:dyDescent="0.3">
      <c r="A135" s="15" t="str">
        <f>INDEX('R1. Scenario specifications'!$C$11:$C$49,MATCH($B135,'R1. Scenario specifications'!$A$11:$A$49,0))</f>
        <v>Current 1.75DS, 2020 start, 'Expect the Unexpected' but with cheap CCS</v>
      </c>
      <c r="B135" s="15" t="s">
        <v>36</v>
      </c>
      <c r="C135" s="15" t="s">
        <v>53</v>
      </c>
      <c r="D135" s="16">
        <v>47506.401201567365</v>
      </c>
      <c r="E135" s="16">
        <v>51370.31621790112</v>
      </c>
      <c r="F135" s="16">
        <v>62701.81255505755</v>
      </c>
      <c r="G135" s="16">
        <v>50204.040980940081</v>
      </c>
      <c r="H135" s="16">
        <v>18126.898099338479</v>
      </c>
      <c r="I135" s="16">
        <v>21806.374426579609</v>
      </c>
      <c r="J135" s="16">
        <v>20217.473653070316</v>
      </c>
      <c r="K135" s="16">
        <v>12940.377981239424</v>
      </c>
      <c r="L135" s="16">
        <v>6776.016546924011</v>
      </c>
      <c r="M135" s="16">
        <v>5017.8897288100497</v>
      </c>
      <c r="N135" s="16">
        <v>3160.4672978964841</v>
      </c>
    </row>
    <row r="136" spans="1:14" x14ac:dyDescent="0.3">
      <c r="A136" s="15" t="str">
        <f>INDEX('R1. Scenario specifications'!$C$11:$C$49,MATCH($B136,'R1. Scenario specifications'!$A$11:$A$49,0))</f>
        <v>Current 1.75DS, 2020 start, 'Expect the Unexpected' but with cheap CCS</v>
      </c>
      <c r="B136" s="15" t="s">
        <v>36</v>
      </c>
      <c r="C136" s="15" t="s">
        <v>54</v>
      </c>
      <c r="D136" s="16">
        <v>703.55932605471685</v>
      </c>
      <c r="E136" s="16">
        <v>336.28891863781013</v>
      </c>
      <c r="F136" s="16">
        <v>564.8130061153006</v>
      </c>
      <c r="G136" s="16">
        <v>1222.7082424369421</v>
      </c>
      <c r="H136" s="16">
        <v>1142.1638530182288</v>
      </c>
      <c r="I136" s="16">
        <v>771.63183010895477</v>
      </c>
      <c r="J136" s="16">
        <v>1197.9758818348489</v>
      </c>
      <c r="K136" s="16">
        <v>3307.729840449359</v>
      </c>
      <c r="L136" s="16">
        <v>7310.9439662161603</v>
      </c>
      <c r="M136" s="16">
        <v>12229.770601570704</v>
      </c>
      <c r="N136" s="16">
        <v>13762.985890193377</v>
      </c>
    </row>
    <row r="137" spans="1:14" x14ac:dyDescent="0.3">
      <c r="A137" s="15" t="str">
        <f>INDEX('R1. Scenario specifications'!$C$11:$C$49,MATCH($B137,'R1. Scenario specifications'!$A$11:$A$49,0))</f>
        <v>Current 1.75DS, 2020 start, 'Expect the Unexpected' but with cheap CCS</v>
      </c>
      <c r="B137" s="15" t="s">
        <v>36</v>
      </c>
      <c r="C137" s="15" t="s">
        <v>55</v>
      </c>
      <c r="D137" s="16">
        <v>396.83789948059513</v>
      </c>
      <c r="E137" s="16">
        <v>188.11818856082573</v>
      </c>
      <c r="F137" s="16">
        <v>1903.0239702688118</v>
      </c>
      <c r="G137" s="16">
        <v>1924.0769914240184</v>
      </c>
      <c r="H137" s="16">
        <v>4420.8733346114595</v>
      </c>
      <c r="I137" s="16">
        <v>9077.3792413597002</v>
      </c>
      <c r="J137" s="16">
        <v>3854.9268749961893</v>
      </c>
      <c r="K137" s="16">
        <v>0</v>
      </c>
      <c r="L137" s="16">
        <v>0</v>
      </c>
      <c r="M137" s="16">
        <v>0</v>
      </c>
      <c r="N137" s="16">
        <v>837.569198209913</v>
      </c>
    </row>
    <row r="138" spans="1:14" x14ac:dyDescent="0.3">
      <c r="A138" s="15" t="str">
        <f>INDEX('R1. Scenario specifications'!$C$11:$C$49,MATCH($B138,'R1. Scenario specifications'!$A$11:$A$49,0))</f>
        <v>Current 2DS, 2020 start, 'Expect the Unexpected' but with cheap renewables</v>
      </c>
      <c r="B138" s="15" t="s">
        <v>37</v>
      </c>
      <c r="C138" s="15" t="s">
        <v>52</v>
      </c>
      <c r="D138" s="16">
        <v>26912.745521583238</v>
      </c>
      <c r="E138" s="16">
        <v>24722.329002334307</v>
      </c>
      <c r="F138" s="16">
        <v>20326.537823526753</v>
      </c>
      <c r="G138" s="16">
        <v>23390.599906564661</v>
      </c>
      <c r="H138" s="16">
        <v>41015.920322161277</v>
      </c>
      <c r="I138" s="16">
        <v>24364.235428220498</v>
      </c>
      <c r="J138" s="16">
        <v>19463.358596783844</v>
      </c>
      <c r="K138" s="16">
        <v>19739.838740587114</v>
      </c>
      <c r="L138" s="16">
        <v>20329.912812999675</v>
      </c>
      <c r="M138" s="16">
        <v>18326.548160027502</v>
      </c>
      <c r="N138" s="16">
        <v>10652.34289479556</v>
      </c>
    </row>
    <row r="139" spans="1:14" x14ac:dyDescent="0.3">
      <c r="A139" s="15" t="str">
        <f>INDEX('R1. Scenario specifications'!$C$11:$C$49,MATCH($B139,'R1. Scenario specifications'!$A$11:$A$49,0))</f>
        <v>Current 2DS, 2020 start, 'Expect the Unexpected' but with cheap renewables</v>
      </c>
      <c r="B139" s="15" t="s">
        <v>37</v>
      </c>
      <c r="C139" s="15" t="s">
        <v>53</v>
      </c>
      <c r="D139" s="16">
        <v>47506.401201567365</v>
      </c>
      <c r="E139" s="16">
        <v>51370.31621790112</v>
      </c>
      <c r="F139" s="16">
        <v>62705.027954641628</v>
      </c>
      <c r="G139" s="16">
        <v>49920.486237223085</v>
      </c>
      <c r="H139" s="16">
        <v>16170.838163668208</v>
      </c>
      <c r="I139" s="16">
        <v>18543.189712259817</v>
      </c>
      <c r="J139" s="16">
        <v>17009.983072636507</v>
      </c>
      <c r="K139" s="16">
        <v>11121.264689168356</v>
      </c>
      <c r="L139" s="16">
        <v>6923.6591063765009</v>
      </c>
      <c r="M139" s="16">
        <v>5933.4320340412933</v>
      </c>
      <c r="N139" s="16">
        <v>3136.4125962408948</v>
      </c>
    </row>
    <row r="140" spans="1:14" x14ac:dyDescent="0.3">
      <c r="A140" s="15" t="str">
        <f>INDEX('R1. Scenario specifications'!$C$11:$C$49,MATCH($B140,'R1. Scenario specifications'!$A$11:$A$49,0))</f>
        <v>Current 2DS, 2020 start, 'Expect the Unexpected' but with cheap renewables</v>
      </c>
      <c r="B140" s="15" t="s">
        <v>37</v>
      </c>
      <c r="C140" s="15" t="s">
        <v>54</v>
      </c>
      <c r="D140" s="16">
        <v>703.80118607166287</v>
      </c>
      <c r="E140" s="16">
        <v>336.53077865475609</v>
      </c>
      <c r="F140" s="16">
        <v>564.84007441972437</v>
      </c>
      <c r="G140" s="16">
        <v>1218.7371156550273</v>
      </c>
      <c r="H140" s="16">
        <v>1154.8634616518907</v>
      </c>
      <c r="I140" s="16">
        <v>800.04151929439388</v>
      </c>
      <c r="J140" s="16">
        <v>1160.6682865281246</v>
      </c>
      <c r="K140" s="16">
        <v>1134.119619808539</v>
      </c>
      <c r="L140" s="16">
        <v>1418.4783512845652</v>
      </c>
      <c r="M140" s="16">
        <v>5147.2142359703148</v>
      </c>
      <c r="N140" s="16">
        <v>7625.4484616188256</v>
      </c>
    </row>
    <row r="141" spans="1:14" x14ac:dyDescent="0.3">
      <c r="A141" s="15" t="str">
        <f>INDEX('R1. Scenario specifications'!$C$11:$C$49,MATCH($B141,'R1. Scenario specifications'!$A$11:$A$49,0))</f>
        <v>Current 2DS, 2020 start, 'Expect the Unexpected' but with cheap renewables</v>
      </c>
      <c r="B141" s="15" t="s">
        <v>37</v>
      </c>
      <c r="C141" s="15" t="s">
        <v>55</v>
      </c>
      <c r="D141" s="16">
        <v>396.13187480267305</v>
      </c>
      <c r="E141" s="16">
        <v>187.82116931527278</v>
      </c>
      <c r="F141" s="16">
        <v>1887.726290976829</v>
      </c>
      <c r="G141" s="16">
        <v>2111.7824107844126</v>
      </c>
      <c r="H141" s="16">
        <v>6478.7902562148356</v>
      </c>
      <c r="I141" s="16">
        <v>13746.667058456012</v>
      </c>
      <c r="J141" s="16">
        <v>6591.2854076956464</v>
      </c>
      <c r="K141" s="16">
        <v>409.69466128388632</v>
      </c>
      <c r="L141" s="16">
        <v>0</v>
      </c>
      <c r="M141" s="16">
        <v>0</v>
      </c>
      <c r="N141" s="16">
        <v>1020.5480556632995</v>
      </c>
    </row>
    <row r="142" spans="1:14" x14ac:dyDescent="0.3">
      <c r="A142" s="15" t="str">
        <f>INDEX('R1. Scenario specifications'!$C$11:$C$49,MATCH($B142,'R1. Scenario specifications'!$A$11:$A$49,0))</f>
        <v>Current 1.75DS, 2030 start, 'Expect the Unexpected' but with cheap CCS</v>
      </c>
      <c r="B142" s="15" t="s">
        <v>38</v>
      </c>
      <c r="C142" s="15" t="s">
        <v>52</v>
      </c>
      <c r="D142" s="16">
        <v>26912.44315092832</v>
      </c>
      <c r="E142" s="16">
        <v>24722.314044407503</v>
      </c>
      <c r="F142" s="16">
        <v>20336.602473810217</v>
      </c>
      <c r="G142" s="16">
        <v>27739.576116165721</v>
      </c>
      <c r="H142" s="16">
        <v>42018.380436118023</v>
      </c>
      <c r="I142" s="16">
        <v>16220.939428546404</v>
      </c>
      <c r="J142" s="16">
        <v>8503.123177230098</v>
      </c>
      <c r="K142" s="16">
        <v>14721.368745056565</v>
      </c>
      <c r="L142" s="16">
        <v>16267.678269495525</v>
      </c>
      <c r="M142" s="16">
        <v>12536.541938210485</v>
      </c>
      <c r="N142" s="16">
        <v>5649.9809468718131</v>
      </c>
    </row>
    <row r="143" spans="1:14" x14ac:dyDescent="0.3">
      <c r="A143" s="15" t="str">
        <f>INDEX('R1. Scenario specifications'!$C$11:$C$49,MATCH($B143,'R1. Scenario specifications'!$A$11:$A$49,0))</f>
        <v>Current 1.75DS, 2030 start, 'Expect the Unexpected' but with cheap CCS</v>
      </c>
      <c r="B143" s="15" t="s">
        <v>38</v>
      </c>
      <c r="C143" s="15" t="s">
        <v>53</v>
      </c>
      <c r="D143" s="16">
        <v>47506.401201567365</v>
      </c>
      <c r="E143" s="16">
        <v>51370.31621790112</v>
      </c>
      <c r="F143" s="16">
        <v>62701.81255505755</v>
      </c>
      <c r="G143" s="16">
        <v>51809.718113977193</v>
      </c>
      <c r="H143" s="16">
        <v>19202.473897804346</v>
      </c>
      <c r="I143" s="16">
        <v>22191.767660392943</v>
      </c>
      <c r="J143" s="16">
        <v>22018.130158402295</v>
      </c>
      <c r="K143" s="16">
        <v>19039.69039731173</v>
      </c>
      <c r="L143" s="16">
        <v>9055.6254384329768</v>
      </c>
      <c r="M143" s="16">
        <v>5497.520556626072</v>
      </c>
      <c r="N143" s="16">
        <v>3159.6291365749717</v>
      </c>
    </row>
    <row r="144" spans="1:14" x14ac:dyDescent="0.3">
      <c r="A144" s="15" t="str">
        <f>INDEX('R1. Scenario specifications'!$C$11:$C$49,MATCH($B144,'R1. Scenario specifications'!$A$11:$A$49,0))</f>
        <v>Current 1.75DS, 2030 start, 'Expect the Unexpected' but with cheap CCS</v>
      </c>
      <c r="B144" s="15" t="s">
        <v>38</v>
      </c>
      <c r="C144" s="15" t="s">
        <v>54</v>
      </c>
      <c r="D144" s="16">
        <v>703.55932605471685</v>
      </c>
      <c r="E144" s="16">
        <v>336.28891863781013</v>
      </c>
      <c r="F144" s="16">
        <v>564.8130061153006</v>
      </c>
      <c r="G144" s="16">
        <v>1128.2144782527346</v>
      </c>
      <c r="H144" s="16">
        <v>1946.76465045142</v>
      </c>
      <c r="I144" s="16">
        <v>4432.6068836855775</v>
      </c>
      <c r="J144" s="16">
        <v>8741.4864224453468</v>
      </c>
      <c r="K144" s="16">
        <v>6142.8538670831767</v>
      </c>
      <c r="L144" s="16">
        <v>5490.3948076860688</v>
      </c>
      <c r="M144" s="16">
        <v>11454.772080982188</v>
      </c>
      <c r="N144" s="16">
        <v>13446.342629328052</v>
      </c>
    </row>
    <row r="145" spans="1:14" x14ac:dyDescent="0.3">
      <c r="A145" s="15" t="str">
        <f>INDEX('R1. Scenario specifications'!$C$11:$C$49,MATCH($B145,'R1. Scenario specifications'!$A$11:$A$49,0))</f>
        <v>Current 1.75DS, 2030 start, 'Expect the Unexpected' but with cheap CCS</v>
      </c>
      <c r="B145" s="15" t="s">
        <v>38</v>
      </c>
      <c r="C145" s="15" t="s">
        <v>55</v>
      </c>
      <c r="D145" s="16">
        <v>396.83789948059513</v>
      </c>
      <c r="E145" s="16">
        <v>188.11818856082573</v>
      </c>
      <c r="F145" s="16">
        <v>1903.0239702688118</v>
      </c>
      <c r="G145" s="16">
        <v>4540.22598008967</v>
      </c>
      <c r="H145" s="16">
        <v>3192.5383558732228</v>
      </c>
      <c r="I145" s="16">
        <v>1316.9469843527963</v>
      </c>
      <c r="J145" s="16">
        <v>351.03540090715359</v>
      </c>
      <c r="K145" s="16">
        <v>0</v>
      </c>
      <c r="L145" s="16">
        <v>0</v>
      </c>
      <c r="M145" s="16">
        <v>0</v>
      </c>
      <c r="N145" s="16">
        <v>873.03666276416402</v>
      </c>
    </row>
    <row r="146" spans="1:14" x14ac:dyDescent="0.3">
      <c r="A146" s="15" t="str">
        <f>INDEX('R1. Scenario specifications'!$C$11:$C$49,MATCH($B146,'R1. Scenario specifications'!$A$11:$A$49,0))</f>
        <v>Current 1.75DS, 2020 start, 'Expect the Unexpected' but with cheap EVs</v>
      </c>
      <c r="B146" s="15" t="s">
        <v>39</v>
      </c>
      <c r="C146" s="15" t="s">
        <v>52</v>
      </c>
      <c r="D146" s="16">
        <v>26912.44315092832</v>
      </c>
      <c r="E146" s="16">
        <v>24722.314044407503</v>
      </c>
      <c r="F146" s="16">
        <v>20336.602473810217</v>
      </c>
      <c r="G146" s="16">
        <v>17751.871649387216</v>
      </c>
      <c r="H146" s="16">
        <v>15437.582965948364</v>
      </c>
      <c r="I146" s="16">
        <v>13835.463763130603</v>
      </c>
      <c r="J146" s="16">
        <v>13469.038556299485</v>
      </c>
      <c r="K146" s="16">
        <v>12784.207465942896</v>
      </c>
      <c r="L146" s="16">
        <v>9819.2501583589856</v>
      </c>
      <c r="M146" s="16">
        <v>8657.5996818613021</v>
      </c>
      <c r="N146" s="16">
        <v>5268.9780324569383</v>
      </c>
    </row>
    <row r="147" spans="1:14" x14ac:dyDescent="0.3">
      <c r="A147" s="15" t="str">
        <f>INDEX('R1. Scenario specifications'!$C$11:$C$49,MATCH($B147,'R1. Scenario specifications'!$A$11:$A$49,0))</f>
        <v>Current 1.75DS, 2020 start, 'Expect the Unexpected' but with cheap EVs</v>
      </c>
      <c r="B147" s="15" t="s">
        <v>39</v>
      </c>
      <c r="C147" s="15" t="s">
        <v>53</v>
      </c>
      <c r="D147" s="16">
        <v>47506.401201567365</v>
      </c>
      <c r="E147" s="16">
        <v>51370.31621790112</v>
      </c>
      <c r="F147" s="16">
        <v>62701.81255505755</v>
      </c>
      <c r="G147" s="16">
        <v>41827.375503690571</v>
      </c>
      <c r="H147" s="16">
        <v>17312.975077238698</v>
      </c>
      <c r="I147" s="16">
        <v>7277.287518052276</v>
      </c>
      <c r="J147" s="16">
        <v>7326.8863977015571</v>
      </c>
      <c r="K147" s="16">
        <v>9394.0901785450733</v>
      </c>
      <c r="L147" s="16">
        <v>7432.3639847922086</v>
      </c>
      <c r="M147" s="16">
        <v>3505.3433163139448</v>
      </c>
      <c r="N147" s="16">
        <v>1130.3242873245906</v>
      </c>
    </row>
    <row r="148" spans="1:14" x14ac:dyDescent="0.3">
      <c r="A148" s="15" t="str">
        <f>INDEX('R1. Scenario specifications'!$C$11:$C$49,MATCH($B148,'R1. Scenario specifications'!$A$11:$A$49,0))</f>
        <v>Current 1.75DS, 2020 start, 'Expect the Unexpected' but with cheap EVs</v>
      </c>
      <c r="B148" s="15" t="s">
        <v>39</v>
      </c>
      <c r="C148" s="15" t="s">
        <v>54</v>
      </c>
      <c r="D148" s="16">
        <v>703.55932605471685</v>
      </c>
      <c r="E148" s="16">
        <v>336.28891863781013</v>
      </c>
      <c r="F148" s="16">
        <v>564.8130061153006</v>
      </c>
      <c r="G148" s="16">
        <v>1091.209806267736</v>
      </c>
      <c r="H148" s="16">
        <v>1413.3439836721589</v>
      </c>
      <c r="I148" s="16">
        <v>1808.0693679593983</v>
      </c>
      <c r="J148" s="16">
        <v>2741.5829378718927</v>
      </c>
      <c r="K148" s="16">
        <v>5042.0351875314309</v>
      </c>
      <c r="L148" s="16">
        <v>11143.983683145772</v>
      </c>
      <c r="M148" s="16">
        <v>16921.895167691939</v>
      </c>
      <c r="N148" s="16">
        <v>15998.172465949801</v>
      </c>
    </row>
    <row r="149" spans="1:14" x14ac:dyDescent="0.3">
      <c r="A149" s="15" t="str">
        <f>INDEX('R1. Scenario specifications'!$C$11:$C$49,MATCH($B149,'R1. Scenario specifications'!$A$11:$A$49,0))</f>
        <v>Current 1.75DS, 2020 start, 'Expect the Unexpected' but with cheap EVs</v>
      </c>
      <c r="B149" s="15" t="s">
        <v>39</v>
      </c>
      <c r="C149" s="15" t="s">
        <v>55</v>
      </c>
      <c r="D149" s="16">
        <v>396.83789948059513</v>
      </c>
      <c r="E149" s="16">
        <v>188.11818856082573</v>
      </c>
      <c r="F149" s="16">
        <v>1903.0239702688118</v>
      </c>
      <c r="G149" s="16">
        <v>1043.8717720121019</v>
      </c>
      <c r="H149" s="16">
        <v>585.529034523679</v>
      </c>
      <c r="I149" s="16">
        <v>1989.7697719169889</v>
      </c>
      <c r="J149" s="16">
        <v>931.56538171298234</v>
      </c>
      <c r="K149" s="16">
        <v>0</v>
      </c>
      <c r="L149" s="16">
        <v>0</v>
      </c>
      <c r="M149" s="16">
        <v>0</v>
      </c>
      <c r="N149" s="16">
        <v>683.00273219141002</v>
      </c>
    </row>
    <row r="150" spans="1:14" x14ac:dyDescent="0.3">
      <c r="A150" s="15" t="str">
        <f>INDEX('R1. Scenario specifications'!$C$11:$C$49,MATCH($B150,'R1. Scenario specifications'!$A$11:$A$49,0))</f>
        <v>Current 1.75DS, 2030 start, 'Expect the Unexpected' but with cheap EVs</v>
      </c>
      <c r="B150" s="15" t="s">
        <v>40</v>
      </c>
      <c r="C150" s="15" t="s">
        <v>52</v>
      </c>
      <c r="D150" s="16">
        <v>26912.44315092832</v>
      </c>
      <c r="E150" s="16">
        <v>24722.314044407503</v>
      </c>
      <c r="F150" s="16">
        <v>20336.602473810217</v>
      </c>
      <c r="G150" s="16">
        <v>27739.576116165721</v>
      </c>
      <c r="H150" s="16">
        <v>19661.885135553515</v>
      </c>
      <c r="I150" s="16">
        <v>12065.24789132882</v>
      </c>
      <c r="J150" s="16">
        <v>9797.3523874003185</v>
      </c>
      <c r="K150" s="16">
        <v>9580.0557009355107</v>
      </c>
      <c r="L150" s="16">
        <v>9890.9010584269508</v>
      </c>
      <c r="M150" s="16">
        <v>8589.3192077991407</v>
      </c>
      <c r="N150" s="16">
        <v>5455.3803511292053</v>
      </c>
    </row>
    <row r="151" spans="1:14" x14ac:dyDescent="0.3">
      <c r="A151" s="15" t="str">
        <f>INDEX('R1. Scenario specifications'!$C$11:$C$49,MATCH($B151,'R1. Scenario specifications'!$A$11:$A$49,0))</f>
        <v>Current 1.75DS, 2030 start, 'Expect the Unexpected' but with cheap EVs</v>
      </c>
      <c r="B151" s="15" t="s">
        <v>40</v>
      </c>
      <c r="C151" s="15" t="s">
        <v>53</v>
      </c>
      <c r="D151" s="16">
        <v>47506.401201567365</v>
      </c>
      <c r="E151" s="16">
        <v>51370.31621790112</v>
      </c>
      <c r="F151" s="16">
        <v>62701.81255505755</v>
      </c>
      <c r="G151" s="16">
        <v>51809.718113977193</v>
      </c>
      <c r="H151" s="16">
        <v>17604.285191908493</v>
      </c>
      <c r="I151" s="16">
        <v>4739.1290618165076</v>
      </c>
      <c r="J151" s="16">
        <v>3471.5498219606561</v>
      </c>
      <c r="K151" s="16">
        <v>9455.7445128974668</v>
      </c>
      <c r="L151" s="16">
        <v>9503.8515365312214</v>
      </c>
      <c r="M151" s="16">
        <v>4737.6339672915155</v>
      </c>
      <c r="N151" s="16">
        <v>1652.5635516255634</v>
      </c>
    </row>
    <row r="152" spans="1:14" x14ac:dyDescent="0.3">
      <c r="A152" s="15" t="str">
        <f>INDEX('R1. Scenario specifications'!$C$11:$C$49,MATCH($B152,'R1. Scenario specifications'!$A$11:$A$49,0))</f>
        <v>Current 1.75DS, 2030 start, 'Expect the Unexpected' but with cheap EVs</v>
      </c>
      <c r="B152" s="15" t="s">
        <v>40</v>
      </c>
      <c r="C152" s="15" t="s">
        <v>54</v>
      </c>
      <c r="D152" s="16">
        <v>703.55932605471685</v>
      </c>
      <c r="E152" s="16">
        <v>336.28891863781013</v>
      </c>
      <c r="F152" s="16">
        <v>564.8130061153006</v>
      </c>
      <c r="G152" s="16">
        <v>1128.2144782527346</v>
      </c>
      <c r="H152" s="16">
        <v>3029.109318537819</v>
      </c>
      <c r="I152" s="16">
        <v>8117.7878665709841</v>
      </c>
      <c r="J152" s="16">
        <v>13520.575601370811</v>
      </c>
      <c r="K152" s="16">
        <v>9027.9398088094258</v>
      </c>
      <c r="L152" s="16">
        <v>10021.089532510701</v>
      </c>
      <c r="M152" s="16">
        <v>15737.95214515718</v>
      </c>
      <c r="N152" s="16">
        <v>15022.393975478199</v>
      </c>
    </row>
    <row r="153" spans="1:14" x14ac:dyDescent="0.3">
      <c r="A153" s="15" t="str">
        <f>INDEX('R1. Scenario specifications'!$C$11:$C$49,MATCH($B153,'R1. Scenario specifications'!$A$11:$A$49,0))</f>
        <v>Current 1.75DS, 2030 start, 'Expect the Unexpected' but with cheap EVs</v>
      </c>
      <c r="B153" s="15" t="s">
        <v>40</v>
      </c>
      <c r="C153" s="15" t="s">
        <v>55</v>
      </c>
      <c r="D153" s="16">
        <v>396.83789948059513</v>
      </c>
      <c r="E153" s="16">
        <v>188.11818856082573</v>
      </c>
      <c r="F153" s="16">
        <v>1903.0239702688118</v>
      </c>
      <c r="G153" s="16">
        <v>4540.22598008967</v>
      </c>
      <c r="H153" s="16">
        <v>1960.3604794389737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715.59795707662704</v>
      </c>
    </row>
    <row r="154" spans="1:14" x14ac:dyDescent="0.3">
      <c r="A154" s="15" t="str">
        <f>INDEX('R1. Scenario specifications'!$C$11:$C$49,MATCH($B154,'R1. Scenario specifications'!$A$11:$A$49,0))</f>
        <v>Current 1.75DS, 2020 start, 'Expect the Unexpected' but with cheap energy efficiency</v>
      </c>
      <c r="B154" s="15" t="s">
        <v>41</v>
      </c>
      <c r="C154" s="15" t="s">
        <v>52</v>
      </c>
      <c r="D154" s="16">
        <v>26912.44315092832</v>
      </c>
      <c r="E154" s="16">
        <v>24722.314044407503</v>
      </c>
      <c r="F154" s="16">
        <v>20336.602473810217</v>
      </c>
      <c r="G154" s="16">
        <v>20932.439758506676</v>
      </c>
      <c r="H154" s="16">
        <v>36073.538270964811</v>
      </c>
      <c r="I154" s="16">
        <v>22918.333650950051</v>
      </c>
      <c r="J154" s="16">
        <v>18007.619922833703</v>
      </c>
      <c r="K154" s="16">
        <v>18152.844276433301</v>
      </c>
      <c r="L154" s="16">
        <v>16847.641196504632</v>
      </c>
      <c r="M154" s="16">
        <v>12760.316309921502</v>
      </c>
      <c r="N154" s="16">
        <v>5977.5105805823368</v>
      </c>
    </row>
    <row r="155" spans="1:14" x14ac:dyDescent="0.3">
      <c r="A155" s="15" t="str">
        <f>INDEX('R1. Scenario specifications'!$C$11:$C$49,MATCH($B155,'R1. Scenario specifications'!$A$11:$A$49,0))</f>
        <v>Current 1.75DS, 2020 start, 'Expect the Unexpected' but with cheap energy efficiency</v>
      </c>
      <c r="B155" s="15" t="s">
        <v>41</v>
      </c>
      <c r="C155" s="15" t="s">
        <v>53</v>
      </c>
      <c r="D155" s="16">
        <v>47506.401201567365</v>
      </c>
      <c r="E155" s="16">
        <v>51370.31621790112</v>
      </c>
      <c r="F155" s="16">
        <v>62701.81255505755</v>
      </c>
      <c r="G155" s="16">
        <v>38577.61431159998</v>
      </c>
      <c r="H155" s="16">
        <v>13810.757652129776</v>
      </c>
      <c r="I155" s="16">
        <v>15166.722352111163</v>
      </c>
      <c r="J155" s="16">
        <v>14177.951013793107</v>
      </c>
      <c r="K155" s="16">
        <v>8876.2802260899807</v>
      </c>
      <c r="L155" s="16">
        <v>6059.8381882212907</v>
      </c>
      <c r="M155" s="16">
        <v>4815.0314299398806</v>
      </c>
      <c r="N155" s="16">
        <v>2477.8838402973133</v>
      </c>
    </row>
    <row r="156" spans="1:14" x14ac:dyDescent="0.3">
      <c r="A156" s="15" t="str">
        <f>INDEX('R1. Scenario specifications'!$C$11:$C$49,MATCH($B156,'R1. Scenario specifications'!$A$11:$A$49,0))</f>
        <v>Current 1.75DS, 2020 start, 'Expect the Unexpected' but with cheap energy efficiency</v>
      </c>
      <c r="B156" s="15" t="s">
        <v>41</v>
      </c>
      <c r="C156" s="15" t="s">
        <v>54</v>
      </c>
      <c r="D156" s="16">
        <v>703.55932605471685</v>
      </c>
      <c r="E156" s="16">
        <v>336.28891863781013</v>
      </c>
      <c r="F156" s="16">
        <v>564.8130061153006</v>
      </c>
      <c r="G156" s="16">
        <v>1091.3243589235312</v>
      </c>
      <c r="H156" s="16">
        <v>1163.9581934082155</v>
      </c>
      <c r="I156" s="16">
        <v>1054.1943509523333</v>
      </c>
      <c r="J156" s="16">
        <v>1103.422331336516</v>
      </c>
      <c r="K156" s="16">
        <v>2282.8700179628504</v>
      </c>
      <c r="L156" s="16">
        <v>5316.0753007510966</v>
      </c>
      <c r="M156" s="16">
        <v>11433.288574156652</v>
      </c>
      <c r="N156" s="16">
        <v>14005.146706069387</v>
      </c>
    </row>
    <row r="157" spans="1:14" x14ac:dyDescent="0.3">
      <c r="A157" s="15" t="str">
        <f>INDEX('R1. Scenario specifications'!$C$11:$C$49,MATCH($B157,'R1. Scenario specifications'!$A$11:$A$49,0))</f>
        <v>Current 1.75DS, 2020 start, 'Expect the Unexpected' but with cheap energy efficiency</v>
      </c>
      <c r="B157" s="15" t="s">
        <v>41</v>
      </c>
      <c r="C157" s="15" t="s">
        <v>55</v>
      </c>
      <c r="D157" s="16">
        <v>396.83789948059513</v>
      </c>
      <c r="E157" s="16">
        <v>188.11818856082573</v>
      </c>
      <c r="F157" s="16">
        <v>1903.0239702688118</v>
      </c>
      <c r="G157" s="16">
        <v>1156.3532851327743</v>
      </c>
      <c r="H157" s="16">
        <v>4117.168326499007</v>
      </c>
      <c r="I157" s="16">
        <v>9030.9646505444507</v>
      </c>
      <c r="J157" s="16">
        <v>3789.0571403514587</v>
      </c>
      <c r="K157" s="16">
        <v>0</v>
      </c>
      <c r="L157" s="16">
        <v>0</v>
      </c>
      <c r="M157" s="16">
        <v>0</v>
      </c>
      <c r="N157" s="16">
        <v>872.84337757393598</v>
      </c>
    </row>
    <row r="158" spans="1:14" x14ac:dyDescent="0.3">
      <c r="A158" s="15" t="str">
        <f>INDEX('R1. Scenario specifications'!$C$11:$C$49,MATCH($B158,'R1. Scenario specifications'!$A$11:$A$49,0))</f>
        <v>Current 1.75DS, 2030 start, 'Expect the Unexpected' but with cheap energy efficiency</v>
      </c>
      <c r="B158" s="15" t="s">
        <v>42</v>
      </c>
      <c r="C158" s="15" t="s">
        <v>52</v>
      </c>
      <c r="D158" s="16">
        <v>26912.44315092832</v>
      </c>
      <c r="E158" s="16">
        <v>24722.314044407503</v>
      </c>
      <c r="F158" s="16">
        <v>20336.602473810217</v>
      </c>
      <c r="G158" s="16">
        <v>27739.576116165721</v>
      </c>
      <c r="H158" s="16">
        <v>36493.02901525065</v>
      </c>
      <c r="I158" s="16">
        <v>16353.321678376906</v>
      </c>
      <c r="J158" s="16">
        <v>8746.9603925152242</v>
      </c>
      <c r="K158" s="16">
        <v>15435.914149042423</v>
      </c>
      <c r="L158" s="16">
        <v>17878.345139467248</v>
      </c>
      <c r="M158" s="16">
        <v>16049.235394469495</v>
      </c>
      <c r="N158" s="16">
        <v>7982.4477018482849</v>
      </c>
    </row>
    <row r="159" spans="1:14" x14ac:dyDescent="0.3">
      <c r="A159" s="15" t="str">
        <f>INDEX('R1. Scenario specifications'!$C$11:$C$49,MATCH($B159,'R1. Scenario specifications'!$A$11:$A$49,0))</f>
        <v>Current 1.75DS, 2030 start, 'Expect the Unexpected' but with cheap energy efficiency</v>
      </c>
      <c r="B159" s="15" t="s">
        <v>42</v>
      </c>
      <c r="C159" s="15" t="s">
        <v>53</v>
      </c>
      <c r="D159" s="16">
        <v>47506.401201567365</v>
      </c>
      <c r="E159" s="16">
        <v>51370.31621790112</v>
      </c>
      <c r="F159" s="16">
        <v>62701.81255505755</v>
      </c>
      <c r="G159" s="16">
        <v>51809.718113977193</v>
      </c>
      <c r="H159" s="16">
        <v>18522.163970836264</v>
      </c>
      <c r="I159" s="16">
        <v>19861.42433082495</v>
      </c>
      <c r="J159" s="16">
        <v>18024.703946434736</v>
      </c>
      <c r="K159" s="16">
        <v>14910.489856252863</v>
      </c>
      <c r="L159" s="16">
        <v>7984.531900945346</v>
      </c>
      <c r="M159" s="16">
        <v>5293.705074745104</v>
      </c>
      <c r="N159" s="16">
        <v>2627.1052886738335</v>
      </c>
    </row>
    <row r="160" spans="1:14" x14ac:dyDescent="0.3">
      <c r="A160" s="15" t="str">
        <f>INDEX('R1. Scenario specifications'!$C$11:$C$49,MATCH($B160,'R1. Scenario specifications'!$A$11:$A$49,0))</f>
        <v>Current 1.75DS, 2030 start, 'Expect the Unexpected' but with cheap energy efficiency</v>
      </c>
      <c r="B160" s="15" t="s">
        <v>42</v>
      </c>
      <c r="C160" s="15" t="s">
        <v>54</v>
      </c>
      <c r="D160" s="16">
        <v>703.55932605471685</v>
      </c>
      <c r="E160" s="16">
        <v>336.28891863781013</v>
      </c>
      <c r="F160" s="16">
        <v>564.8130061153006</v>
      </c>
      <c r="G160" s="16">
        <v>1128.2144782527346</v>
      </c>
      <c r="H160" s="16">
        <v>1089.6040537598524</v>
      </c>
      <c r="I160" s="16">
        <v>4014.2272062103425</v>
      </c>
      <c r="J160" s="16">
        <v>9541.2674806268369</v>
      </c>
      <c r="K160" s="16">
        <v>6316.1388241478589</v>
      </c>
      <c r="L160" s="16">
        <v>4266.4722868757081</v>
      </c>
      <c r="M160" s="16">
        <v>7297.6631400221504</v>
      </c>
      <c r="N160" s="16">
        <v>11771.233679777648</v>
      </c>
    </row>
    <row r="161" spans="1:14" x14ac:dyDescent="0.3">
      <c r="A161" s="15" t="str">
        <f>INDEX('R1. Scenario specifications'!$C$11:$C$49,MATCH($B161,'R1. Scenario specifications'!$A$11:$A$49,0))</f>
        <v>Current 1.75DS, 2030 start, 'Expect the Unexpected' but with cheap energy efficiency</v>
      </c>
      <c r="B161" s="15" t="s">
        <v>42</v>
      </c>
      <c r="C161" s="15" t="s">
        <v>55</v>
      </c>
      <c r="D161" s="16">
        <v>396.83789948059513</v>
      </c>
      <c r="E161" s="16">
        <v>188.11818856082573</v>
      </c>
      <c r="F161" s="16">
        <v>1903.0239702688118</v>
      </c>
      <c r="G161" s="16">
        <v>4540.22598008967</v>
      </c>
      <c r="H161" s="16">
        <v>4280.1412255193309</v>
      </c>
      <c r="I161" s="16">
        <v>2042.3627822894741</v>
      </c>
      <c r="J161" s="16">
        <v>415.85697198490766</v>
      </c>
      <c r="K161" s="16">
        <v>0</v>
      </c>
      <c r="L161" s="16">
        <v>0</v>
      </c>
      <c r="M161" s="16">
        <v>0</v>
      </c>
      <c r="N161" s="16">
        <v>1002.9976802589841</v>
      </c>
    </row>
    <row r="162" spans="1:14" x14ac:dyDescent="0.3">
      <c r="A162" s="15" t="str">
        <f>INDEX('R1. Scenario specifications'!$C$11:$C$49,MATCH($B162,'R1. Scenario specifications'!$A$11:$A$49,0))</f>
        <v>Current 1.75DS, 2020 start, 'Expect the Unexpected' but with most conservative biomass CCS / NET technology cost assumptions</v>
      </c>
      <c r="B162" s="15" t="s">
        <v>43</v>
      </c>
      <c r="C162" s="15" t="s">
        <v>52</v>
      </c>
      <c r="D162" s="16">
        <v>26912.44315092832</v>
      </c>
      <c r="E162" s="16">
        <v>24722.314044407503</v>
      </c>
      <c r="F162" s="16">
        <v>20336.602473810217</v>
      </c>
      <c r="G162" s="16">
        <v>19833.302265096343</v>
      </c>
      <c r="H162" s="16">
        <v>37888.51302546254</v>
      </c>
      <c r="I162" s="16">
        <v>20954.980327314926</v>
      </c>
      <c r="J162" s="16">
        <v>16024.968082853635</v>
      </c>
      <c r="K162" s="16">
        <v>17682.074637021538</v>
      </c>
      <c r="L162" s="16">
        <v>14908.66519229663</v>
      </c>
      <c r="M162" s="16">
        <v>11843.728998158584</v>
      </c>
      <c r="N162" s="16">
        <v>5559.7893934740541</v>
      </c>
    </row>
    <row r="163" spans="1:14" x14ac:dyDescent="0.3">
      <c r="A163" s="15" t="str">
        <f>INDEX('R1. Scenario specifications'!$C$11:$C$49,MATCH($B163,'R1. Scenario specifications'!$A$11:$A$49,0))</f>
        <v>Current 1.75DS, 2020 start, 'Expect the Unexpected' but with most conservative biomass CCS / NET technology cost assumptions</v>
      </c>
      <c r="B163" s="15" t="s">
        <v>43</v>
      </c>
      <c r="C163" s="15" t="s">
        <v>53</v>
      </c>
      <c r="D163" s="16">
        <v>47506.401201567365</v>
      </c>
      <c r="E163" s="16">
        <v>51370.31621790112</v>
      </c>
      <c r="F163" s="16">
        <v>62701.81255505755</v>
      </c>
      <c r="G163" s="16">
        <v>50204.040980940081</v>
      </c>
      <c r="H163" s="16">
        <v>18156.008789167263</v>
      </c>
      <c r="I163" s="16">
        <v>24153.142599814288</v>
      </c>
      <c r="J163" s="16">
        <v>20638.501453187866</v>
      </c>
      <c r="K163" s="16">
        <v>12866.005155981069</v>
      </c>
      <c r="L163" s="16">
        <v>6786.744084566014</v>
      </c>
      <c r="M163" s="16">
        <v>5019.5901629499294</v>
      </c>
      <c r="N163" s="16">
        <v>3158.5683426718447</v>
      </c>
    </row>
    <row r="164" spans="1:14" x14ac:dyDescent="0.3">
      <c r="A164" s="15" t="str">
        <f>INDEX('R1. Scenario specifications'!$C$11:$C$49,MATCH($B164,'R1. Scenario specifications'!$A$11:$A$49,0))</f>
        <v>Current 1.75DS, 2020 start, 'Expect the Unexpected' but with most conservative biomass CCS / NET technology cost assumptions</v>
      </c>
      <c r="B164" s="15" t="s">
        <v>43</v>
      </c>
      <c r="C164" s="15" t="s">
        <v>54</v>
      </c>
      <c r="D164" s="16">
        <v>703.55932605471685</v>
      </c>
      <c r="E164" s="16">
        <v>336.28891863781013</v>
      </c>
      <c r="F164" s="16">
        <v>564.8130061153006</v>
      </c>
      <c r="G164" s="16">
        <v>1222.708242438533</v>
      </c>
      <c r="H164" s="16">
        <v>1142.1639415775137</v>
      </c>
      <c r="I164" s="16">
        <v>771.63187975355561</v>
      </c>
      <c r="J164" s="16">
        <v>1280.0265604697204</v>
      </c>
      <c r="K164" s="16">
        <v>3355.5537920661395</v>
      </c>
      <c r="L164" s="16">
        <v>7271.228293070053</v>
      </c>
      <c r="M164" s="16">
        <v>12206.863257547257</v>
      </c>
      <c r="N164" s="16">
        <v>13767.701888286874</v>
      </c>
    </row>
    <row r="165" spans="1:14" x14ac:dyDescent="0.3">
      <c r="A165" s="15" t="str">
        <f>INDEX('R1. Scenario specifications'!$C$11:$C$49,MATCH($B165,'R1. Scenario specifications'!$A$11:$A$49,0))</f>
        <v>Current 1.75DS, 2020 start, 'Expect the Unexpected' but with most conservative biomass CCS / NET technology cost assumptions</v>
      </c>
      <c r="B165" s="15" t="s">
        <v>43</v>
      </c>
      <c r="C165" s="15" t="s">
        <v>55</v>
      </c>
      <c r="D165" s="16">
        <v>396.83789948059513</v>
      </c>
      <c r="E165" s="16">
        <v>188.11818856082573</v>
      </c>
      <c r="F165" s="16">
        <v>1903.0239702688118</v>
      </c>
      <c r="G165" s="16">
        <v>1924.0769914240184</v>
      </c>
      <c r="H165" s="16">
        <v>4384.8021256658694</v>
      </c>
      <c r="I165" s="16">
        <v>9003.3626756789999</v>
      </c>
      <c r="J165" s="16">
        <v>3824.766450390418</v>
      </c>
      <c r="K165" s="16">
        <v>0</v>
      </c>
      <c r="L165" s="16">
        <v>0</v>
      </c>
      <c r="M165" s="16">
        <v>0</v>
      </c>
      <c r="N165" s="16">
        <v>835.18314487297505</v>
      </c>
    </row>
    <row r="166" spans="1:14" x14ac:dyDescent="0.3">
      <c r="A166" s="15" t="str">
        <f>INDEX('R1. Scenario specifications'!$C$11:$C$49,MATCH($B166,'R1. Scenario specifications'!$A$11:$A$49,0))</f>
        <v>Current 1.75DS, 2030 start, 'Expect the Unexpected' but with most conservative biomass CCS / NET technology cost assumptions</v>
      </c>
      <c r="B166" s="15" t="s">
        <v>44</v>
      </c>
      <c r="C166" s="15" t="s">
        <v>52</v>
      </c>
      <c r="D166" s="16">
        <v>26912.44315092832</v>
      </c>
      <c r="E166" s="16">
        <v>24722.314044407503</v>
      </c>
      <c r="F166" s="16">
        <v>20336.602473810217</v>
      </c>
      <c r="G166" s="16">
        <v>27739.576116165721</v>
      </c>
      <c r="H166" s="16">
        <v>42268.45165535203</v>
      </c>
      <c r="I166" s="16">
        <v>14415.870199168989</v>
      </c>
      <c r="J166" s="16">
        <v>8092.947718998038</v>
      </c>
      <c r="K166" s="16">
        <v>15012.565513386218</v>
      </c>
      <c r="L166" s="16">
        <v>16169.37579437672</v>
      </c>
      <c r="M166" s="16">
        <v>12555.603494619942</v>
      </c>
      <c r="N166" s="16">
        <v>5637.5693132919123</v>
      </c>
    </row>
    <row r="167" spans="1:14" x14ac:dyDescent="0.3">
      <c r="A167" s="15" t="str">
        <f>INDEX('R1. Scenario specifications'!$C$11:$C$49,MATCH($B167,'R1. Scenario specifications'!$A$11:$A$49,0))</f>
        <v>Current 1.75DS, 2030 start, 'Expect the Unexpected' but with most conservative biomass CCS / NET technology cost assumptions</v>
      </c>
      <c r="B167" s="15" t="s">
        <v>44</v>
      </c>
      <c r="C167" s="15" t="s">
        <v>53</v>
      </c>
      <c r="D167" s="16">
        <v>47506.401201567365</v>
      </c>
      <c r="E167" s="16">
        <v>51370.31621790112</v>
      </c>
      <c r="F167" s="16">
        <v>62701.81255505755</v>
      </c>
      <c r="G167" s="16">
        <v>51809.718113977193</v>
      </c>
      <c r="H167" s="16">
        <v>19202.473897804346</v>
      </c>
      <c r="I167" s="16">
        <v>23243.776687756043</v>
      </c>
      <c r="J167" s="16">
        <v>22280.893065900746</v>
      </c>
      <c r="K167" s="16">
        <v>19065.505195098245</v>
      </c>
      <c r="L167" s="16">
        <v>9295.5704954976554</v>
      </c>
      <c r="M167" s="16">
        <v>5556.5625100184179</v>
      </c>
      <c r="N167" s="16">
        <v>3154.7455294621054</v>
      </c>
    </row>
    <row r="168" spans="1:14" x14ac:dyDescent="0.3">
      <c r="A168" s="15" t="str">
        <f>INDEX('R1. Scenario specifications'!$C$11:$C$49,MATCH($B168,'R1. Scenario specifications'!$A$11:$A$49,0))</f>
        <v>Current 1.75DS, 2030 start, 'Expect the Unexpected' but with most conservative biomass CCS / NET technology cost assumptions</v>
      </c>
      <c r="B168" s="15" t="s">
        <v>44</v>
      </c>
      <c r="C168" s="15" t="s">
        <v>54</v>
      </c>
      <c r="D168" s="16">
        <v>703.55932605471685</v>
      </c>
      <c r="E168" s="16">
        <v>336.28891863781013</v>
      </c>
      <c r="F168" s="16">
        <v>564.8130061153006</v>
      </c>
      <c r="G168" s="16">
        <v>1128.2144782527346</v>
      </c>
      <c r="H168" s="16">
        <v>1908.3573084133295</v>
      </c>
      <c r="I168" s="16">
        <v>4841.3151902043028</v>
      </c>
      <c r="J168" s="16">
        <v>8835.8032354651477</v>
      </c>
      <c r="K168" s="16">
        <v>6048.232400356168</v>
      </c>
      <c r="L168" s="16">
        <v>5556.6621709646297</v>
      </c>
      <c r="M168" s="16">
        <v>11437.425138592393</v>
      </c>
      <c r="N168" s="16">
        <v>13445.114640419546</v>
      </c>
    </row>
    <row r="169" spans="1:14" x14ac:dyDescent="0.3">
      <c r="A169" s="15" t="str">
        <f>INDEX('R1. Scenario specifications'!$C$11:$C$49,MATCH($B169,'R1. Scenario specifications'!$A$11:$A$49,0))</f>
        <v>Current 1.75DS, 2030 start, 'Expect the Unexpected' but with most conservative biomass CCS / NET technology cost assumptions</v>
      </c>
      <c r="B169" s="15" t="s">
        <v>44</v>
      </c>
      <c r="C169" s="15" t="s">
        <v>55</v>
      </c>
      <c r="D169" s="16">
        <v>396.83789948059513</v>
      </c>
      <c r="E169" s="16">
        <v>188.11818856082573</v>
      </c>
      <c r="F169" s="16">
        <v>1903.0239702688118</v>
      </c>
      <c r="G169" s="16">
        <v>4540.22598008967</v>
      </c>
      <c r="H169" s="16">
        <v>3189.9168532189956</v>
      </c>
      <c r="I169" s="16">
        <v>1093.3983935304368</v>
      </c>
      <c r="J169" s="16">
        <v>226.5187256738206</v>
      </c>
      <c r="K169" s="16">
        <v>0</v>
      </c>
      <c r="L169" s="16">
        <v>0</v>
      </c>
      <c r="M169" s="16">
        <v>0</v>
      </c>
      <c r="N169" s="16">
        <v>873.49512220695203</v>
      </c>
    </row>
    <row r="170" spans="1:14" x14ac:dyDescent="0.3">
      <c r="A170" s="15" t="str">
        <f>INDEX('R1. Scenario specifications'!$C$11:$C$49,MATCH($B170,'R1. Scenario specifications'!$A$11:$A$49,0))</f>
        <v>Current 2DS, 2030 start, 'Expect the Unexpected' but with cheap renewables</v>
      </c>
      <c r="B170" s="15" t="s">
        <v>45</v>
      </c>
      <c r="C170" s="15" t="s">
        <v>52</v>
      </c>
      <c r="D170" s="16">
        <v>26912.44315092832</v>
      </c>
      <c r="E170" s="16">
        <v>24722.314044407503</v>
      </c>
      <c r="F170" s="16">
        <v>20336.602473810217</v>
      </c>
      <c r="G170" s="16">
        <v>27739.576116165721</v>
      </c>
      <c r="H170" s="16">
        <v>42276.035699726512</v>
      </c>
      <c r="I170" s="16">
        <v>23075.509674476634</v>
      </c>
      <c r="J170" s="16">
        <v>17375.749867634549</v>
      </c>
      <c r="K170" s="16">
        <v>18738.856756703495</v>
      </c>
      <c r="L170" s="16">
        <v>19911.189746691532</v>
      </c>
      <c r="M170" s="16">
        <v>18317.346864749368</v>
      </c>
      <c r="N170" s="16">
        <v>10512.000164746141</v>
      </c>
    </row>
    <row r="171" spans="1:14" x14ac:dyDescent="0.3">
      <c r="A171" s="15" t="str">
        <f>INDEX('R1. Scenario specifications'!$C$11:$C$49,MATCH($B171,'R1. Scenario specifications'!$A$11:$A$49,0))</f>
        <v>Current 2DS, 2030 start, 'Expect the Unexpected' but with cheap renewables</v>
      </c>
      <c r="B171" s="15" t="s">
        <v>45</v>
      </c>
      <c r="C171" s="15" t="s">
        <v>53</v>
      </c>
      <c r="D171" s="16">
        <v>47506.401201567365</v>
      </c>
      <c r="E171" s="16">
        <v>51370.31621790112</v>
      </c>
      <c r="F171" s="16">
        <v>62701.81255505755</v>
      </c>
      <c r="G171" s="16">
        <v>51809.718113977193</v>
      </c>
      <c r="H171" s="16">
        <v>16829.068873465512</v>
      </c>
      <c r="I171" s="16">
        <v>20533.765962807818</v>
      </c>
      <c r="J171" s="16">
        <v>20027.616437913792</v>
      </c>
      <c r="K171" s="16">
        <v>13280.911038237216</v>
      </c>
      <c r="L171" s="16">
        <v>7505.7616922832494</v>
      </c>
      <c r="M171" s="16">
        <v>5973.5786522802555</v>
      </c>
      <c r="N171" s="16">
        <v>3229.1554691250258</v>
      </c>
    </row>
    <row r="172" spans="1:14" x14ac:dyDescent="0.3">
      <c r="A172" s="15" t="str">
        <f>INDEX('R1. Scenario specifications'!$C$11:$C$49,MATCH($B172,'R1. Scenario specifications'!$A$11:$A$49,0))</f>
        <v>Current 2DS, 2030 start, 'Expect the Unexpected' but with cheap renewables</v>
      </c>
      <c r="B172" s="15" t="s">
        <v>45</v>
      </c>
      <c r="C172" s="15" t="s">
        <v>54</v>
      </c>
      <c r="D172" s="16">
        <v>703.55932605471685</v>
      </c>
      <c r="E172" s="16">
        <v>336.28891863781013</v>
      </c>
      <c r="F172" s="16">
        <v>564.8130061153006</v>
      </c>
      <c r="G172" s="16">
        <v>1128.2144782527346</v>
      </c>
      <c r="H172" s="16">
        <v>1153.5051762423759</v>
      </c>
      <c r="I172" s="16">
        <v>888.34190217292132</v>
      </c>
      <c r="J172" s="16">
        <v>1152.1282053299581</v>
      </c>
      <c r="K172" s="16">
        <v>1222.9892440785168</v>
      </c>
      <c r="L172" s="16">
        <v>1524.299108907057</v>
      </c>
      <c r="M172" s="16">
        <v>5160.0115783063839</v>
      </c>
      <c r="N172" s="16">
        <v>7871.3717898003615</v>
      </c>
    </row>
    <row r="173" spans="1:14" x14ac:dyDescent="0.3">
      <c r="A173" s="15" t="str">
        <f>INDEX('R1. Scenario specifications'!$C$11:$C$49,MATCH($B173,'R1. Scenario specifications'!$A$11:$A$49,0))</f>
        <v>Current 2DS, 2030 start, 'Expect the Unexpected' but with cheap renewables</v>
      </c>
      <c r="B173" s="15" t="s">
        <v>45</v>
      </c>
      <c r="C173" s="15" t="s">
        <v>55</v>
      </c>
      <c r="D173" s="16">
        <v>396.83789948059513</v>
      </c>
      <c r="E173" s="16">
        <v>188.11818856082573</v>
      </c>
      <c r="F173" s="16">
        <v>1903.0239702688118</v>
      </c>
      <c r="G173" s="16">
        <v>4540.22598008967</v>
      </c>
      <c r="H173" s="16">
        <v>7083.5215824907546</v>
      </c>
      <c r="I173" s="16">
        <v>11618.389473199341</v>
      </c>
      <c r="J173" s="16">
        <v>4903.712447898658</v>
      </c>
      <c r="K173" s="16">
        <v>0</v>
      </c>
      <c r="L173" s="16">
        <v>0</v>
      </c>
      <c r="M173" s="16">
        <v>0</v>
      </c>
      <c r="N173" s="16">
        <v>1005.0742837413957</v>
      </c>
    </row>
    <row r="174" spans="1:14" x14ac:dyDescent="0.3">
      <c r="A174" s="15" t="str">
        <f>INDEX('R1. Scenario specifications'!$C$11:$C$49,MATCH($B174,'R1. Scenario specifications'!$A$11:$A$49,0))</f>
        <v>Current 2DS, 2020 start, 'Expect the Unexpected' but with cheap CCS</v>
      </c>
      <c r="B174" s="15" t="s">
        <v>46</v>
      </c>
      <c r="C174" s="15" t="s">
        <v>52</v>
      </c>
      <c r="D174" s="16">
        <v>26912.745521583238</v>
      </c>
      <c r="E174" s="16">
        <v>24722.329002334307</v>
      </c>
      <c r="F174" s="16">
        <v>20326.537823526753</v>
      </c>
      <c r="G174" s="16">
        <v>23490.594424051145</v>
      </c>
      <c r="H174" s="16">
        <v>40489.451948298665</v>
      </c>
      <c r="I174" s="16">
        <v>24462.368589820027</v>
      </c>
      <c r="J174" s="16">
        <v>19519.699805463446</v>
      </c>
      <c r="K174" s="16">
        <v>19240.649378704373</v>
      </c>
      <c r="L174" s="16">
        <v>20073.027618140753</v>
      </c>
      <c r="M174" s="16">
        <v>18427.473192082307</v>
      </c>
      <c r="N174" s="16">
        <v>10611.446568944106</v>
      </c>
    </row>
    <row r="175" spans="1:14" x14ac:dyDescent="0.3">
      <c r="A175" s="15" t="str">
        <f>INDEX('R1. Scenario specifications'!$C$11:$C$49,MATCH($B175,'R1. Scenario specifications'!$A$11:$A$49,0))</f>
        <v>Current 2DS, 2020 start, 'Expect the Unexpected' but with cheap CCS</v>
      </c>
      <c r="B175" s="15" t="s">
        <v>46</v>
      </c>
      <c r="C175" s="15" t="s">
        <v>53</v>
      </c>
      <c r="D175" s="16">
        <v>47506.401201567365</v>
      </c>
      <c r="E175" s="16">
        <v>51370.31621790112</v>
      </c>
      <c r="F175" s="16">
        <v>62705.027954641628</v>
      </c>
      <c r="G175" s="16">
        <v>48094.654434912794</v>
      </c>
      <c r="H175" s="16">
        <v>15709.389581349344</v>
      </c>
      <c r="I175" s="16">
        <v>18525.762390751363</v>
      </c>
      <c r="J175" s="16">
        <v>16615.613006149102</v>
      </c>
      <c r="K175" s="16">
        <v>11443.458046616883</v>
      </c>
      <c r="L175" s="16">
        <v>7105.6556782872967</v>
      </c>
      <c r="M175" s="16">
        <v>5937.0238475965898</v>
      </c>
      <c r="N175" s="16">
        <v>3182.3959816267575</v>
      </c>
    </row>
    <row r="176" spans="1:14" x14ac:dyDescent="0.3">
      <c r="A176" s="15" t="str">
        <f>INDEX('R1. Scenario specifications'!$C$11:$C$49,MATCH($B176,'R1. Scenario specifications'!$A$11:$A$49,0))</f>
        <v>Current 2DS, 2020 start, 'Expect the Unexpected' but with cheap CCS</v>
      </c>
      <c r="B176" s="15" t="s">
        <v>46</v>
      </c>
      <c r="C176" s="15" t="s">
        <v>54</v>
      </c>
      <c r="D176" s="16">
        <v>703.80118607166287</v>
      </c>
      <c r="E176" s="16">
        <v>336.53077865475609</v>
      </c>
      <c r="F176" s="16">
        <v>564.84007441972437</v>
      </c>
      <c r="G176" s="16">
        <v>1172.2891583031869</v>
      </c>
      <c r="H176" s="16">
        <v>1154.9096919539159</v>
      </c>
      <c r="I176" s="16">
        <v>806.27779610050095</v>
      </c>
      <c r="J176" s="16">
        <v>1160.715818982681</v>
      </c>
      <c r="K176" s="16">
        <v>1218.3287025821401</v>
      </c>
      <c r="L176" s="16">
        <v>1295.0541998555348</v>
      </c>
      <c r="M176" s="16">
        <v>5102.0754654585617</v>
      </c>
      <c r="N176" s="16">
        <v>7634.6879223347842</v>
      </c>
    </row>
    <row r="177" spans="1:14" x14ac:dyDescent="0.3">
      <c r="A177" s="15" t="str">
        <f>INDEX('R1. Scenario specifications'!$C$11:$C$49,MATCH($B177,'R1. Scenario specifications'!$A$11:$A$49,0))</f>
        <v>Current 2DS, 2020 start, 'Expect the Unexpected' but with cheap CCS</v>
      </c>
      <c r="B177" s="15" t="s">
        <v>46</v>
      </c>
      <c r="C177" s="15" t="s">
        <v>55</v>
      </c>
      <c r="D177" s="16">
        <v>396.13187480267305</v>
      </c>
      <c r="E177" s="16">
        <v>187.82116931527278</v>
      </c>
      <c r="F177" s="16">
        <v>1887.726290976829</v>
      </c>
      <c r="G177" s="16">
        <v>1928.0287658057507</v>
      </c>
      <c r="H177" s="16">
        <v>6092.6761785161125</v>
      </c>
      <c r="I177" s="16">
        <v>14020.456811455701</v>
      </c>
      <c r="J177" s="16">
        <v>7002.9038163882424</v>
      </c>
      <c r="K177" s="16">
        <v>504.51489996476289</v>
      </c>
      <c r="L177" s="16">
        <v>0</v>
      </c>
      <c r="M177" s="16">
        <v>0</v>
      </c>
      <c r="N177" s="16">
        <v>1017.1216033014754</v>
      </c>
    </row>
    <row r="178" spans="1:14" x14ac:dyDescent="0.3">
      <c r="A178" s="15" t="str">
        <f>INDEX('R1. Scenario specifications'!$C$11:$C$49,MATCH($B178,'R1. Scenario specifications'!$A$11:$A$49,0))</f>
        <v>Current 2DS, 2030 start, 'Expect the Unexpected' but with cheap CCS</v>
      </c>
      <c r="B178" s="15" t="s">
        <v>47</v>
      </c>
      <c r="C178" s="15" t="s">
        <v>52</v>
      </c>
      <c r="D178" s="16">
        <v>26912.44315092832</v>
      </c>
      <c r="E178" s="16">
        <v>24722.314044407503</v>
      </c>
      <c r="F178" s="16">
        <v>20336.602473810217</v>
      </c>
      <c r="G178" s="16">
        <v>27739.576116165721</v>
      </c>
      <c r="H178" s="16">
        <v>42211.50831290389</v>
      </c>
      <c r="I178" s="16">
        <v>23263.548552143275</v>
      </c>
      <c r="J178" s="16">
        <v>17060.481408805306</v>
      </c>
      <c r="K178" s="16">
        <v>18556.43611856084</v>
      </c>
      <c r="L178" s="16">
        <v>19895.205041699057</v>
      </c>
      <c r="M178" s="16">
        <v>18324.667550219769</v>
      </c>
      <c r="N178" s="16">
        <v>10358.048989228912</v>
      </c>
    </row>
    <row r="179" spans="1:14" x14ac:dyDescent="0.3">
      <c r="A179" s="15" t="str">
        <f>INDEX('R1. Scenario specifications'!$C$11:$C$49,MATCH($B179,'R1. Scenario specifications'!$A$11:$A$49,0))</f>
        <v>Current 2DS, 2030 start, 'Expect the Unexpected' but with cheap CCS</v>
      </c>
      <c r="B179" s="15" t="s">
        <v>47</v>
      </c>
      <c r="C179" s="15" t="s">
        <v>53</v>
      </c>
      <c r="D179" s="16">
        <v>47506.401201567365</v>
      </c>
      <c r="E179" s="16">
        <v>51370.31621790112</v>
      </c>
      <c r="F179" s="16">
        <v>62701.81255505755</v>
      </c>
      <c r="G179" s="16">
        <v>51809.718113977193</v>
      </c>
      <c r="H179" s="16">
        <v>16705.08973439391</v>
      </c>
      <c r="I179" s="16">
        <v>20459.686940440311</v>
      </c>
      <c r="J179" s="16">
        <v>20280.398880652676</v>
      </c>
      <c r="K179" s="16">
        <v>13414.302821725816</v>
      </c>
      <c r="L179" s="16">
        <v>7675.3142035337623</v>
      </c>
      <c r="M179" s="16">
        <v>5968.0039360928877</v>
      </c>
      <c r="N179" s="16">
        <v>3217.7296615209384</v>
      </c>
    </row>
    <row r="180" spans="1:14" x14ac:dyDescent="0.3">
      <c r="A180" s="15" t="str">
        <f>INDEX('R1. Scenario specifications'!$C$11:$C$49,MATCH($B180,'R1. Scenario specifications'!$A$11:$A$49,0))</f>
        <v>Current 2DS, 2030 start, 'Expect the Unexpected' but with cheap CCS</v>
      </c>
      <c r="B180" s="15" t="s">
        <v>47</v>
      </c>
      <c r="C180" s="15" t="s">
        <v>54</v>
      </c>
      <c r="D180" s="16">
        <v>703.55932605471685</v>
      </c>
      <c r="E180" s="16">
        <v>336.28891863781013</v>
      </c>
      <c r="F180" s="16">
        <v>564.8130061153006</v>
      </c>
      <c r="G180" s="16">
        <v>1128.2144782527346</v>
      </c>
      <c r="H180" s="16">
        <v>1153.5058192052879</v>
      </c>
      <c r="I180" s="16">
        <v>888.34226267389079</v>
      </c>
      <c r="J180" s="16">
        <v>1152.1282053298921</v>
      </c>
      <c r="K180" s="16">
        <v>1225.6657021374713</v>
      </c>
      <c r="L180" s="16">
        <v>1560.6792748244673</v>
      </c>
      <c r="M180" s="16">
        <v>5142.1145705982117</v>
      </c>
      <c r="N180" s="16">
        <v>8162.4645994979301</v>
      </c>
    </row>
    <row r="181" spans="1:14" x14ac:dyDescent="0.3">
      <c r="A181" s="15" t="str">
        <f>INDEX('R1. Scenario specifications'!$C$11:$C$49,MATCH($B181,'R1. Scenario specifications'!$A$11:$A$49,0))</f>
        <v>Current 2DS, 2030 start, 'Expect the Unexpected' but with cheap CCS</v>
      </c>
      <c r="B181" s="15" t="s">
        <v>47</v>
      </c>
      <c r="C181" s="15" t="s">
        <v>55</v>
      </c>
      <c r="D181" s="16">
        <v>396.83789948059513</v>
      </c>
      <c r="E181" s="16">
        <v>188.11818856082573</v>
      </c>
      <c r="F181" s="16">
        <v>1903.0239702688118</v>
      </c>
      <c r="G181" s="16">
        <v>4540.22598008967</v>
      </c>
      <c r="H181" s="16">
        <v>7249.1050241773855</v>
      </c>
      <c r="I181" s="16">
        <v>11729.148007866956</v>
      </c>
      <c r="J181" s="16">
        <v>4913.7588637055205</v>
      </c>
      <c r="K181" s="16">
        <v>0</v>
      </c>
      <c r="L181" s="16">
        <v>0</v>
      </c>
      <c r="M181" s="16">
        <v>0</v>
      </c>
      <c r="N181" s="16">
        <v>986.0560310877928</v>
      </c>
    </row>
    <row r="182" spans="1:14" x14ac:dyDescent="0.3">
      <c r="A182" s="15" t="str">
        <f>INDEX('R1. Scenario specifications'!$C$11:$C$49,MATCH($B182,'R1. Scenario specifications'!$A$11:$A$49,0))</f>
        <v>Current 2DS, 2020 start, 'Expect the Unexpected' but with cheap EVs</v>
      </c>
      <c r="B182" s="15" t="s">
        <v>48</v>
      </c>
      <c r="C182" s="15" t="s">
        <v>52</v>
      </c>
      <c r="D182" s="16">
        <v>26912.745521583238</v>
      </c>
      <c r="E182" s="16">
        <v>24722.329002334307</v>
      </c>
      <c r="F182" s="16">
        <v>20326.537823526753</v>
      </c>
      <c r="G182" s="16">
        <v>17780.364468373587</v>
      </c>
      <c r="H182" s="16">
        <v>14880.009671897904</v>
      </c>
      <c r="I182" s="16">
        <v>12290.04458401627</v>
      </c>
      <c r="J182" s="16">
        <v>12710.572899868248</v>
      </c>
      <c r="K182" s="16">
        <v>12715.860316403658</v>
      </c>
      <c r="L182" s="16">
        <v>13740.463827470598</v>
      </c>
      <c r="M182" s="16">
        <v>14258.273775041407</v>
      </c>
      <c r="N182" s="16">
        <v>10258.223063730984</v>
      </c>
    </row>
    <row r="183" spans="1:14" x14ac:dyDescent="0.3">
      <c r="A183" s="15" t="str">
        <f>INDEX('R1. Scenario specifications'!$C$11:$C$49,MATCH($B183,'R1. Scenario specifications'!$A$11:$A$49,0))</f>
        <v>Current 2DS, 2020 start, 'Expect the Unexpected' but with cheap EVs</v>
      </c>
      <c r="B183" s="15" t="s">
        <v>48</v>
      </c>
      <c r="C183" s="15" t="s">
        <v>53</v>
      </c>
      <c r="D183" s="16">
        <v>47506.401201567365</v>
      </c>
      <c r="E183" s="16">
        <v>51370.31621790112</v>
      </c>
      <c r="F183" s="16">
        <v>62705.027954641628</v>
      </c>
      <c r="G183" s="16">
        <v>42627.11317411768</v>
      </c>
      <c r="H183" s="16">
        <v>18802.544320850069</v>
      </c>
      <c r="I183" s="16">
        <v>9026.607838013133</v>
      </c>
      <c r="J183" s="16">
        <v>9527.5577736321993</v>
      </c>
      <c r="K183" s="16">
        <v>11629.062449255574</v>
      </c>
      <c r="L183" s="16">
        <v>10626.720787888484</v>
      </c>
      <c r="M183" s="16">
        <v>6885.3931392708237</v>
      </c>
      <c r="N183" s="16">
        <v>2650.4123513003492</v>
      </c>
    </row>
    <row r="184" spans="1:14" x14ac:dyDescent="0.3">
      <c r="A184" s="15" t="str">
        <f>INDEX('R1. Scenario specifications'!$C$11:$C$49,MATCH($B184,'R1. Scenario specifications'!$A$11:$A$49,0))</f>
        <v>Current 2DS, 2020 start, 'Expect the Unexpected' but with cheap EVs</v>
      </c>
      <c r="B184" s="15" t="s">
        <v>48</v>
      </c>
      <c r="C184" s="15" t="s">
        <v>54</v>
      </c>
      <c r="D184" s="16">
        <v>703.80118607166287</v>
      </c>
      <c r="E184" s="16">
        <v>336.53077865475609</v>
      </c>
      <c r="F184" s="16">
        <v>564.84007441972437</v>
      </c>
      <c r="G184" s="16">
        <v>1009.0627742330606</v>
      </c>
      <c r="H184" s="16">
        <v>1150.2852453310643</v>
      </c>
      <c r="I184" s="16">
        <v>1113.9440444836355</v>
      </c>
      <c r="J184" s="16">
        <v>1133.1363468888244</v>
      </c>
      <c r="K184" s="16">
        <v>1451.7267796467506</v>
      </c>
      <c r="L184" s="16">
        <v>3139.1679674528914</v>
      </c>
      <c r="M184" s="16">
        <v>6943.7214003931731</v>
      </c>
      <c r="N184" s="16">
        <v>8296.8186619876014</v>
      </c>
    </row>
    <row r="185" spans="1:14" x14ac:dyDescent="0.3">
      <c r="A185" s="15" t="str">
        <f>INDEX('R1. Scenario specifications'!$C$11:$C$49,MATCH($B185,'R1. Scenario specifications'!$A$11:$A$49,0))</f>
        <v>Current 2DS, 2020 start, 'Expect the Unexpected' but with cheap EVs</v>
      </c>
      <c r="B185" s="15" t="s">
        <v>48</v>
      </c>
      <c r="C185" s="15" t="s">
        <v>55</v>
      </c>
      <c r="D185" s="16">
        <v>396.13187480267305</v>
      </c>
      <c r="E185" s="16">
        <v>187.82116931527278</v>
      </c>
      <c r="F185" s="16">
        <v>1887.726290976829</v>
      </c>
      <c r="G185" s="16">
        <v>1035.3054227561563</v>
      </c>
      <c r="H185" s="16">
        <v>669.43135088445501</v>
      </c>
      <c r="I185" s="16">
        <v>4082.3839986006083</v>
      </c>
      <c r="J185" s="16">
        <v>2114.7180875196659</v>
      </c>
      <c r="K185" s="16">
        <v>20.312235663025501</v>
      </c>
      <c r="L185" s="16">
        <v>0</v>
      </c>
      <c r="M185" s="16">
        <v>0</v>
      </c>
      <c r="N185" s="16">
        <v>840.68191198568502</v>
      </c>
    </row>
    <row r="186" spans="1:14" x14ac:dyDescent="0.3">
      <c r="A186" s="15" t="str">
        <f>INDEX('R1. Scenario specifications'!$C$11:$C$49,MATCH($B186,'R1. Scenario specifications'!$A$11:$A$49,0))</f>
        <v>Current 2DS, 2030 start, 'Expect the Unexpected' but with cheap EVs</v>
      </c>
      <c r="B186" s="15" t="s">
        <v>49</v>
      </c>
      <c r="C186" s="15" t="s">
        <v>52</v>
      </c>
      <c r="D186" s="16">
        <v>26912.44315092832</v>
      </c>
      <c r="E186" s="16">
        <v>24722.314044407503</v>
      </c>
      <c r="F186" s="16">
        <v>20336.602473810217</v>
      </c>
      <c r="G186" s="16">
        <v>27739.576116165721</v>
      </c>
      <c r="H186" s="16">
        <v>19521.150505898022</v>
      </c>
      <c r="I186" s="16">
        <v>12970.337880426936</v>
      </c>
      <c r="J186" s="16">
        <v>11207.845781830287</v>
      </c>
      <c r="K186" s="16">
        <v>11304.17546502502</v>
      </c>
      <c r="L186" s="16">
        <v>13513.194534225124</v>
      </c>
      <c r="M186" s="16">
        <v>13683.30379659251</v>
      </c>
      <c r="N186" s="16">
        <v>9497.5190051669451</v>
      </c>
    </row>
    <row r="187" spans="1:14" x14ac:dyDescent="0.3">
      <c r="A187" s="15" t="str">
        <f>INDEX('R1. Scenario specifications'!$C$11:$C$49,MATCH($B187,'R1. Scenario specifications'!$A$11:$A$49,0))</f>
        <v>Current 2DS, 2030 start, 'Expect the Unexpected' but with cheap EVs</v>
      </c>
      <c r="B187" s="15" t="s">
        <v>49</v>
      </c>
      <c r="C187" s="15" t="s">
        <v>53</v>
      </c>
      <c r="D187" s="16">
        <v>47506.401201567365</v>
      </c>
      <c r="E187" s="16">
        <v>51370.31621790112</v>
      </c>
      <c r="F187" s="16">
        <v>62701.81255505755</v>
      </c>
      <c r="G187" s="16">
        <v>51809.718113977193</v>
      </c>
      <c r="H187" s="16">
        <v>20070.884888675952</v>
      </c>
      <c r="I187" s="16">
        <v>8820.1242783490288</v>
      </c>
      <c r="J187" s="16">
        <v>10618.579560464594</v>
      </c>
      <c r="K187" s="16">
        <v>12329.174560369713</v>
      </c>
      <c r="L187" s="16">
        <v>10713.759958459625</v>
      </c>
      <c r="M187" s="16">
        <v>6641.7440262057107</v>
      </c>
      <c r="N187" s="16">
        <v>2444.8531239560116</v>
      </c>
    </row>
    <row r="188" spans="1:14" x14ac:dyDescent="0.3">
      <c r="A188" s="15" t="str">
        <f>INDEX('R1. Scenario specifications'!$C$11:$C$49,MATCH($B188,'R1. Scenario specifications'!$A$11:$A$49,0))</f>
        <v>Current 2DS, 2030 start, 'Expect the Unexpected' but with cheap EVs</v>
      </c>
      <c r="B188" s="15" t="s">
        <v>49</v>
      </c>
      <c r="C188" s="15" t="s">
        <v>54</v>
      </c>
      <c r="D188" s="16">
        <v>703.55932605471685</v>
      </c>
      <c r="E188" s="16">
        <v>336.28891863781013</v>
      </c>
      <c r="F188" s="16">
        <v>564.8130061153006</v>
      </c>
      <c r="G188" s="16">
        <v>1128.2144782527346</v>
      </c>
      <c r="H188" s="16">
        <v>1143.1399618465045</v>
      </c>
      <c r="I188" s="16">
        <v>1022.3371338685135</v>
      </c>
      <c r="J188" s="16">
        <v>2018.4966538066371</v>
      </c>
      <c r="K188" s="16">
        <v>2403.7828856421061</v>
      </c>
      <c r="L188" s="16">
        <v>3432.1715127510479</v>
      </c>
      <c r="M188" s="16">
        <v>7985.2193068129691</v>
      </c>
      <c r="N188" s="16">
        <v>9409.5376159751231</v>
      </c>
    </row>
    <row r="189" spans="1:14" x14ac:dyDescent="0.3">
      <c r="A189" s="15" t="str">
        <f>INDEX('R1. Scenario specifications'!$C$11:$C$49,MATCH($B189,'R1. Scenario specifications'!$A$11:$A$49,0))</f>
        <v>Current 2DS, 2030 start, 'Expect the Unexpected' but with cheap EVs</v>
      </c>
      <c r="B189" s="15" t="s">
        <v>49</v>
      </c>
      <c r="C189" s="15" t="s">
        <v>55</v>
      </c>
      <c r="D189" s="16">
        <v>396.83789948059513</v>
      </c>
      <c r="E189" s="16">
        <v>188.11818856082573</v>
      </c>
      <c r="F189" s="16">
        <v>1903.0239702688118</v>
      </c>
      <c r="G189" s="16">
        <v>4540.22598008967</v>
      </c>
      <c r="H189" s="16">
        <v>2661.4376816391946</v>
      </c>
      <c r="I189" s="16">
        <v>3057.6944014383071</v>
      </c>
      <c r="J189" s="16">
        <v>1494.0120054032257</v>
      </c>
      <c r="K189" s="16">
        <v>0</v>
      </c>
      <c r="L189" s="16">
        <v>0</v>
      </c>
      <c r="M189" s="16">
        <v>0</v>
      </c>
      <c r="N189" s="16">
        <v>802.46112864351903</v>
      </c>
    </row>
    <row r="190" spans="1:14" x14ac:dyDescent="0.3">
      <c r="A190" s="15" t="str">
        <f>INDEX('R1. Scenario specifications'!$C$11:$C$49,MATCH($B190,'R1. Scenario specifications'!$A$11:$A$49,0))</f>
        <v>Current 2DS, 2020 start, 'Expect the Unexpected' but with cheap energy efficiency</v>
      </c>
      <c r="B190" s="15" t="s">
        <v>50</v>
      </c>
      <c r="C190" s="15" t="s">
        <v>52</v>
      </c>
      <c r="D190" s="16">
        <v>26912.44315092832</v>
      </c>
      <c r="E190" s="16">
        <v>24722.314044407503</v>
      </c>
      <c r="F190" s="16">
        <v>20336.602473810217</v>
      </c>
      <c r="G190" s="16">
        <v>20706.942643595954</v>
      </c>
      <c r="H190" s="16">
        <v>38321.154877863308</v>
      </c>
      <c r="I190" s="16">
        <v>23771.198784485423</v>
      </c>
      <c r="J190" s="16">
        <v>19942.250601463697</v>
      </c>
      <c r="K190" s="16">
        <v>19382.690574036238</v>
      </c>
      <c r="L190" s="16">
        <v>19111.612072038879</v>
      </c>
      <c r="M190" s="16">
        <v>20999.64361880047</v>
      </c>
      <c r="N190" s="16">
        <v>13592.92031960078</v>
      </c>
    </row>
    <row r="191" spans="1:14" x14ac:dyDescent="0.3">
      <c r="A191" s="15" t="str">
        <f>INDEX('R1. Scenario specifications'!$C$11:$C$49,MATCH($B191,'R1. Scenario specifications'!$A$11:$A$49,0))</f>
        <v>Current 2DS, 2020 start, 'Expect the Unexpected' but with cheap energy efficiency</v>
      </c>
      <c r="B191" s="15" t="s">
        <v>50</v>
      </c>
      <c r="C191" s="15" t="s">
        <v>53</v>
      </c>
      <c r="D191" s="16">
        <v>47506.401201567365</v>
      </c>
      <c r="E191" s="16">
        <v>51370.31621790112</v>
      </c>
      <c r="F191" s="16">
        <v>62701.81255505755</v>
      </c>
      <c r="G191" s="16">
        <v>40552.360108739485</v>
      </c>
      <c r="H191" s="16">
        <v>14079.523379055468</v>
      </c>
      <c r="I191" s="16">
        <v>14155.642028215603</v>
      </c>
      <c r="J191" s="16">
        <v>13969.917919303702</v>
      </c>
      <c r="K191" s="16">
        <v>10210.607481730785</v>
      </c>
      <c r="L191" s="16">
        <v>7754.7274214861045</v>
      </c>
      <c r="M191" s="16">
        <v>5900.7085452314259</v>
      </c>
      <c r="N191" s="16">
        <v>3197.5347905778895</v>
      </c>
    </row>
    <row r="192" spans="1:14" x14ac:dyDescent="0.3">
      <c r="A192" s="15" t="str">
        <f>INDEX('R1. Scenario specifications'!$C$11:$C$49,MATCH($B192,'R1. Scenario specifications'!$A$11:$A$49,0))</f>
        <v>Current 2DS, 2020 start, 'Expect the Unexpected' but with cheap energy efficiency</v>
      </c>
      <c r="B192" s="15" t="s">
        <v>50</v>
      </c>
      <c r="C192" s="15" t="s">
        <v>54</v>
      </c>
      <c r="D192" s="16">
        <v>703.55932605471685</v>
      </c>
      <c r="E192" s="16">
        <v>336.28891863781013</v>
      </c>
      <c r="F192" s="16">
        <v>564.8130061153006</v>
      </c>
      <c r="G192" s="16">
        <v>988.17756159099974</v>
      </c>
      <c r="H192" s="16">
        <v>1159.8433605120797</v>
      </c>
      <c r="I192" s="16">
        <v>1094.8595777630067</v>
      </c>
      <c r="J192" s="16">
        <v>1194.5279167913536</v>
      </c>
      <c r="K192" s="16">
        <v>1260.9150217969359</v>
      </c>
      <c r="L192" s="16">
        <v>1256.1972454734928</v>
      </c>
      <c r="M192" s="16">
        <v>1837.886224222229</v>
      </c>
      <c r="N192" s="16">
        <v>4698.9044110949326</v>
      </c>
    </row>
    <row r="193" spans="1:14" x14ac:dyDescent="0.3">
      <c r="A193" s="15" t="str">
        <f>INDEX('R1. Scenario specifications'!$C$11:$C$49,MATCH($B193,'R1. Scenario specifications'!$A$11:$A$49,0))</f>
        <v>Current 2DS, 2020 start, 'Expect the Unexpected' but with cheap energy efficiency</v>
      </c>
      <c r="B193" s="15" t="s">
        <v>50</v>
      </c>
      <c r="C193" s="15" t="s">
        <v>55</v>
      </c>
      <c r="D193" s="16">
        <v>396.83789948059513</v>
      </c>
      <c r="E193" s="16">
        <v>188.11818856082573</v>
      </c>
      <c r="F193" s="16">
        <v>1903.0239702688118</v>
      </c>
      <c r="G193" s="16">
        <v>1275.2775737125676</v>
      </c>
      <c r="H193" s="16">
        <v>5348.4083325026604</v>
      </c>
      <c r="I193" s="16">
        <v>12846.773714759494</v>
      </c>
      <c r="J193" s="16">
        <v>7363.5161567993218</v>
      </c>
      <c r="K193" s="16">
        <v>1274.5600354709118</v>
      </c>
      <c r="L193" s="16">
        <v>148.421580680951</v>
      </c>
      <c r="M193" s="16">
        <v>0</v>
      </c>
      <c r="N193" s="16">
        <v>1121.9352033897223</v>
      </c>
    </row>
  </sheetData>
  <conditionalFormatting sqref="A2373:XFD1048576 A1:XFD18 A20:XFD193 N19:XFD19 A194:A2372 D194:XFD2372">
    <cfRule type="expression" dxfId="44" priority="2">
      <formula>_xlfn.ISFORMULA(A1)</formula>
    </cfRule>
  </conditionalFormatting>
  <conditionalFormatting sqref="A19:M19">
    <cfRule type="expression" dxfId="43" priority="1">
      <formula>_xlfn.ISFORMULA(A19)</formula>
    </cfRule>
  </conditionalFormatting>
  <dataValidations count="1">
    <dataValidation type="list" allowBlank="1" showInputMessage="1" showErrorMessage="1" sqref="B22" xr:uid="{39800600-CC07-48C5-9D48-E5A29E72791F}">
      <formula1>$C$38:$C$41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922E2-1BAB-4842-98DF-25770096606C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C144-8027-408F-B747-A0B91C9AF02A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215</v>
      </c>
    </row>
    <row r="2" spans="1:4" s="14" customFormat="1" x14ac:dyDescent="0.3">
      <c r="A2" s="5" t="s">
        <v>5</v>
      </c>
      <c r="B2" s="14" t="s">
        <v>218</v>
      </c>
    </row>
    <row r="3" spans="1:4" s="14" customFormat="1" x14ac:dyDescent="0.3">
      <c r="A3" s="5" t="s">
        <v>6</v>
      </c>
      <c r="B3" s="14" t="s">
        <v>217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194</v>
      </c>
    </row>
    <row r="7" spans="1:4" s="14" customFormat="1" x14ac:dyDescent="0.3">
      <c r="A7" s="5"/>
      <c r="B7" s="14" t="s">
        <v>190</v>
      </c>
      <c r="C7" s="14" t="s">
        <v>10</v>
      </c>
      <c r="D7" s="14" t="s">
        <v>195</v>
      </c>
    </row>
    <row r="8" spans="1:4" s="14" customFormat="1" x14ac:dyDescent="0.3">
      <c r="A8" s="5"/>
      <c r="B8" s="14" t="s">
        <v>192</v>
      </c>
      <c r="C8" s="14" t="s">
        <v>96</v>
      </c>
      <c r="D8" s="14" t="s">
        <v>96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210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$D$8:$O592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286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0.27214200000000005</v>
      </c>
      <c r="C25" s="16">
        <f t="shared" ref="C25:M25" si="2">INDEX($D$38:$N$76,MATCH(C$24,$B$38:$B$76,0),MATCH($A25,$D$37:$N$37,0))</f>
        <v>0.27214200000000005</v>
      </c>
      <c r="D25" s="16">
        <f t="shared" si="2"/>
        <v>0.27214200000000005</v>
      </c>
      <c r="E25" s="16">
        <f t="shared" si="2"/>
        <v>0.27214200000000005</v>
      </c>
      <c r="F25" s="16">
        <f t="shared" si="2"/>
        <v>0.27214200000000005</v>
      </c>
      <c r="G25" s="16">
        <f t="shared" si="2"/>
        <v>0.27214200000000005</v>
      </c>
      <c r="H25" s="16">
        <f t="shared" si="2"/>
        <v>0.27214200000000005</v>
      </c>
      <c r="I25" s="16">
        <f t="shared" si="2"/>
        <v>0.27214200000000005</v>
      </c>
      <c r="J25" s="16">
        <f t="shared" si="2"/>
        <v>0.27214200000000005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45.963941456190994</v>
      </c>
      <c r="C26" s="16">
        <f t="shared" si="3"/>
        <v>45.963941456190994</v>
      </c>
      <c r="D26" s="16">
        <f t="shared" si="3"/>
        <v>45.963941456190994</v>
      </c>
      <c r="E26" s="16">
        <f t="shared" si="3"/>
        <v>45.963941456190994</v>
      </c>
      <c r="F26" s="16">
        <f t="shared" si="3"/>
        <v>45.963941456190994</v>
      </c>
      <c r="G26" s="16">
        <f t="shared" si="3"/>
        <v>45.963941456190994</v>
      </c>
      <c r="H26" s="16">
        <f t="shared" si="3"/>
        <v>45.963941456190994</v>
      </c>
      <c r="I26" s="16">
        <f t="shared" si="3"/>
        <v>45.963941456190994</v>
      </c>
      <c r="J26" s="16">
        <f t="shared" si="3"/>
        <v>45.963941456190994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56.220066244731683</v>
      </c>
      <c r="C27" s="16">
        <f t="shared" si="3"/>
        <v>56.19022035885714</v>
      </c>
      <c r="D27" s="16">
        <f t="shared" si="3"/>
        <v>56.220066244731683</v>
      </c>
      <c r="E27" s="16">
        <f t="shared" si="3"/>
        <v>56.220066244731683</v>
      </c>
      <c r="F27" s="16">
        <f t="shared" si="3"/>
        <v>54.999618863908175</v>
      </c>
      <c r="G27" s="16">
        <f t="shared" si="3"/>
        <v>1768.8567476586898</v>
      </c>
      <c r="H27" s="16">
        <f t="shared" si="3"/>
        <v>54.999618863908175</v>
      </c>
      <c r="I27" s="16">
        <f t="shared" si="3"/>
        <v>56.220066244731683</v>
      </c>
      <c r="J27" s="16">
        <f t="shared" si="3"/>
        <v>54.999618863908175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53.123312345432332</v>
      </c>
      <c r="C28" s="16">
        <f t="shared" si="3"/>
        <v>53.114435586248163</v>
      </c>
      <c r="D28" s="16">
        <f t="shared" si="3"/>
        <v>53.123312345432332</v>
      </c>
      <c r="E28" s="16">
        <f t="shared" si="3"/>
        <v>51.768195237401834</v>
      </c>
      <c r="F28" s="16">
        <f t="shared" si="3"/>
        <v>52.76032705687318</v>
      </c>
      <c r="G28" s="16">
        <f t="shared" si="3"/>
        <v>4603.9215990082675</v>
      </c>
      <c r="H28" s="16">
        <f t="shared" si="3"/>
        <v>2216.784574420572</v>
      </c>
      <c r="I28" s="16">
        <f t="shared" si="3"/>
        <v>53.123312345432332</v>
      </c>
      <c r="J28" s="16">
        <f t="shared" si="3"/>
        <v>52.76032705687318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51.433726169339728</v>
      </c>
      <c r="C29" s="16">
        <f t="shared" si="3"/>
        <v>51.433726169339728</v>
      </c>
      <c r="D29" s="16">
        <f t="shared" si="3"/>
        <v>51.433726169339728</v>
      </c>
      <c r="E29" s="16">
        <f t="shared" si="3"/>
        <v>50.429302235488329</v>
      </c>
      <c r="F29" s="16">
        <f t="shared" si="3"/>
        <v>47.17301820578097</v>
      </c>
      <c r="G29" s="16">
        <f t="shared" si="3"/>
        <v>6722.057765857362</v>
      </c>
      <c r="H29" s="16">
        <f t="shared" si="3"/>
        <v>6269.4695012116927</v>
      </c>
      <c r="I29" s="16">
        <f t="shared" si="3"/>
        <v>47.820041360072821</v>
      </c>
      <c r="J29" s="16">
        <f t="shared" si="3"/>
        <v>1255.8304421354999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4142.4331922022748</v>
      </c>
      <c r="C30" s="16">
        <f t="shared" si="3"/>
        <v>3874.4044267427189</v>
      </c>
      <c r="D30" s="16">
        <f t="shared" si="3"/>
        <v>5102.3705575302802</v>
      </c>
      <c r="E30" s="16">
        <f t="shared" si="3"/>
        <v>5136.7536837379967</v>
      </c>
      <c r="F30" s="16">
        <f t="shared" si="3"/>
        <v>4492.8722882406228</v>
      </c>
      <c r="G30" s="16">
        <f t="shared" si="3"/>
        <v>6493.480101632993</v>
      </c>
      <c r="H30" s="16">
        <f t="shared" si="3"/>
        <v>7026.8856025053728</v>
      </c>
      <c r="I30" s="16">
        <f t="shared" si="3"/>
        <v>6116.8564717744011</v>
      </c>
      <c r="J30" s="16">
        <f t="shared" si="3"/>
        <v>3651.2512209976285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9482.5619609453679</v>
      </c>
      <c r="C31" s="16">
        <f t="shared" si="3"/>
        <v>9249.9189915651641</v>
      </c>
      <c r="D31" s="16">
        <f t="shared" si="3"/>
        <v>9008.4979833226753</v>
      </c>
      <c r="E31" s="16">
        <f t="shared" si="3"/>
        <v>11522.797224396299</v>
      </c>
      <c r="F31" s="16">
        <f t="shared" si="3"/>
        <v>10638.875045898591</v>
      </c>
      <c r="G31" s="16">
        <f t="shared" si="3"/>
        <v>9250.9267480620238</v>
      </c>
      <c r="H31" s="16">
        <f t="shared" si="3"/>
        <v>10936.907886107869</v>
      </c>
      <c r="I31" s="16">
        <f t="shared" si="3"/>
        <v>11189.881092253423</v>
      </c>
      <c r="J31" s="16">
        <f t="shared" si="3"/>
        <v>9076.1348147682802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11930.811089881743</v>
      </c>
      <c r="C32" s="16">
        <f t="shared" si="3"/>
        <v>11897.145654652504</v>
      </c>
      <c r="D32" s="16">
        <f t="shared" si="3"/>
        <v>11060.018728903005</v>
      </c>
      <c r="E32" s="16">
        <f t="shared" si="3"/>
        <v>15022.767968640366</v>
      </c>
      <c r="F32" s="16">
        <f t="shared" si="3"/>
        <v>14904.614678535907</v>
      </c>
      <c r="G32" s="16">
        <f t="shared" si="3"/>
        <v>13208.219160937322</v>
      </c>
      <c r="H32" s="16">
        <f t="shared" si="3"/>
        <v>12988.624678475278</v>
      </c>
      <c r="I32" s="16">
        <f t="shared" si="3"/>
        <v>14340.021991688296</v>
      </c>
      <c r="J32" s="16">
        <f t="shared" si="3"/>
        <v>14160.805619098403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13661.238939445862</v>
      </c>
      <c r="C33" s="16">
        <f t="shared" si="3"/>
        <v>13567.316829109093</v>
      </c>
      <c r="D33" s="16">
        <f t="shared" si="3"/>
        <v>12484.945235995254</v>
      </c>
      <c r="E33" s="16">
        <f t="shared" si="3"/>
        <v>16395.916304091639</v>
      </c>
      <c r="F33" s="16">
        <f t="shared" si="3"/>
        <v>16337.54713732376</v>
      </c>
      <c r="G33" s="16">
        <f t="shared" si="3"/>
        <v>16031.200835558908</v>
      </c>
      <c r="H33" s="16">
        <f t="shared" si="3"/>
        <v>13578.117745397094</v>
      </c>
      <c r="I33" s="16">
        <f t="shared" si="3"/>
        <v>15169.436061885004</v>
      </c>
      <c r="J33" s="16">
        <f t="shared" si="3"/>
        <v>15732.546700018856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16401.186082991637</v>
      </c>
      <c r="C34" s="16">
        <f t="shared" si="3"/>
        <v>16389.173246763847</v>
      </c>
      <c r="D34" s="16">
        <f t="shared" si="3"/>
        <v>15166.700568830332</v>
      </c>
      <c r="E34" s="16">
        <f t="shared" si="3"/>
        <v>18504.731587881863</v>
      </c>
      <c r="F34" s="16">
        <f t="shared" si="3"/>
        <v>18453.251461442342</v>
      </c>
      <c r="G34" s="16">
        <f t="shared" si="3"/>
        <v>18344.445427183113</v>
      </c>
      <c r="H34" s="16">
        <f t="shared" si="3"/>
        <v>15452.405010173788</v>
      </c>
      <c r="I34" s="16">
        <f t="shared" si="3"/>
        <v>17913.200795088174</v>
      </c>
      <c r="J34" s="16">
        <f t="shared" si="3"/>
        <v>18063.078728964862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0.55126200000000003</v>
      </c>
      <c r="E38" s="16">
        <v>0.27214200000000005</v>
      </c>
      <c r="F38" s="16">
        <v>45.963941456190994</v>
      </c>
      <c r="G38" s="16">
        <v>56.220066244731683</v>
      </c>
      <c r="H38" s="16">
        <v>53.123312345432332</v>
      </c>
      <c r="I38" s="16">
        <v>51.433726169339728</v>
      </c>
      <c r="J38" s="16">
        <v>4142.4331922022748</v>
      </c>
      <c r="K38" s="16">
        <v>9482.5619609453679</v>
      </c>
      <c r="L38" s="16">
        <v>11930.811089881743</v>
      </c>
      <c r="M38" s="16">
        <v>13661.238939445862</v>
      </c>
      <c r="N38" s="16">
        <v>16401.186082991637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0.55126200000000003</v>
      </c>
      <c r="E39" s="16">
        <v>0.27214200000000005</v>
      </c>
      <c r="F39" s="16">
        <v>45.963941456190994</v>
      </c>
      <c r="G39" s="16">
        <v>56.19022035885714</v>
      </c>
      <c r="H39" s="16">
        <v>53.114435586248163</v>
      </c>
      <c r="I39" s="16">
        <v>51.433726169339728</v>
      </c>
      <c r="J39" s="16">
        <v>3874.4044267427189</v>
      </c>
      <c r="K39" s="16">
        <v>9249.9189915651641</v>
      </c>
      <c r="L39" s="16">
        <v>11897.145654652504</v>
      </c>
      <c r="M39" s="16">
        <v>13567.316829109093</v>
      </c>
      <c r="N39" s="16">
        <v>16389.173246763847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0.55126200000000003</v>
      </c>
      <c r="E40" s="16">
        <v>0.27214200000000005</v>
      </c>
      <c r="F40" s="16">
        <v>45.963941456190994</v>
      </c>
      <c r="G40" s="16">
        <v>56.220066244731683</v>
      </c>
      <c r="H40" s="16">
        <v>53.123312345432332</v>
      </c>
      <c r="I40" s="16">
        <v>51.433726169339728</v>
      </c>
      <c r="J40" s="16">
        <v>5102.3705575302802</v>
      </c>
      <c r="K40" s="16">
        <v>9008.4979833226753</v>
      </c>
      <c r="L40" s="16">
        <v>11060.018728903005</v>
      </c>
      <c r="M40" s="16">
        <v>12484.945235995254</v>
      </c>
      <c r="N40" s="16">
        <v>15166.700568830332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0.55126200000000003</v>
      </c>
      <c r="E41" s="16">
        <v>0.27214200000000005</v>
      </c>
      <c r="F41" s="16">
        <v>45.963941456190994</v>
      </c>
      <c r="G41" s="16">
        <v>56.220066244731683</v>
      </c>
      <c r="H41" s="16">
        <v>51.768195237401834</v>
      </c>
      <c r="I41" s="16">
        <v>50.429302235488329</v>
      </c>
      <c r="J41" s="16">
        <v>5136.7536837379967</v>
      </c>
      <c r="K41" s="16">
        <v>11522.797224396299</v>
      </c>
      <c r="L41" s="16">
        <v>15022.767968640366</v>
      </c>
      <c r="M41" s="16">
        <v>16395.916304091639</v>
      </c>
      <c r="N41" s="16">
        <v>18504.731587881863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0.55126200000000003</v>
      </c>
      <c r="E42" s="16">
        <v>0.27214200000000005</v>
      </c>
      <c r="F42" s="16">
        <v>45.963941456190994</v>
      </c>
      <c r="G42" s="16">
        <v>54.999618863908175</v>
      </c>
      <c r="H42" s="16">
        <v>51.834018154916237</v>
      </c>
      <c r="I42" s="16">
        <v>47.020894836114067</v>
      </c>
      <c r="J42" s="16">
        <v>2656.8225180425957</v>
      </c>
      <c r="K42" s="16">
        <v>7585.2858615497171</v>
      </c>
      <c r="L42" s="16">
        <v>10758.106027131904</v>
      </c>
      <c r="M42" s="16">
        <v>12579.636582579307</v>
      </c>
      <c r="N42" s="16">
        <v>14494.752073667249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0.55126200000000003</v>
      </c>
      <c r="E43" s="16">
        <v>0.27214200000000005</v>
      </c>
      <c r="F43" s="16">
        <v>45.963941456190994</v>
      </c>
      <c r="G43" s="16">
        <v>56.053988200893635</v>
      </c>
      <c r="H43" s="16">
        <v>51.6112095042959</v>
      </c>
      <c r="I43" s="16">
        <v>48.359095953983775</v>
      </c>
      <c r="J43" s="16">
        <v>5485.5331096533628</v>
      </c>
      <c r="K43" s="16">
        <v>11998.594936613408</v>
      </c>
      <c r="L43" s="16">
        <v>15062.424753931609</v>
      </c>
      <c r="M43" s="16">
        <v>16368.411221745358</v>
      </c>
      <c r="N43" s="16">
        <v>18458.420080585005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0.55126200000000003</v>
      </c>
      <c r="E44" s="16">
        <v>0.27214200000000005</v>
      </c>
      <c r="F44" s="16">
        <v>45.963941456190994</v>
      </c>
      <c r="G44" s="16">
        <v>54.999618863908175</v>
      </c>
      <c r="H44" s="16">
        <v>52.76032705687318</v>
      </c>
      <c r="I44" s="16">
        <v>47.171585554729745</v>
      </c>
      <c r="J44" s="16">
        <v>4506.7223701989842</v>
      </c>
      <c r="K44" s="16">
        <v>10648.605055288648</v>
      </c>
      <c r="L44" s="16">
        <v>14889.168355403363</v>
      </c>
      <c r="M44" s="16">
        <v>16335.016171319607</v>
      </c>
      <c r="N44" s="16">
        <v>18454.090848598458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0.55126200000000003</v>
      </c>
      <c r="E45" s="16">
        <v>0.27214200000000005</v>
      </c>
      <c r="F45" s="16">
        <v>45.963941456190994</v>
      </c>
      <c r="G45" s="16">
        <v>1768.8567476586898</v>
      </c>
      <c r="H45" s="16">
        <v>4603.9215990082675</v>
      </c>
      <c r="I45" s="16">
        <v>6722.057765857362</v>
      </c>
      <c r="J45" s="16">
        <v>6493.480101632993</v>
      </c>
      <c r="K45" s="16">
        <v>9250.9267480620238</v>
      </c>
      <c r="L45" s="16">
        <v>13208.219160937322</v>
      </c>
      <c r="M45" s="16">
        <v>16031.200835558908</v>
      </c>
      <c r="N45" s="16">
        <v>18344.445427183113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0.55126200000000003</v>
      </c>
      <c r="E46" s="16">
        <v>0.27214200000000005</v>
      </c>
      <c r="F46" s="16">
        <v>45.963941456190994</v>
      </c>
      <c r="G46" s="16">
        <v>54.999618863908175</v>
      </c>
      <c r="H46" s="16">
        <v>2216.784574420572</v>
      </c>
      <c r="I46" s="16">
        <v>6269.4695012116927</v>
      </c>
      <c r="J46" s="16">
        <v>7026.8856025053728</v>
      </c>
      <c r="K46" s="16">
        <v>10936.907886107869</v>
      </c>
      <c r="L46" s="16">
        <v>12988.624678475278</v>
      </c>
      <c r="M46" s="16">
        <v>13578.117745397094</v>
      </c>
      <c r="N46" s="16">
        <v>15452.405010173788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0.55126200000000003</v>
      </c>
      <c r="E47" s="16">
        <v>0.27214200000000005</v>
      </c>
      <c r="F47" s="16">
        <v>45.963941456190994</v>
      </c>
      <c r="G47" s="16">
        <v>1798.4367059752117</v>
      </c>
      <c r="H47" s="16">
        <v>4571.1526189225879</v>
      </c>
      <c r="I47" s="16">
        <v>6823.5807412340364</v>
      </c>
      <c r="J47" s="16">
        <v>6465.8942164844493</v>
      </c>
      <c r="K47" s="16">
        <v>9307.9367936376184</v>
      </c>
      <c r="L47" s="16">
        <v>13191.855185418415</v>
      </c>
      <c r="M47" s="16">
        <v>16102.462714334275</v>
      </c>
      <c r="N47" s="16">
        <v>18391.449961080521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0.55126200000000003</v>
      </c>
      <c r="E48" s="16">
        <v>0.27214200000000005</v>
      </c>
      <c r="F48" s="16">
        <v>45.963941456190994</v>
      </c>
      <c r="G48" s="16">
        <v>54.999618863908175</v>
      </c>
      <c r="H48" s="16">
        <v>2222.8387518312088</v>
      </c>
      <c r="I48" s="16">
        <v>6301.0911377791381</v>
      </c>
      <c r="J48" s="16">
        <v>7031.767928197426</v>
      </c>
      <c r="K48" s="16">
        <v>11074.269591871607</v>
      </c>
      <c r="L48" s="16">
        <v>13047.118399504045</v>
      </c>
      <c r="M48" s="16">
        <v>13593.407745353396</v>
      </c>
      <c r="N48" s="16">
        <v>15628.149213075008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0.55126200000000003</v>
      </c>
      <c r="E49" s="16">
        <v>0.27214200000000005</v>
      </c>
      <c r="F49" s="16">
        <v>45.963941456190994</v>
      </c>
      <c r="G49" s="16">
        <v>1768.8567476586895</v>
      </c>
      <c r="H49" s="16">
        <v>4603.9215990082666</v>
      </c>
      <c r="I49" s="16">
        <v>6722.057765857362</v>
      </c>
      <c r="J49" s="16">
        <v>6493.4801253794631</v>
      </c>
      <c r="K49" s="16">
        <v>9250.9267411806559</v>
      </c>
      <c r="L49" s="16">
        <v>13208.219161121557</v>
      </c>
      <c r="M49" s="16">
        <v>16031.200936455745</v>
      </c>
      <c r="N49" s="16">
        <v>18344.445456844129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0.55126200000000003</v>
      </c>
      <c r="E50" s="16">
        <v>0.27214200000000005</v>
      </c>
      <c r="F50" s="16">
        <v>45.963941456190994</v>
      </c>
      <c r="G50" s="16">
        <v>54.999618863908175</v>
      </c>
      <c r="H50" s="16">
        <v>2216.7845744205733</v>
      </c>
      <c r="I50" s="16">
        <v>6269.4695012116936</v>
      </c>
      <c r="J50" s="16">
        <v>7026.8856025053728</v>
      </c>
      <c r="K50" s="16">
        <v>10936.907886110503</v>
      </c>
      <c r="L50" s="16">
        <v>12988.624677085103</v>
      </c>
      <c r="M50" s="16">
        <v>13578.117745240055</v>
      </c>
      <c r="N50" s="16">
        <v>15452.405010563247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0.55126200000000003</v>
      </c>
      <c r="E51" s="16">
        <v>0.27214200000000005</v>
      </c>
      <c r="F51" s="16">
        <v>45.963941456190994</v>
      </c>
      <c r="G51" s="16">
        <v>2977.3046755501928</v>
      </c>
      <c r="H51" s="16">
        <v>5596.1407147712725</v>
      </c>
      <c r="I51" s="16">
        <v>8398.7425837129485</v>
      </c>
      <c r="J51" s="16">
        <v>15887.691624372999</v>
      </c>
      <c r="K51" s="16">
        <v>17554.106273995618</v>
      </c>
      <c r="L51" s="16">
        <v>19282.033281598462</v>
      </c>
      <c r="M51" s="16">
        <v>21023.837375104013</v>
      </c>
      <c r="N51" s="16">
        <v>22631.280277131809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0.55126200000000003</v>
      </c>
      <c r="E52" s="16">
        <v>0.27214200000000005</v>
      </c>
      <c r="F52" s="16">
        <v>45.963941456190994</v>
      </c>
      <c r="G52" s="16">
        <v>54.999618863908175</v>
      </c>
      <c r="H52" s="16">
        <v>52.76032705687318</v>
      </c>
      <c r="I52" s="16">
        <v>47.17301820578097</v>
      </c>
      <c r="J52" s="16">
        <v>4492.8722882406228</v>
      </c>
      <c r="K52" s="16">
        <v>10638.875045898591</v>
      </c>
      <c r="L52" s="16">
        <v>14904.614678535907</v>
      </c>
      <c r="M52" s="16">
        <v>16337.54713732376</v>
      </c>
      <c r="N52" s="16">
        <v>18453.251461442342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0.55126200000000003</v>
      </c>
      <c r="E53" s="16">
        <v>0.27214200000000005</v>
      </c>
      <c r="F53" s="16">
        <v>45.963941456190994</v>
      </c>
      <c r="G53" s="16">
        <v>54.999618863908175</v>
      </c>
      <c r="H53" s="16">
        <v>5342.2951627473285</v>
      </c>
      <c r="I53" s="16">
        <v>8630.8019488544815</v>
      </c>
      <c r="J53" s="16">
        <v>8304.1759749452031</v>
      </c>
      <c r="K53" s="16">
        <v>16604.809348298073</v>
      </c>
      <c r="L53" s="16">
        <v>18968.314328635995</v>
      </c>
      <c r="M53" s="16">
        <v>20145.665724168688</v>
      </c>
      <c r="N53" s="16">
        <v>21461.35934490669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0.55126200000000003</v>
      </c>
      <c r="E54" s="16">
        <v>0.27214200000000005</v>
      </c>
      <c r="F54" s="16">
        <v>45.963941456190994</v>
      </c>
      <c r="G54" s="16">
        <v>809.60374003273625</v>
      </c>
      <c r="H54" s="16">
        <v>3467.995037953141</v>
      </c>
      <c r="I54" s="16">
        <v>5762.7917710656311</v>
      </c>
      <c r="J54" s="16">
        <v>4793.6227315224978</v>
      </c>
      <c r="K54" s="16">
        <v>6879.6607030566965</v>
      </c>
      <c r="L54" s="16">
        <v>10177.668532686614</v>
      </c>
      <c r="M54" s="16">
        <v>12474.325504616772</v>
      </c>
      <c r="N54" s="16">
        <v>14513.376519067493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0.55126200000000003</v>
      </c>
      <c r="E55" s="16">
        <v>0.27214200000000005</v>
      </c>
      <c r="F55" s="16">
        <v>45.963941456190994</v>
      </c>
      <c r="G55" s="16">
        <v>54.999618863908175</v>
      </c>
      <c r="H55" s="16">
        <v>1706.9829064127541</v>
      </c>
      <c r="I55" s="16">
        <v>5037.8816935200775</v>
      </c>
      <c r="J55" s="16">
        <v>5669.0130078269667</v>
      </c>
      <c r="K55" s="16">
        <v>8666.4911095289008</v>
      </c>
      <c r="L55" s="16">
        <v>9472.6248212751161</v>
      </c>
      <c r="M55" s="16">
        <v>9548.36758359749</v>
      </c>
      <c r="N55" s="16">
        <v>10957.888201859103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0.55126200000000003</v>
      </c>
      <c r="E56" s="16">
        <v>0.27214200000000005</v>
      </c>
      <c r="F56" s="16">
        <v>45.963941456190994</v>
      </c>
      <c r="G56" s="16">
        <v>1744.7681770006075</v>
      </c>
      <c r="H56" s="16">
        <v>4544.756350539089</v>
      </c>
      <c r="I56" s="16">
        <v>6556.0257243260721</v>
      </c>
      <c r="J56" s="16">
        <v>6210.2037036156926</v>
      </c>
      <c r="K56" s="16">
        <v>9296.2122072604634</v>
      </c>
      <c r="L56" s="16">
        <v>13197.916908695994</v>
      </c>
      <c r="M56" s="16">
        <v>16105.695748733615</v>
      </c>
      <c r="N56" s="16">
        <v>18423.929321351185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0.55126200000000003</v>
      </c>
      <c r="E57" s="16">
        <v>0.27214200000000005</v>
      </c>
      <c r="F57" s="16">
        <v>45.963941456190994</v>
      </c>
      <c r="G57" s="16">
        <v>54.999618863908175</v>
      </c>
      <c r="H57" s="16">
        <v>2337.8813709760561</v>
      </c>
      <c r="I57" s="16">
        <v>6285.3336612739076</v>
      </c>
      <c r="J57" s="16">
        <v>7066.817095886031</v>
      </c>
      <c r="K57" s="16">
        <v>10941.032276981896</v>
      </c>
      <c r="L57" s="16">
        <v>12727.069708702216</v>
      </c>
      <c r="M57" s="16">
        <v>13602.695792943834</v>
      </c>
      <c r="N57" s="16">
        <v>15604.631015404584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0.55126200000000003</v>
      </c>
      <c r="E58" s="16">
        <v>0.27214200000000005</v>
      </c>
      <c r="F58" s="16">
        <v>45.963941456190994</v>
      </c>
      <c r="G58" s="16">
        <v>56.220066244731683</v>
      </c>
      <c r="H58" s="16">
        <v>53.123312345432332</v>
      </c>
      <c r="I58" s="16">
        <v>47.820041360072821</v>
      </c>
      <c r="J58" s="16">
        <v>6116.8564717744011</v>
      </c>
      <c r="K58" s="16">
        <v>11189.881092253423</v>
      </c>
      <c r="L58" s="16">
        <v>14340.021991688296</v>
      </c>
      <c r="M58" s="16">
        <v>15169.436061885004</v>
      </c>
      <c r="N58" s="16">
        <v>17913.200795088174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0.55126200000000003</v>
      </c>
      <c r="E59" s="16">
        <v>0.27214200000000005</v>
      </c>
      <c r="F59" s="16">
        <v>45.963941456190994</v>
      </c>
      <c r="G59" s="16">
        <v>54.999618863908175</v>
      </c>
      <c r="H59" s="16">
        <v>52.76032705687318</v>
      </c>
      <c r="I59" s="16">
        <v>1255.8304421354999</v>
      </c>
      <c r="J59" s="16">
        <v>3651.2512209976285</v>
      </c>
      <c r="K59" s="16">
        <v>9076.1348147682802</v>
      </c>
      <c r="L59" s="16">
        <v>14160.805619098403</v>
      </c>
      <c r="M59" s="16">
        <v>15732.546700018856</v>
      </c>
      <c r="N59" s="16">
        <v>18063.078728964862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0.55126200000000003</v>
      </c>
      <c r="E60" s="16">
        <v>0.27214200000000005</v>
      </c>
      <c r="F60" s="16">
        <v>45.963941456190994</v>
      </c>
      <c r="G60" s="16">
        <v>56.220066244731683</v>
      </c>
      <c r="H60" s="16">
        <v>53.123312345432332</v>
      </c>
      <c r="I60" s="16">
        <v>47.995512362100868</v>
      </c>
      <c r="J60" s="16">
        <v>5988.8767603329334</v>
      </c>
      <c r="K60" s="16">
        <v>11086.764909104488</v>
      </c>
      <c r="L60" s="16">
        <v>14464.510955856487</v>
      </c>
      <c r="M60" s="16">
        <v>15292.532998129245</v>
      </c>
      <c r="N60" s="16">
        <v>18031.282463246607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0.55126200000000003</v>
      </c>
      <c r="E61" s="16">
        <v>0.27214200000000005</v>
      </c>
      <c r="F61" s="16">
        <v>45.963941456190994</v>
      </c>
      <c r="G61" s="16">
        <v>54.999618863908175</v>
      </c>
      <c r="H61" s="16">
        <v>52.76032705687318</v>
      </c>
      <c r="I61" s="16">
        <v>1247.6495590876013</v>
      </c>
      <c r="J61" s="16">
        <v>3313.4671190674208</v>
      </c>
      <c r="K61" s="16">
        <v>9132.8372581533658</v>
      </c>
      <c r="L61" s="16">
        <v>14339.517617444209</v>
      </c>
      <c r="M61" s="16">
        <v>15771.763132201104</v>
      </c>
      <c r="N61" s="16">
        <v>18020.802083156123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0.55126200000000003</v>
      </c>
      <c r="E62" s="16">
        <v>0.27214200000000005</v>
      </c>
      <c r="F62" s="16">
        <v>45.963941456190994</v>
      </c>
      <c r="G62" s="16">
        <v>56.220066244731683</v>
      </c>
      <c r="H62" s="16">
        <v>53.123312345432332</v>
      </c>
      <c r="I62" s="16">
        <v>47.8200413600728</v>
      </c>
      <c r="J62" s="16">
        <v>6116.8564717743157</v>
      </c>
      <c r="K62" s="16">
        <v>11189.881092253338</v>
      </c>
      <c r="L62" s="16">
        <v>14340.0219916837</v>
      </c>
      <c r="M62" s="16">
        <v>15169.43606188356</v>
      </c>
      <c r="N62" s="16">
        <v>17913.200795088196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0.55126200000000003</v>
      </c>
      <c r="E63" s="16">
        <v>0.27214200000000005</v>
      </c>
      <c r="F63" s="16">
        <v>45.963941456190994</v>
      </c>
      <c r="G63" s="16">
        <v>56.220066244731683</v>
      </c>
      <c r="H63" s="16">
        <v>51.660604412763988</v>
      </c>
      <c r="I63" s="16">
        <v>46.948276747029738</v>
      </c>
      <c r="J63" s="16">
        <v>5104.5694364309493</v>
      </c>
      <c r="K63" s="16">
        <v>11468.323767908332</v>
      </c>
      <c r="L63" s="16">
        <v>15054.692173479103</v>
      </c>
      <c r="M63" s="16">
        <v>16408.309358433744</v>
      </c>
      <c r="N63" s="16">
        <v>18579.031251131433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0.55126200000000003</v>
      </c>
      <c r="E64" s="16">
        <v>0.27214200000000005</v>
      </c>
      <c r="F64" s="16">
        <v>45.963941456190994</v>
      </c>
      <c r="G64" s="16">
        <v>54.999618863908175</v>
      </c>
      <c r="H64" s="16">
        <v>52.76032705687318</v>
      </c>
      <c r="I64" s="16">
        <v>1255.8304421355572</v>
      </c>
      <c r="J64" s="16">
        <v>3651.251220997889</v>
      </c>
      <c r="K64" s="16">
        <v>9076.134814155801</v>
      </c>
      <c r="L64" s="16">
        <v>14160.805618729333</v>
      </c>
      <c r="M64" s="16">
        <v>15732.546699900122</v>
      </c>
      <c r="N64" s="16">
        <v>18063.078728964862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0.55126200000000003</v>
      </c>
      <c r="E65" s="16">
        <v>0.27214200000000005</v>
      </c>
      <c r="F65" s="16">
        <v>45.963941456190994</v>
      </c>
      <c r="G65" s="16">
        <v>1664.8759352205252</v>
      </c>
      <c r="H65" s="16">
        <v>9924.4691353392773</v>
      </c>
      <c r="I65" s="16">
        <v>15099.893181369796</v>
      </c>
      <c r="J65" s="16">
        <v>16671.470848366953</v>
      </c>
      <c r="K65" s="16">
        <v>17689.68890011001</v>
      </c>
      <c r="L65" s="16">
        <v>19416.936544507942</v>
      </c>
      <c r="M65" s="16">
        <v>21321.547520457501</v>
      </c>
      <c r="N65" s="16">
        <v>22693.119919938228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0.55126200000000003</v>
      </c>
      <c r="E66" s="16">
        <v>0.27214200000000005</v>
      </c>
      <c r="F66" s="16">
        <v>45.963941456190994</v>
      </c>
      <c r="G66" s="16">
        <v>54.999618863908175</v>
      </c>
      <c r="H66" s="16">
        <v>9551.0037235027085</v>
      </c>
      <c r="I66" s="16">
        <v>15540.910450401099</v>
      </c>
      <c r="J66" s="16">
        <v>17165.193699863587</v>
      </c>
      <c r="K66" s="16">
        <v>18228.618879008773</v>
      </c>
      <c r="L66" s="16">
        <v>19111.376002093071</v>
      </c>
      <c r="M66" s="16">
        <v>21105.14579120604</v>
      </c>
      <c r="N66" s="16">
        <v>22677.52251987503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0.55126200000000003</v>
      </c>
      <c r="E67" s="16">
        <v>0.27214200000000005</v>
      </c>
      <c r="F67" s="16">
        <v>45.963941456190994</v>
      </c>
      <c r="G67" s="16">
        <v>56.220066244731683</v>
      </c>
      <c r="H67" s="16">
        <v>51.660604412763988</v>
      </c>
      <c r="I67" s="16">
        <v>46.722369845539255</v>
      </c>
      <c r="J67" s="16">
        <v>4636.0687244817627</v>
      </c>
      <c r="K67" s="16">
        <v>9550.4652759572255</v>
      </c>
      <c r="L67" s="16">
        <v>11603.306429715702</v>
      </c>
      <c r="M67" s="16">
        <v>12293.184592223412</v>
      </c>
      <c r="N67" s="16">
        <v>14214.157323956453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0.55126200000000003</v>
      </c>
      <c r="E68" s="16">
        <v>0.27214200000000005</v>
      </c>
      <c r="F68" s="16">
        <v>45.963941456190994</v>
      </c>
      <c r="G68" s="16">
        <v>54.999618863908175</v>
      </c>
      <c r="H68" s="16">
        <v>52.657336639491533</v>
      </c>
      <c r="I68" s="16">
        <v>468.56602966643948</v>
      </c>
      <c r="J68" s="16">
        <v>2882.7550458234991</v>
      </c>
      <c r="K68" s="16">
        <v>6941.5989537084888</v>
      </c>
      <c r="L68" s="16">
        <v>10987.364939104184</v>
      </c>
      <c r="M68" s="16">
        <v>12557.31589541866</v>
      </c>
      <c r="N68" s="16">
        <v>14314.426299306104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0.55126200000000003</v>
      </c>
      <c r="E69" s="16">
        <v>0.27214200000000005</v>
      </c>
      <c r="F69" s="16">
        <v>45.963941456190994</v>
      </c>
      <c r="G69" s="16">
        <v>56.220066244731683</v>
      </c>
      <c r="H69" s="16">
        <v>53.123312345432332</v>
      </c>
      <c r="I69" s="16">
        <v>48.847357690280901</v>
      </c>
      <c r="J69" s="16">
        <v>6241.4780400435793</v>
      </c>
      <c r="K69" s="16">
        <v>11212.040088535583</v>
      </c>
      <c r="L69" s="16">
        <v>14339.478916201173</v>
      </c>
      <c r="M69" s="16">
        <v>15173.618450150125</v>
      </c>
      <c r="N69" s="16">
        <v>17915.007146153061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0.55126200000000003</v>
      </c>
      <c r="E70" s="16">
        <v>0.27214200000000005</v>
      </c>
      <c r="F70" s="16">
        <v>45.963941456190994</v>
      </c>
      <c r="G70" s="16">
        <v>54.999618863908175</v>
      </c>
      <c r="H70" s="16">
        <v>52.76032705687318</v>
      </c>
      <c r="I70" s="16">
        <v>1380.793410783778</v>
      </c>
      <c r="J70" s="16">
        <v>3702.3560541406559</v>
      </c>
      <c r="K70" s="16">
        <v>9063.2407012819695</v>
      </c>
      <c r="L70" s="16">
        <v>14090.801318043748</v>
      </c>
      <c r="M70" s="16">
        <v>15706.723676196078</v>
      </c>
      <c r="N70" s="16">
        <v>18063.477034838339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0.55126200000000003</v>
      </c>
      <c r="E71" s="16">
        <v>0.27214200000000005</v>
      </c>
      <c r="F71" s="16">
        <v>45.963941456190994</v>
      </c>
      <c r="G71" s="16">
        <v>54.999618863908175</v>
      </c>
      <c r="H71" s="16">
        <v>51.297619124204822</v>
      </c>
      <c r="I71" s="16">
        <v>47.022893660944277</v>
      </c>
      <c r="J71" s="16">
        <v>4440.8074904720106</v>
      </c>
      <c r="K71" s="16">
        <v>10593.045880427751</v>
      </c>
      <c r="L71" s="16">
        <v>14982.04428401624</v>
      </c>
      <c r="M71" s="16">
        <v>16371.513276550877</v>
      </c>
      <c r="N71" s="16">
        <v>18462.766521209283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0.55126200000000003</v>
      </c>
      <c r="E72" s="16">
        <v>0.27214200000000005</v>
      </c>
      <c r="F72" s="16">
        <v>45.963941456190994</v>
      </c>
      <c r="G72" s="16">
        <v>56.220066244731683</v>
      </c>
      <c r="H72" s="16">
        <v>51.660604412763988</v>
      </c>
      <c r="I72" s="16">
        <v>48.028377665641479</v>
      </c>
      <c r="J72" s="16">
        <v>5400.7313284945003</v>
      </c>
      <c r="K72" s="16">
        <v>11467.482635496444</v>
      </c>
      <c r="L72" s="16">
        <v>15043.204478107938</v>
      </c>
      <c r="M72" s="16">
        <v>16399.404937745669</v>
      </c>
      <c r="N72" s="16">
        <v>18519.942842781333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0.55126200000000003</v>
      </c>
      <c r="E73" s="16">
        <v>0.27214200000000005</v>
      </c>
      <c r="F73" s="16">
        <v>45.963941456190994</v>
      </c>
      <c r="G73" s="16">
        <v>54.999618863908175</v>
      </c>
      <c r="H73" s="16">
        <v>52.76032705687318</v>
      </c>
      <c r="I73" s="16">
        <v>47.17301820578102</v>
      </c>
      <c r="J73" s="16">
        <v>4492.8723021055994</v>
      </c>
      <c r="K73" s="16">
        <v>10638.875010108479</v>
      </c>
      <c r="L73" s="16">
        <v>14904.61467752818</v>
      </c>
      <c r="M73" s="16">
        <v>16337.547135718649</v>
      </c>
      <c r="N73" s="16">
        <v>18453.251460017087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0.55126200000000003</v>
      </c>
      <c r="E74" s="16">
        <v>0.27214200000000005</v>
      </c>
      <c r="F74" s="16">
        <v>45.963941456190994</v>
      </c>
      <c r="G74" s="16">
        <v>1576.7988866650908</v>
      </c>
      <c r="H74" s="16">
        <v>10062.554708295591</v>
      </c>
      <c r="I74" s="16">
        <v>15155.819530995253</v>
      </c>
      <c r="J74" s="16">
        <v>16567.671831570933</v>
      </c>
      <c r="K74" s="16">
        <v>17674.038089216952</v>
      </c>
      <c r="L74" s="16">
        <v>18957.208943399404</v>
      </c>
      <c r="M74" s="16">
        <v>20861.017572982026</v>
      </c>
      <c r="N74" s="16">
        <v>22415.724116919533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0.55126200000000003</v>
      </c>
      <c r="E75" s="16">
        <v>0.27214200000000005</v>
      </c>
      <c r="F75" s="16">
        <v>45.963941456190994</v>
      </c>
      <c r="G75" s="16">
        <v>54.999618863908175</v>
      </c>
      <c r="H75" s="16">
        <v>9365.6586808988704</v>
      </c>
      <c r="I75" s="16">
        <v>15152.986364649971</v>
      </c>
      <c r="J75" s="16">
        <v>16548.774520688887</v>
      </c>
      <c r="K75" s="16">
        <v>17656.864863361599</v>
      </c>
      <c r="L75" s="16">
        <v>18995.327968291596</v>
      </c>
      <c r="M75" s="16">
        <v>20877.952616757706</v>
      </c>
      <c r="N75" s="16">
        <v>22610.271075760153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0.55126200000000003</v>
      </c>
      <c r="E76" s="16">
        <v>0.27214200000000005</v>
      </c>
      <c r="F76" s="16">
        <v>45.963941456190994</v>
      </c>
      <c r="G76" s="16">
        <v>56.220066244731683</v>
      </c>
      <c r="H76" s="16">
        <v>51.660604412763988</v>
      </c>
      <c r="I76" s="16">
        <v>47.927501499502227</v>
      </c>
      <c r="J76" s="16">
        <v>3390.8364619899594</v>
      </c>
      <c r="K76" s="16">
        <v>8662.7970920423923</v>
      </c>
      <c r="L76" s="16">
        <v>11345.313969455126</v>
      </c>
      <c r="M76" s="16">
        <v>12579.324103510546</v>
      </c>
      <c r="N76" s="16">
        <v>14519.433831454398</v>
      </c>
    </row>
  </sheetData>
  <conditionalFormatting sqref="A1:XFD12 A13 C13:XFD13 A14:XFD18 A20:XFD1048576 N19:XFD19">
    <cfRule type="expression" dxfId="42" priority="3">
      <formula>_xlfn.ISFORMULA(A1)</formula>
    </cfRule>
  </conditionalFormatting>
  <conditionalFormatting sqref="B13">
    <cfRule type="expression" dxfId="41" priority="2">
      <formula>_xlfn.ISFORMULA(B13)</formula>
    </cfRule>
  </conditionalFormatting>
  <conditionalFormatting sqref="A19:M19">
    <cfRule type="expression" dxfId="40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2C7702-C4DA-4D94-825C-E19E261BC94E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1097-4D4E-4E10-86AB-CE398B6BCCD4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220</v>
      </c>
    </row>
    <row r="2" spans="1:4" s="14" customFormat="1" x14ac:dyDescent="0.3">
      <c r="A2" s="5" t="s">
        <v>5</v>
      </c>
      <c r="B2" s="14" t="s">
        <v>221</v>
      </c>
    </row>
    <row r="3" spans="1:4" s="14" customFormat="1" x14ac:dyDescent="0.3">
      <c r="A3" s="5" t="s">
        <v>6</v>
      </c>
      <c r="B3" s="14" t="s">
        <v>222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278</v>
      </c>
    </row>
    <row r="7" spans="1:4" s="14" customFormat="1" x14ac:dyDescent="0.3">
      <c r="A7" s="5"/>
      <c r="B7" s="14" t="s">
        <v>190</v>
      </c>
      <c r="C7" s="14" t="s">
        <v>10</v>
      </c>
      <c r="D7" s="14" t="s">
        <v>279</v>
      </c>
    </row>
    <row r="8" spans="1:4" s="14" customFormat="1" x14ac:dyDescent="0.3">
      <c r="A8" s="5"/>
      <c r="B8" s="14" t="s">
        <v>192</v>
      </c>
      <c r="C8" s="14" t="s">
        <v>96</v>
      </c>
      <c r="D8" s="14" t="s">
        <v>96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210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$D$8:$O559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287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820.13437499999918</v>
      </c>
      <c r="C25" s="16">
        <f t="shared" ref="C25:M25" si="2">INDEX($D$38:$N$76,MATCH(C$24,$B$38:$B$76,0),MATCH($A25,$D$37:$N$37,0))</f>
        <v>820.13437499999907</v>
      </c>
      <c r="D25" s="16">
        <f t="shared" si="2"/>
        <v>820.13437499999918</v>
      </c>
      <c r="E25" s="16">
        <f t="shared" si="2"/>
        <v>820.13437499999918</v>
      </c>
      <c r="F25" s="16">
        <f t="shared" si="2"/>
        <v>820.13437499999918</v>
      </c>
      <c r="G25" s="16">
        <f t="shared" si="2"/>
        <v>820.13437499999918</v>
      </c>
      <c r="H25" s="16">
        <f t="shared" si="2"/>
        <v>820.13437499999918</v>
      </c>
      <c r="I25" s="16">
        <f t="shared" si="2"/>
        <v>820.13437499999918</v>
      </c>
      <c r="J25" s="16">
        <f t="shared" si="2"/>
        <v>820.13437499999918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792.24799999999959</v>
      </c>
      <c r="C26" s="16">
        <f t="shared" si="3"/>
        <v>865.97481124999933</v>
      </c>
      <c r="D26" s="16">
        <f t="shared" si="3"/>
        <v>1429.1852463188102</v>
      </c>
      <c r="E26" s="16">
        <f t="shared" si="3"/>
        <v>1429.1852463188102</v>
      </c>
      <c r="F26" s="16">
        <f t="shared" si="3"/>
        <v>1408.1397372246988</v>
      </c>
      <c r="G26" s="16">
        <f t="shared" si="3"/>
        <v>1408.1397372246988</v>
      </c>
      <c r="H26" s="16">
        <f t="shared" si="3"/>
        <v>1408.1397372246988</v>
      </c>
      <c r="I26" s="16">
        <f t="shared" si="3"/>
        <v>1408.1397372246988</v>
      </c>
      <c r="J26" s="16">
        <f t="shared" si="3"/>
        <v>1408.1397372246988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357.87441281962424</v>
      </c>
      <c r="C27" s="16">
        <f t="shared" si="3"/>
        <v>407.65917499650709</v>
      </c>
      <c r="D27" s="16">
        <f t="shared" si="3"/>
        <v>1126.4559274446704</v>
      </c>
      <c r="E27" s="16">
        <f t="shared" si="3"/>
        <v>372.64270994071956</v>
      </c>
      <c r="F27" s="16">
        <f t="shared" si="3"/>
        <v>1323.5824485103801</v>
      </c>
      <c r="G27" s="16">
        <f t="shared" si="3"/>
        <v>1334.0476910152358</v>
      </c>
      <c r="H27" s="16">
        <f t="shared" si="3"/>
        <v>1323.5824485103801</v>
      </c>
      <c r="I27" s="16">
        <f t="shared" si="3"/>
        <v>699.01037149431522</v>
      </c>
      <c r="J27" s="16">
        <f t="shared" si="3"/>
        <v>1323.5824485103801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137.33079268751601</v>
      </c>
      <c r="C28" s="16">
        <f t="shared" si="3"/>
        <v>141.51758430753299</v>
      </c>
      <c r="D28" s="16">
        <f t="shared" si="3"/>
        <v>1597.1023171123211</v>
      </c>
      <c r="E28" s="16">
        <f t="shared" si="3"/>
        <v>2528.1320829297324</v>
      </c>
      <c r="F28" s="16">
        <f t="shared" si="3"/>
        <v>1929.4365787462079</v>
      </c>
      <c r="G28" s="16">
        <f t="shared" si="3"/>
        <v>244.04696879023629</v>
      </c>
      <c r="H28" s="16">
        <f t="shared" si="3"/>
        <v>2800.5102792919647</v>
      </c>
      <c r="I28" s="16">
        <f t="shared" si="3"/>
        <v>2286.9670487929452</v>
      </c>
      <c r="J28" s="16">
        <f t="shared" si="3"/>
        <v>1528.0819152476301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7562.0539363249891</v>
      </c>
      <c r="C29" s="16">
        <f t="shared" si="3"/>
        <v>7426.5451232887954</v>
      </c>
      <c r="D29" s="16">
        <f t="shared" si="3"/>
        <v>7591.5112138771456</v>
      </c>
      <c r="E29" s="16">
        <f t="shared" si="3"/>
        <v>7274.4267885733771</v>
      </c>
      <c r="F29" s="16">
        <f t="shared" si="3"/>
        <v>7873.4075150487606</v>
      </c>
      <c r="G29" s="16">
        <f t="shared" si="3"/>
        <v>342.74283169710543</v>
      </c>
      <c r="H29" s="16">
        <f t="shared" si="3"/>
        <v>2398.5556293371492</v>
      </c>
      <c r="I29" s="16">
        <f t="shared" si="3"/>
        <v>8308.5782277784365</v>
      </c>
      <c r="J29" s="16">
        <f t="shared" si="3"/>
        <v>8603.8559600098506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8139.7349377205246</v>
      </c>
      <c r="C30" s="16">
        <f t="shared" si="3"/>
        <v>8195.5829359754698</v>
      </c>
      <c r="D30" s="16">
        <f t="shared" si="3"/>
        <v>8004.4412218578263</v>
      </c>
      <c r="E30" s="16">
        <f t="shared" si="3"/>
        <v>7630.8492961405345</v>
      </c>
      <c r="F30" s="16">
        <f t="shared" si="3"/>
        <v>9118.0498905685654</v>
      </c>
      <c r="G30" s="16">
        <f t="shared" si="3"/>
        <v>0</v>
      </c>
      <c r="H30" s="16">
        <f t="shared" si="3"/>
        <v>194.96319856918853</v>
      </c>
      <c r="I30" s="16">
        <f t="shared" si="3"/>
        <v>5597.2697538725961</v>
      </c>
      <c r="J30" s="16">
        <f t="shared" si="3"/>
        <v>5584.9498152769083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7464.5504817975689</v>
      </c>
      <c r="C31" s="16">
        <f t="shared" si="3"/>
        <v>7520.2751896365899</v>
      </c>
      <c r="D31" s="16">
        <f t="shared" si="3"/>
        <v>7758.3111712821774</v>
      </c>
      <c r="E31" s="16">
        <f t="shared" si="3"/>
        <v>4218.3865836974655</v>
      </c>
      <c r="F31" s="16">
        <f t="shared" si="3"/>
        <v>5527.6849062048032</v>
      </c>
      <c r="G31" s="16">
        <f t="shared" si="3"/>
        <v>67.637761680989797</v>
      </c>
      <c r="H31" s="16">
        <f t="shared" si="3"/>
        <v>105.08526176142831</v>
      </c>
      <c r="I31" s="16">
        <f t="shared" si="3"/>
        <v>722.36432859622232</v>
      </c>
      <c r="J31" s="16">
        <f t="shared" si="3"/>
        <v>1523.2409858474155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6979.0685700943541</v>
      </c>
      <c r="C32" s="16">
        <f t="shared" si="3"/>
        <v>7049.1031151413008</v>
      </c>
      <c r="D32" s="16">
        <f t="shared" si="3"/>
        <v>7925.7524444081655</v>
      </c>
      <c r="E32" s="16">
        <f t="shared" si="3"/>
        <v>1517.0278244854985</v>
      </c>
      <c r="F32" s="16">
        <f t="shared" si="3"/>
        <v>1479.6577625658335</v>
      </c>
      <c r="G32" s="16">
        <f t="shared" si="3"/>
        <v>1197.2966501199735</v>
      </c>
      <c r="H32" s="16">
        <f t="shared" si="3"/>
        <v>5310.6471583942366</v>
      </c>
      <c r="I32" s="16">
        <f t="shared" si="3"/>
        <v>259.63642569424053</v>
      </c>
      <c r="J32" s="16">
        <f t="shared" si="3"/>
        <v>657.59578885421149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9307.5746042652827</v>
      </c>
      <c r="C33" s="16">
        <f t="shared" si="3"/>
        <v>9379.7971771863758</v>
      </c>
      <c r="D33" s="16">
        <f t="shared" si="3"/>
        <v>9562.9365957818354</v>
      </c>
      <c r="E33" s="16">
        <f t="shared" si="3"/>
        <v>526.44849920754814</v>
      </c>
      <c r="F33" s="16">
        <f t="shared" si="3"/>
        <v>436.46943158156233</v>
      </c>
      <c r="G33" s="16">
        <f t="shared" si="3"/>
        <v>480.66655881781503</v>
      </c>
      <c r="H33" s="16">
        <f t="shared" si="3"/>
        <v>7274.5565939897842</v>
      </c>
      <c r="I33" s="16">
        <f t="shared" si="3"/>
        <v>167.0830251332915</v>
      </c>
      <c r="J33" s="16">
        <f t="shared" si="3"/>
        <v>293.49350804386114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16631.206270746829</v>
      </c>
      <c r="C34" s="16">
        <f t="shared" si="3"/>
        <v>16597.365193296926</v>
      </c>
      <c r="D34" s="16">
        <f t="shared" si="3"/>
        <v>16985.060321034551</v>
      </c>
      <c r="E34" s="16">
        <f t="shared" si="3"/>
        <v>6061.7711180861397</v>
      </c>
      <c r="F34" s="16">
        <f t="shared" si="3"/>
        <v>5865.5959698495917</v>
      </c>
      <c r="G34" s="16">
        <f t="shared" si="3"/>
        <v>5626.290418092256</v>
      </c>
      <c r="H34" s="16">
        <f t="shared" si="3"/>
        <v>19874.198144984308</v>
      </c>
      <c r="I34" s="16">
        <f t="shared" si="3"/>
        <v>4792.463896240929</v>
      </c>
      <c r="J34" s="16">
        <f t="shared" si="3"/>
        <v>5227.9089722045228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0</v>
      </c>
      <c r="E38" s="16">
        <v>820.13437499999918</v>
      </c>
      <c r="F38" s="16">
        <v>792.24799999999959</v>
      </c>
      <c r="G38" s="16">
        <v>357.87441281962424</v>
      </c>
      <c r="H38" s="16">
        <v>137.33079268751601</v>
      </c>
      <c r="I38" s="16">
        <v>7562.0539363249891</v>
      </c>
      <c r="J38" s="16">
        <v>8139.7349377205246</v>
      </c>
      <c r="K38" s="16">
        <v>7464.5504817975689</v>
      </c>
      <c r="L38" s="16">
        <v>6979.0685700943541</v>
      </c>
      <c r="M38" s="16">
        <v>9307.5746042652827</v>
      </c>
      <c r="N38" s="16">
        <v>16631.206270746829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317.33999999999992</v>
      </c>
      <c r="E39" s="16">
        <v>820.13437499999907</v>
      </c>
      <c r="F39" s="16">
        <v>865.97481124999933</v>
      </c>
      <c r="G39" s="16">
        <v>407.65917499650709</v>
      </c>
      <c r="H39" s="16">
        <v>141.51758430753299</v>
      </c>
      <c r="I39" s="16">
        <v>7426.5451232887954</v>
      </c>
      <c r="J39" s="16">
        <v>8195.5829359754698</v>
      </c>
      <c r="K39" s="16">
        <v>7520.2751896365899</v>
      </c>
      <c r="L39" s="16">
        <v>7049.1031151413008</v>
      </c>
      <c r="M39" s="16">
        <v>9379.7971771863758</v>
      </c>
      <c r="N39" s="16">
        <v>16597.365193296926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0</v>
      </c>
      <c r="E40" s="16">
        <v>820.13437499999918</v>
      </c>
      <c r="F40" s="16">
        <v>1429.1852463188102</v>
      </c>
      <c r="G40" s="16">
        <v>1126.4559274446704</v>
      </c>
      <c r="H40" s="16">
        <v>1597.1023171123211</v>
      </c>
      <c r="I40" s="16">
        <v>7591.5112138771456</v>
      </c>
      <c r="J40" s="16">
        <v>8004.4412218578263</v>
      </c>
      <c r="K40" s="16">
        <v>7758.3111712821774</v>
      </c>
      <c r="L40" s="16">
        <v>7925.7524444081655</v>
      </c>
      <c r="M40" s="16">
        <v>9562.9365957818354</v>
      </c>
      <c r="N40" s="16">
        <v>16985.060321034551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0</v>
      </c>
      <c r="E41" s="16">
        <v>820.13437499999918</v>
      </c>
      <c r="F41" s="16">
        <v>1429.1852463188102</v>
      </c>
      <c r="G41" s="16">
        <v>372.64270994071956</v>
      </c>
      <c r="H41" s="16">
        <v>2528.1320829297324</v>
      </c>
      <c r="I41" s="16">
        <v>7274.4267885733771</v>
      </c>
      <c r="J41" s="16">
        <v>7630.8492961405345</v>
      </c>
      <c r="K41" s="16">
        <v>4218.3865836974655</v>
      </c>
      <c r="L41" s="16">
        <v>1517.0278244854985</v>
      </c>
      <c r="M41" s="16">
        <v>526.44849920754814</v>
      </c>
      <c r="N41" s="16">
        <v>6061.7711180861397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0</v>
      </c>
      <c r="E42" s="16">
        <v>820.13437499999918</v>
      </c>
      <c r="F42" s="16">
        <v>1408.1397372246988</v>
      </c>
      <c r="G42" s="16">
        <v>1323.5824485103801</v>
      </c>
      <c r="H42" s="16">
        <v>925.98486674586002</v>
      </c>
      <c r="I42" s="16">
        <v>4815.2872292680804</v>
      </c>
      <c r="J42" s="16">
        <v>8086.2359328112225</v>
      </c>
      <c r="K42" s="16">
        <v>6446.6071546310477</v>
      </c>
      <c r="L42" s="16">
        <v>3172.0078592381046</v>
      </c>
      <c r="M42" s="16">
        <v>1170.5122821372825</v>
      </c>
      <c r="N42" s="16">
        <v>5564.1828382009635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0</v>
      </c>
      <c r="E43" s="16">
        <v>820.13437499999918</v>
      </c>
      <c r="F43" s="16">
        <v>1408.1397372246988</v>
      </c>
      <c r="G43" s="16">
        <v>345.64619373236349</v>
      </c>
      <c r="H43" s="16">
        <v>2299.4711919731926</v>
      </c>
      <c r="I43" s="16">
        <v>6733.1764510622397</v>
      </c>
      <c r="J43" s="16">
        <v>7078.7313951632368</v>
      </c>
      <c r="K43" s="16">
        <v>3677.6041725504028</v>
      </c>
      <c r="L43" s="16">
        <v>1299.3951855096439</v>
      </c>
      <c r="M43" s="16">
        <v>490.99571914228494</v>
      </c>
      <c r="N43" s="16">
        <v>5944.7640940007377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0</v>
      </c>
      <c r="E44" s="16">
        <v>820.13437499999918</v>
      </c>
      <c r="F44" s="16">
        <v>1408.1397372246988</v>
      </c>
      <c r="G44" s="16">
        <v>1323.5824485103801</v>
      </c>
      <c r="H44" s="16">
        <v>1924.4981959240374</v>
      </c>
      <c r="I44" s="16">
        <v>7847.3196186478799</v>
      </c>
      <c r="J44" s="16">
        <v>9103.142944432564</v>
      </c>
      <c r="K44" s="16">
        <v>5524.3456899805478</v>
      </c>
      <c r="L44" s="16">
        <v>1492.1698569411055</v>
      </c>
      <c r="M44" s="16">
        <v>451.21568804072729</v>
      </c>
      <c r="N44" s="16">
        <v>5877.981483313536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0</v>
      </c>
      <c r="E45" s="16">
        <v>820.13437499999918</v>
      </c>
      <c r="F45" s="16">
        <v>1408.1397372246988</v>
      </c>
      <c r="G45" s="16">
        <v>1334.0476910152358</v>
      </c>
      <c r="H45" s="16">
        <v>244.04696879023629</v>
      </c>
      <c r="I45" s="16">
        <v>342.74283169710543</v>
      </c>
      <c r="J45" s="16">
        <v>0</v>
      </c>
      <c r="K45" s="16">
        <v>67.637761680989797</v>
      </c>
      <c r="L45" s="16">
        <v>1197.2966501199735</v>
      </c>
      <c r="M45" s="16">
        <v>480.66655881781503</v>
      </c>
      <c r="N45" s="16">
        <v>5626.290418092256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0</v>
      </c>
      <c r="E46" s="16">
        <v>820.13437499999918</v>
      </c>
      <c r="F46" s="16">
        <v>1408.1397372246988</v>
      </c>
      <c r="G46" s="16">
        <v>1323.5824485103801</v>
      </c>
      <c r="H46" s="16">
        <v>2800.5102792919647</v>
      </c>
      <c r="I46" s="16">
        <v>2398.5556293371492</v>
      </c>
      <c r="J46" s="16">
        <v>194.96319856918853</v>
      </c>
      <c r="K46" s="16">
        <v>105.08526176142831</v>
      </c>
      <c r="L46" s="16">
        <v>5310.6471583942366</v>
      </c>
      <c r="M46" s="16">
        <v>7274.5565939897842</v>
      </c>
      <c r="N46" s="16">
        <v>19874.198144984308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0</v>
      </c>
      <c r="E47" s="16">
        <v>820.13437499999918</v>
      </c>
      <c r="F47" s="16">
        <v>1408.1397372246988</v>
      </c>
      <c r="G47" s="16">
        <v>1486.579024998885</v>
      </c>
      <c r="H47" s="16">
        <v>277.1603745478962</v>
      </c>
      <c r="I47" s="16">
        <v>355.92671950223365</v>
      </c>
      <c r="J47" s="16">
        <v>0</v>
      </c>
      <c r="K47" s="16">
        <v>69.067187678028105</v>
      </c>
      <c r="L47" s="16">
        <v>1182.5252942875363</v>
      </c>
      <c r="M47" s="16">
        <v>470.02509447008305</v>
      </c>
      <c r="N47" s="16">
        <v>5689.8248535001767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0</v>
      </c>
      <c r="E48" s="16">
        <v>820.13437499999918</v>
      </c>
      <c r="F48" s="16">
        <v>1408.1397372246988</v>
      </c>
      <c r="G48" s="16">
        <v>1323.5824485103801</v>
      </c>
      <c r="H48" s="16">
        <v>2980.5706067501483</v>
      </c>
      <c r="I48" s="16">
        <v>2414.8887790638619</v>
      </c>
      <c r="J48" s="16">
        <v>192.2537147970715</v>
      </c>
      <c r="K48" s="16">
        <v>104.4269162728603</v>
      </c>
      <c r="L48" s="16">
        <v>5322.6609278980859</v>
      </c>
      <c r="M48" s="16">
        <v>7401.7899539364807</v>
      </c>
      <c r="N48" s="16">
        <v>19598.267700256081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0</v>
      </c>
      <c r="E49" s="16">
        <v>820.13437499999918</v>
      </c>
      <c r="F49" s="16">
        <v>1408.1397372246988</v>
      </c>
      <c r="G49" s="16">
        <v>1334.0476888040255</v>
      </c>
      <c r="H49" s="16">
        <v>244.04696879023629</v>
      </c>
      <c r="I49" s="16">
        <v>342.74283169710543</v>
      </c>
      <c r="J49" s="16">
        <v>0</v>
      </c>
      <c r="K49" s="16">
        <v>67.637761680989797</v>
      </c>
      <c r="L49" s="16">
        <v>1197.2966501199489</v>
      </c>
      <c r="M49" s="16">
        <v>480.66655881781503</v>
      </c>
      <c r="N49" s="16">
        <v>5626.2904195808633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0</v>
      </c>
      <c r="E50" s="16">
        <v>820.13437499999918</v>
      </c>
      <c r="F50" s="16">
        <v>1408.1397372246988</v>
      </c>
      <c r="G50" s="16">
        <v>1323.5824485103801</v>
      </c>
      <c r="H50" s="16">
        <v>2800.5102793023502</v>
      </c>
      <c r="I50" s="16">
        <v>2398.555629337146</v>
      </c>
      <c r="J50" s="16">
        <v>194.96319856918853</v>
      </c>
      <c r="K50" s="16">
        <v>105.08526176142831</v>
      </c>
      <c r="L50" s="16">
        <v>5310.6471598794906</v>
      </c>
      <c r="M50" s="16">
        <v>7274.5565939493608</v>
      </c>
      <c r="N50" s="16">
        <v>19874.198144291884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0</v>
      </c>
      <c r="E51" s="16">
        <v>820.13437499999918</v>
      </c>
      <c r="F51" s="16">
        <v>1408.1397372246988</v>
      </c>
      <c r="G51" s="16">
        <v>679.36659962135275</v>
      </c>
      <c r="H51" s="16">
        <v>0</v>
      </c>
      <c r="I51" s="16">
        <v>130.82850255718799</v>
      </c>
      <c r="J51" s="16">
        <v>0</v>
      </c>
      <c r="K51" s="16">
        <v>98.570274907169505</v>
      </c>
      <c r="L51" s="16">
        <v>690.33458395731861</v>
      </c>
      <c r="M51" s="16">
        <v>540.14508417010893</v>
      </c>
      <c r="N51" s="16">
        <v>5171.7225005675573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0</v>
      </c>
      <c r="E52" s="16">
        <v>820.13437499999918</v>
      </c>
      <c r="F52" s="16">
        <v>1408.1397372246988</v>
      </c>
      <c r="G52" s="16">
        <v>1323.5824485103801</v>
      </c>
      <c r="H52" s="16">
        <v>1929.4365787462079</v>
      </c>
      <c r="I52" s="16">
        <v>7873.4075150487606</v>
      </c>
      <c r="J52" s="16">
        <v>9118.0498905685654</v>
      </c>
      <c r="K52" s="16">
        <v>5527.6849062048032</v>
      </c>
      <c r="L52" s="16">
        <v>1479.6577625658335</v>
      </c>
      <c r="M52" s="16">
        <v>436.46943158156233</v>
      </c>
      <c r="N52" s="16">
        <v>5865.5959698495917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0</v>
      </c>
      <c r="E53" s="16">
        <v>820.13437499999918</v>
      </c>
      <c r="F53" s="16">
        <v>1408.1397372246988</v>
      </c>
      <c r="G53" s="16">
        <v>1323.5824485103801</v>
      </c>
      <c r="H53" s="16">
        <v>1286.1138433493252</v>
      </c>
      <c r="I53" s="16">
        <v>1157.6439292150392</v>
      </c>
      <c r="J53" s="16">
        <v>168.0930497682335</v>
      </c>
      <c r="K53" s="16">
        <v>53.562124359114499</v>
      </c>
      <c r="L53" s="16">
        <v>1378.0146297243002</v>
      </c>
      <c r="M53" s="16">
        <v>1483.1542198672396</v>
      </c>
      <c r="N53" s="16">
        <v>11623.703562486093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0</v>
      </c>
      <c r="E54" s="16">
        <v>820.13437499999918</v>
      </c>
      <c r="F54" s="16">
        <v>1408.1397372246988</v>
      </c>
      <c r="G54" s="16">
        <v>1317.1586932481484</v>
      </c>
      <c r="H54" s="16">
        <v>292.07275230209802</v>
      </c>
      <c r="I54" s="16">
        <v>218.59194860790595</v>
      </c>
      <c r="J54" s="16">
        <v>0</v>
      </c>
      <c r="K54" s="16">
        <v>224.63837860127416</v>
      </c>
      <c r="L54" s="16">
        <v>1735.8184530580529</v>
      </c>
      <c r="M54" s="16">
        <v>896.98233478724558</v>
      </c>
      <c r="N54" s="16">
        <v>5080.8822713195905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0</v>
      </c>
      <c r="E55" s="16">
        <v>820.13437499999918</v>
      </c>
      <c r="F55" s="16">
        <v>1408.1397372246988</v>
      </c>
      <c r="G55" s="16">
        <v>1323.5824485103801</v>
      </c>
      <c r="H55" s="16">
        <v>3073.0496276589902</v>
      </c>
      <c r="I55" s="16">
        <v>2370.3139625553658</v>
      </c>
      <c r="J55" s="16">
        <v>174.23577021997249</v>
      </c>
      <c r="K55" s="16">
        <v>77.264376442923506</v>
      </c>
      <c r="L55" s="16">
        <v>5505.1915330819375</v>
      </c>
      <c r="M55" s="16">
        <v>7996.0485600090251</v>
      </c>
      <c r="N55" s="16">
        <v>19459.731546961033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0</v>
      </c>
      <c r="E56" s="16">
        <v>820.13437499999918</v>
      </c>
      <c r="F56" s="16">
        <v>1408.1397372246988</v>
      </c>
      <c r="G56" s="16">
        <v>1327.1690296340887</v>
      </c>
      <c r="H56" s="16">
        <v>276.8210668776602</v>
      </c>
      <c r="I56" s="16">
        <v>251.78461855393988</v>
      </c>
      <c r="J56" s="16">
        <v>0</v>
      </c>
      <c r="K56" s="16">
        <v>141.02270215157517</v>
      </c>
      <c r="L56" s="16">
        <v>1214.8994753482825</v>
      </c>
      <c r="M56" s="16">
        <v>668.95022094651961</v>
      </c>
      <c r="N56" s="16">
        <v>5650.349350734813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0</v>
      </c>
      <c r="E57" s="16">
        <v>820.13437499999918</v>
      </c>
      <c r="F57" s="16">
        <v>1408.1397372246988</v>
      </c>
      <c r="G57" s="16">
        <v>1323.5824485103801</v>
      </c>
      <c r="H57" s="16">
        <v>2722.425367124968</v>
      </c>
      <c r="I57" s="16">
        <v>2294.0802609512571</v>
      </c>
      <c r="J57" s="16">
        <v>196.17753689835587</v>
      </c>
      <c r="K57" s="16">
        <v>106.85046686375392</v>
      </c>
      <c r="L57" s="16">
        <v>5882.1117872723426</v>
      </c>
      <c r="M57" s="16">
        <v>7321.716068404161</v>
      </c>
      <c r="N57" s="16">
        <v>19632.43344841076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0</v>
      </c>
      <c r="E58" s="16">
        <v>820.13437499999918</v>
      </c>
      <c r="F58" s="16">
        <v>1408.1397372246988</v>
      </c>
      <c r="G58" s="16">
        <v>699.01037149431522</v>
      </c>
      <c r="H58" s="16">
        <v>2286.9670487929452</v>
      </c>
      <c r="I58" s="16">
        <v>8308.5782277784365</v>
      </c>
      <c r="J58" s="16">
        <v>5597.2697538725961</v>
      </c>
      <c r="K58" s="16">
        <v>722.36432859622232</v>
      </c>
      <c r="L58" s="16">
        <v>259.63642569424053</v>
      </c>
      <c r="M58" s="16">
        <v>167.0830251332915</v>
      </c>
      <c r="N58" s="16">
        <v>4792.463896240929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0</v>
      </c>
      <c r="E59" s="16">
        <v>820.13437499999918</v>
      </c>
      <c r="F59" s="16">
        <v>1408.1397372246988</v>
      </c>
      <c r="G59" s="16">
        <v>1323.5824485103801</v>
      </c>
      <c r="H59" s="16">
        <v>1528.0819152476301</v>
      </c>
      <c r="I59" s="16">
        <v>8603.8559600098506</v>
      </c>
      <c r="J59" s="16">
        <v>5584.9498152769083</v>
      </c>
      <c r="K59" s="16">
        <v>1523.2409858474155</v>
      </c>
      <c r="L59" s="16">
        <v>657.59578885421149</v>
      </c>
      <c r="M59" s="16">
        <v>293.49350804386114</v>
      </c>
      <c r="N59" s="16">
        <v>5227.9089722045228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0</v>
      </c>
      <c r="E60" s="16">
        <v>820.13437499999918</v>
      </c>
      <c r="F60" s="16">
        <v>1408.1397372246988</v>
      </c>
      <c r="G60" s="16">
        <v>638.65896892748947</v>
      </c>
      <c r="H60" s="16">
        <v>2486.0097532671707</v>
      </c>
      <c r="I60" s="16">
        <v>8982.7328395059794</v>
      </c>
      <c r="J60" s="16">
        <v>6048.8481223391918</v>
      </c>
      <c r="K60" s="16">
        <v>706.65066659747458</v>
      </c>
      <c r="L60" s="16">
        <v>258.14267687649397</v>
      </c>
      <c r="M60" s="16">
        <v>183.88463900714532</v>
      </c>
      <c r="N60" s="16">
        <v>4798.9044889208199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0</v>
      </c>
      <c r="E61" s="16">
        <v>820.13437499999918</v>
      </c>
      <c r="F61" s="16">
        <v>1408.1397372246988</v>
      </c>
      <c r="G61" s="16">
        <v>1323.5824485103801</v>
      </c>
      <c r="H61" s="16">
        <v>1524.6788362700865</v>
      </c>
      <c r="I61" s="16">
        <v>8843.866190539904</v>
      </c>
      <c r="J61" s="16">
        <v>6026.6276269655227</v>
      </c>
      <c r="K61" s="16">
        <v>1510.3429176064171</v>
      </c>
      <c r="L61" s="16">
        <v>355.97639381859591</v>
      </c>
      <c r="M61" s="16">
        <v>258.09237018267061</v>
      </c>
      <c r="N61" s="16">
        <v>5256.5587128962889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0</v>
      </c>
      <c r="E62" s="16">
        <v>820.13437499999918</v>
      </c>
      <c r="F62" s="16">
        <v>1408.1397372246988</v>
      </c>
      <c r="G62" s="16">
        <v>699.01037149433341</v>
      </c>
      <c r="H62" s="16">
        <v>2286.9670487929075</v>
      </c>
      <c r="I62" s="16">
        <v>8308.5782277784056</v>
      </c>
      <c r="J62" s="16">
        <v>5597.2697538726088</v>
      </c>
      <c r="K62" s="16">
        <v>722.36432859622403</v>
      </c>
      <c r="L62" s="16">
        <v>259.63642569424053</v>
      </c>
      <c r="M62" s="16">
        <v>167.0830251332905</v>
      </c>
      <c r="N62" s="16">
        <v>4792.4638962409281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0</v>
      </c>
      <c r="E63" s="16">
        <v>820.13437499999918</v>
      </c>
      <c r="F63" s="16">
        <v>1429.1852463188102</v>
      </c>
      <c r="G63" s="16">
        <v>164.43603930767381</v>
      </c>
      <c r="H63" s="16">
        <v>1399.2763841696476</v>
      </c>
      <c r="I63" s="16">
        <v>7301.6801611358078</v>
      </c>
      <c r="J63" s="16">
        <v>7827.8338687899886</v>
      </c>
      <c r="K63" s="16">
        <v>4377.6266099110344</v>
      </c>
      <c r="L63" s="16">
        <v>1274.26854849592</v>
      </c>
      <c r="M63" s="16">
        <v>538.22804820496685</v>
      </c>
      <c r="N63" s="16">
        <v>6109.7780713230795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0</v>
      </c>
      <c r="E64" s="16">
        <v>820.13437499999918</v>
      </c>
      <c r="F64" s="16">
        <v>1408.1397372246988</v>
      </c>
      <c r="G64" s="16">
        <v>1323.5824485103801</v>
      </c>
      <c r="H64" s="16">
        <v>1528.081915247818</v>
      </c>
      <c r="I64" s="16">
        <v>8603.8559590883124</v>
      </c>
      <c r="J64" s="16">
        <v>5584.9498143704059</v>
      </c>
      <c r="K64" s="16">
        <v>1523.2409858474143</v>
      </c>
      <c r="L64" s="16">
        <v>657.59578864196976</v>
      </c>
      <c r="M64" s="16">
        <v>293.49350804389456</v>
      </c>
      <c r="N64" s="16">
        <v>5227.9089722045001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0</v>
      </c>
      <c r="E65" s="16">
        <v>820.13437499999918</v>
      </c>
      <c r="F65" s="16">
        <v>1408.1397372246988</v>
      </c>
      <c r="G65" s="16">
        <v>77.752990740961394</v>
      </c>
      <c r="H65" s="16">
        <v>270.37377903887773</v>
      </c>
      <c r="I65" s="16">
        <v>1061.3227735013313</v>
      </c>
      <c r="J65" s="16">
        <v>866.80466725457904</v>
      </c>
      <c r="K65" s="16">
        <v>333.64428517179215</v>
      </c>
      <c r="L65" s="16">
        <v>419.28194076584589</v>
      </c>
      <c r="M65" s="16">
        <v>271.93870534779126</v>
      </c>
      <c r="N65" s="16">
        <v>4461.4729200977363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0</v>
      </c>
      <c r="E66" s="16">
        <v>820.13437499999918</v>
      </c>
      <c r="F66" s="16">
        <v>1408.1397372246988</v>
      </c>
      <c r="G66" s="16">
        <v>1323.5824485103801</v>
      </c>
      <c r="H66" s="16">
        <v>102.280554159285</v>
      </c>
      <c r="I66" s="16">
        <v>1768.8984295426674</v>
      </c>
      <c r="J66" s="16">
        <v>1127.00487256101</v>
      </c>
      <c r="K66" s="16">
        <v>356.36883785248608</v>
      </c>
      <c r="L66" s="16">
        <v>20.783082149686592</v>
      </c>
      <c r="M66" s="16">
        <v>544.15291801492549</v>
      </c>
      <c r="N66" s="16">
        <v>5015.9784201532811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0</v>
      </c>
      <c r="E67" s="16">
        <v>820.13437499999918</v>
      </c>
      <c r="F67" s="16">
        <v>1408.1397372246988</v>
      </c>
      <c r="G67" s="16">
        <v>507.5931604437655</v>
      </c>
      <c r="H67" s="16">
        <v>3148.4000656152921</v>
      </c>
      <c r="I67" s="16">
        <v>7363.4863930391748</v>
      </c>
      <c r="J67" s="16">
        <v>5562.6537172059398</v>
      </c>
      <c r="K67" s="16">
        <v>1556.0281449072038</v>
      </c>
      <c r="L67" s="16">
        <v>238.11343802134488</v>
      </c>
      <c r="M67" s="16">
        <v>133.50711791213081</v>
      </c>
      <c r="N67" s="16">
        <v>4650.9127636874773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0</v>
      </c>
      <c r="E68" s="16">
        <v>820.13437499999918</v>
      </c>
      <c r="F68" s="16">
        <v>1408.1397372246988</v>
      </c>
      <c r="G68" s="16">
        <v>1323.5824485103801</v>
      </c>
      <c r="H68" s="16">
        <v>868.9574098286314</v>
      </c>
      <c r="I68" s="16">
        <v>8067.3072940906841</v>
      </c>
      <c r="J68" s="16">
        <v>6795.8496266124694</v>
      </c>
      <c r="K68" s="16">
        <v>2510.1994581592298</v>
      </c>
      <c r="L68" s="16">
        <v>603.78630056241377</v>
      </c>
      <c r="M68" s="16">
        <v>693.72776156673979</v>
      </c>
      <c r="N68" s="16">
        <v>4850.8477405621952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0</v>
      </c>
      <c r="E69" s="16">
        <v>820.13437499999918</v>
      </c>
      <c r="F69" s="16">
        <v>1408.1397372246988</v>
      </c>
      <c r="G69" s="16">
        <v>698.60061545115013</v>
      </c>
      <c r="H69" s="16">
        <v>2305.3403339793049</v>
      </c>
      <c r="I69" s="16">
        <v>8037.8194939302102</v>
      </c>
      <c r="J69" s="16">
        <v>5371.7037242591405</v>
      </c>
      <c r="K69" s="16">
        <v>715.20027118366181</v>
      </c>
      <c r="L69" s="16">
        <v>306.69546891905236</v>
      </c>
      <c r="M69" s="16">
        <v>170.70113330158762</v>
      </c>
      <c r="N69" s="16">
        <v>4794.8584206755368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0</v>
      </c>
      <c r="E70" s="16">
        <v>820.13437499999918</v>
      </c>
      <c r="F70" s="16">
        <v>1408.1397372246988</v>
      </c>
      <c r="G70" s="16">
        <v>1323.5824485103801</v>
      </c>
      <c r="H70" s="16">
        <v>2042.0705828556727</v>
      </c>
      <c r="I70" s="16">
        <v>7963.5044937882467</v>
      </c>
      <c r="J70" s="16">
        <v>5370.2152619638691</v>
      </c>
      <c r="K70" s="16">
        <v>1509.1851078439395</v>
      </c>
      <c r="L70" s="16">
        <v>781.22094399035564</v>
      </c>
      <c r="M70" s="16">
        <v>261.26338389777379</v>
      </c>
      <c r="N70" s="16">
        <v>5245.4194825604827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0</v>
      </c>
      <c r="E71" s="16">
        <v>820.13437499999918</v>
      </c>
      <c r="F71" s="16">
        <v>1408.1397372246988</v>
      </c>
      <c r="G71" s="16">
        <v>1323.5824485103801</v>
      </c>
      <c r="H71" s="16">
        <v>1901.8518134050896</v>
      </c>
      <c r="I71" s="16">
        <v>8076.5706210958288</v>
      </c>
      <c r="J71" s="16">
        <v>9298.3630418980265</v>
      </c>
      <c r="K71" s="16">
        <v>5597.4328113446845</v>
      </c>
      <c r="L71" s="16">
        <v>1557.4486320382678</v>
      </c>
      <c r="M71" s="16">
        <v>435.74901292890877</v>
      </c>
      <c r="N71" s="16">
        <v>5958.4542188080304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0</v>
      </c>
      <c r="E72" s="16">
        <v>820.13437499999918</v>
      </c>
      <c r="F72" s="16">
        <v>1429.1852463188102</v>
      </c>
      <c r="G72" s="16">
        <v>372.50153008613302</v>
      </c>
      <c r="H72" s="16">
        <v>2207.7723039112025</v>
      </c>
      <c r="I72" s="16">
        <v>7007.7386717298768</v>
      </c>
      <c r="J72" s="16">
        <v>6989.4739449114659</v>
      </c>
      <c r="K72" s="16">
        <v>4270.2250004486323</v>
      </c>
      <c r="L72" s="16">
        <v>1554.7081357308462</v>
      </c>
      <c r="M72" s="16">
        <v>529.08185608381336</v>
      </c>
      <c r="N72" s="16">
        <v>6144.7699114958186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0</v>
      </c>
      <c r="E73" s="16">
        <v>820.13437499999918</v>
      </c>
      <c r="F73" s="16">
        <v>1408.1397372246988</v>
      </c>
      <c r="G73" s="16">
        <v>1323.5824485103801</v>
      </c>
      <c r="H73" s="16">
        <v>1929.436578746207</v>
      </c>
      <c r="I73" s="16">
        <v>7873.4075176580045</v>
      </c>
      <c r="J73" s="16">
        <v>9118.0498905236309</v>
      </c>
      <c r="K73" s="16">
        <v>5527.6849074581714</v>
      </c>
      <c r="L73" s="16">
        <v>1479.6577628661048</v>
      </c>
      <c r="M73" s="16">
        <v>436.46943165033258</v>
      </c>
      <c r="N73" s="16">
        <v>5865.5959712586582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0</v>
      </c>
      <c r="E74" s="16">
        <v>820.13437499999918</v>
      </c>
      <c r="F74" s="16">
        <v>1429.1852463188102</v>
      </c>
      <c r="G74" s="16">
        <v>210.7443260510567</v>
      </c>
      <c r="H74" s="16">
        <v>24.6825728864677</v>
      </c>
      <c r="I74" s="16">
        <v>38.050970177488296</v>
      </c>
      <c r="J74" s="16">
        <v>241.49268807810233</v>
      </c>
      <c r="K74" s="16">
        <v>764.61916806299712</v>
      </c>
      <c r="L74" s="16">
        <v>878.16619971387513</v>
      </c>
      <c r="M74" s="16">
        <v>634.60659296113749</v>
      </c>
      <c r="N74" s="16">
        <v>5897.116032524822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0</v>
      </c>
      <c r="E75" s="16">
        <v>0</v>
      </c>
      <c r="F75" s="16">
        <v>44.022014564627497</v>
      </c>
      <c r="G75" s="16">
        <v>44.022014564627497</v>
      </c>
      <c r="H75" s="16">
        <v>24.6825728864677</v>
      </c>
      <c r="I75" s="16">
        <v>447.04639539412199</v>
      </c>
      <c r="J75" s="16">
        <v>447.04639539412199</v>
      </c>
      <c r="K75" s="16">
        <v>53.468445031210599</v>
      </c>
      <c r="L75" s="16">
        <v>0</v>
      </c>
      <c r="M75" s="16">
        <v>0</v>
      </c>
      <c r="N75" s="16">
        <v>1672.2668532481421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</row>
  </sheetData>
  <conditionalFormatting sqref="A1:XFD12 A13 C13:XFD13 A14:XFD18 A20:XFD1048576 N19:XFD19">
    <cfRule type="expression" dxfId="39" priority="3">
      <formula>_xlfn.ISFORMULA(A1)</formula>
    </cfRule>
  </conditionalFormatting>
  <conditionalFormatting sqref="B13">
    <cfRule type="expression" dxfId="38" priority="2">
      <formula>_xlfn.ISFORMULA(B13)</formula>
    </cfRule>
  </conditionalFormatting>
  <conditionalFormatting sqref="A19:M19">
    <cfRule type="expression" dxfId="37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799D8A-B7BE-4EE0-8D48-13342ED7AC45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008-BA95-4EC0-AFD7-94A2B3188560}">
  <sheetPr>
    <tabColor theme="5" tint="0.39997558519241921"/>
  </sheetPr>
  <dimension ref="A1:S154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224</v>
      </c>
    </row>
    <row r="2" spans="1:4" s="14" customFormat="1" x14ac:dyDescent="0.3">
      <c r="A2" s="5" t="s">
        <v>5</v>
      </c>
      <c r="B2" s="14" t="s">
        <v>204</v>
      </c>
    </row>
    <row r="3" spans="1:4" s="14" customFormat="1" x14ac:dyDescent="0.3">
      <c r="A3" s="5" t="s">
        <v>6</v>
      </c>
      <c r="B3" s="14" t="s">
        <v>223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288</v>
      </c>
    </row>
    <row r="7" spans="1:4" s="14" customFormat="1" x14ac:dyDescent="0.3">
      <c r="A7" s="5"/>
      <c r="B7" s="14" t="s">
        <v>190</v>
      </c>
      <c r="C7" s="14" t="s">
        <v>9</v>
      </c>
      <c r="D7" s="14" t="s">
        <v>289</v>
      </c>
    </row>
    <row r="8" spans="1:4" s="14" customFormat="1" x14ac:dyDescent="0.3">
      <c r="A8" s="5"/>
      <c r="B8" s="14" t="s">
        <v>192</v>
      </c>
      <c r="C8" s="14" t="s">
        <v>10</v>
      </c>
      <c r="D8" s="14" t="s">
        <v>290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214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$E$8:$P2000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CONCATENATE($B$22," Primary energy consumption (PJ)")</f>
        <v>PRIM FUELS - COA Primary energy consumption (PJ)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56</v>
      </c>
      <c r="B22" s="20" t="s">
        <v>57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INDEX($D$38:$N$154,MATCH(B$24&amp;$B$22,$B$38:$B$154&amp;$C$38:$C$154,0),MATCH($A25,$D$37:$N$37,0))</f>
        <v>168407.25951385207</v>
      </c>
      <c r="C25" s="16">
        <f t="array" ref="C25">INDEX($D$38:$N$154,MATCH(C$24&amp;$B$22,$B$38:$B$154&amp;$C$38:$C$154,0),MATCH($A25,$D$37:$N$37,0))</f>
        <v>161873.6402340277</v>
      </c>
      <c r="D25" s="16">
        <f t="array" ref="D25">INDEX($D$38:$N$154,MATCH(D$24&amp;$B$22,$B$38:$B$154&amp;$C$38:$C$154,0),MATCH($A25,$D$37:$N$37,0))</f>
        <v>168407.25951385207</v>
      </c>
      <c r="E25" s="16">
        <f t="array" ref="E25">INDEX($D$38:$N$154,MATCH(E$24&amp;$B$22,$B$38:$B$154&amp;$C$38:$C$154,0),MATCH($A25,$D$37:$N$37,0))</f>
        <v>168407.25951385207</v>
      </c>
      <c r="F25" s="16">
        <f t="array" ref="F25">INDEX($D$38:$N$154,MATCH(F$24&amp;$B$22,$B$38:$B$154&amp;$C$38:$C$154,0),MATCH($A25,$D$37:$N$37,0))</f>
        <v>168184.14728934236</v>
      </c>
      <c r="G25" s="16">
        <f t="array" ref="G25">INDEX($D$38:$N$154,MATCH(G$24&amp;$B$22,$B$38:$B$154&amp;$C$38:$C$154,0),MATCH($A25,$D$37:$N$37,0))</f>
        <v>168184.14728934236</v>
      </c>
      <c r="H25" s="16">
        <f t="array" ref="H25">INDEX($D$38:$N$154,MATCH(H$24&amp;$B$22,$B$38:$B$154&amp;$C$38:$C$154,0),MATCH($A25,$D$37:$N$37,0))</f>
        <v>168184.14728934236</v>
      </c>
      <c r="I25" s="16">
        <f t="array" ref="I25">INDEX($D$38:$N$154,MATCH(I$24&amp;$B$22,$B$38:$B$154&amp;$C$38:$C$154,0),MATCH($A25,$D$37:$N$37,0))</f>
        <v>168184.14728934236</v>
      </c>
      <c r="J25" s="16">
        <f t="array" ref="J25">INDEX($D$38:$N$154,MATCH(J$24&amp;$B$22,$B$38:$B$154&amp;$C$38:$C$154,0),MATCH($A25,$D$37:$N$37,0))</f>
        <v>168184.14728934236</v>
      </c>
      <c r="K25" s="16" t="e">
        <f t="array" ref="K25">INDEX($D$38:$N$154,MATCH(K$24&amp;$B$22,$B$38:$B$154&amp;$C$38:$C$154,0),MATCH($A25,$D$37:$N$37,0))</f>
        <v>#N/A</v>
      </c>
      <c r="L25" s="16" t="e">
        <f t="array" ref="L25">INDEX($D$38:$N$154,MATCH(L$24&amp;$B$22,$B$38:$B$154&amp;$C$38:$C$154,0),MATCH($A25,$D$37:$N$37,0))</f>
        <v>#N/A</v>
      </c>
      <c r="M25" s="16" t="e">
        <f t="array" ref="M25">INDEX($D$38:$N$154,MATCH(M$24&amp;$B$22,$B$38:$B$154&amp;$C$38:$C$154,0),MATCH($A25,$D$37:$N$37,0))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INDEX($D$38:$N$154,MATCH(B$24&amp;$B$22,$B$38:$B$154&amp;$C$38:$C$154,0),MATCH($A26,$D$37:$N$37,0))</f>
        <v>194547.48152827678</v>
      </c>
      <c r="C26" s="16">
        <f t="array" ref="C26">INDEX($D$38:$N$154,MATCH(C$24&amp;$B$22,$B$38:$B$154&amp;$C$38:$C$154,0),MATCH($A26,$D$37:$N$37,0))</f>
        <v>154788.80963654624</v>
      </c>
      <c r="D26" s="16">
        <f t="array" ref="D26">INDEX($D$38:$N$154,MATCH(D$24&amp;$B$22,$B$38:$B$154&amp;$C$38:$C$154,0),MATCH($A26,$D$37:$N$37,0))</f>
        <v>134316.42727174555</v>
      </c>
      <c r="E26" s="16">
        <f t="array" ref="E26">INDEX($D$38:$N$154,MATCH(E$24&amp;$B$22,$B$38:$B$154&amp;$C$38:$C$154,0),MATCH($A26,$D$37:$N$37,0))</f>
        <v>134316.42727174555</v>
      </c>
      <c r="F26" s="16">
        <f t="array" ref="F26">INDEX($D$38:$N$154,MATCH(F$24&amp;$B$22,$B$38:$B$154&amp;$C$38:$C$154,0),MATCH($A26,$D$37:$N$37,0))</f>
        <v>133887.65130239917</v>
      </c>
      <c r="G26" s="16">
        <f t="array" ref="G26">INDEX($D$38:$N$154,MATCH(G$24&amp;$B$22,$B$38:$B$154&amp;$C$38:$C$154,0),MATCH($A26,$D$37:$N$37,0))</f>
        <v>133887.65130239917</v>
      </c>
      <c r="H26" s="16">
        <f t="array" ref="H26">INDEX($D$38:$N$154,MATCH(H$24&amp;$B$22,$B$38:$B$154&amp;$C$38:$C$154,0),MATCH($A26,$D$37:$N$37,0))</f>
        <v>133887.65130239917</v>
      </c>
      <c r="I26" s="16">
        <f t="array" ref="I26">INDEX($D$38:$N$154,MATCH(I$24&amp;$B$22,$B$38:$B$154&amp;$C$38:$C$154,0),MATCH($A26,$D$37:$N$37,0))</f>
        <v>133887.65130239917</v>
      </c>
      <c r="J26" s="16">
        <f t="array" ref="J26">INDEX($D$38:$N$154,MATCH(J$24&amp;$B$22,$B$38:$B$154&amp;$C$38:$C$154,0),MATCH($A26,$D$37:$N$37,0))</f>
        <v>133887.65130239917</v>
      </c>
      <c r="K26" s="16" t="e">
        <f t="array" ref="K26">INDEX($D$38:$N$154,MATCH(K$24&amp;$B$22,$B$38:$B$154&amp;$C$38:$C$154,0),MATCH($A26,$D$37:$N$37,0))</f>
        <v>#N/A</v>
      </c>
      <c r="L26" s="16" t="e">
        <f t="array" ref="L26">INDEX($D$38:$N$154,MATCH(L$24&amp;$B$22,$B$38:$B$154&amp;$C$38:$C$154,0),MATCH($A26,$D$37:$N$37,0))</f>
        <v>#N/A</v>
      </c>
      <c r="M26" s="16" t="e">
        <f t="array" ref="M26">INDEX($D$38:$N$154,MATCH(M$24&amp;$B$22,$B$38:$B$154&amp;$C$38:$C$154,0),MATCH($A26,$D$37:$N$37,0))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INDEX($D$38:$N$154,MATCH(B$24&amp;$B$22,$B$38:$B$154&amp;$C$38:$C$154,0),MATCH($A27,$D$37:$N$37,0))</f>
        <v>205444.61270281044</v>
      </c>
      <c r="C27" s="16">
        <f t="array" ref="C27">INDEX($D$38:$N$154,MATCH(C$24&amp;$B$22,$B$38:$B$154&amp;$C$38:$C$154,0),MATCH($A27,$D$37:$N$37,0))</f>
        <v>181820.8863061819</v>
      </c>
      <c r="D27" s="16">
        <f t="array" ref="D27">INDEX($D$38:$N$154,MATCH(D$24&amp;$B$22,$B$38:$B$154&amp;$C$38:$C$154,0),MATCH($A27,$D$37:$N$37,0))</f>
        <v>135788.85814091456</v>
      </c>
      <c r="E27" s="16">
        <f t="array" ref="E27">INDEX($D$38:$N$154,MATCH(E$24&amp;$B$22,$B$38:$B$154&amp;$C$38:$C$154,0),MATCH($A27,$D$37:$N$37,0))</f>
        <v>103807.148564182</v>
      </c>
      <c r="F27" s="16">
        <f t="array" ref="F27">INDEX($D$38:$N$154,MATCH(F$24&amp;$B$22,$B$38:$B$154&amp;$C$38:$C$154,0),MATCH($A27,$D$37:$N$37,0))</f>
        <v>132560.54043858059</v>
      </c>
      <c r="G27" s="16">
        <f t="array" ref="G27">INDEX($D$38:$N$154,MATCH(G$24&amp;$B$22,$B$38:$B$154&amp;$C$38:$C$154,0),MATCH($A27,$D$37:$N$37,0))</f>
        <v>60978.19255440509</v>
      </c>
      <c r="H27" s="16">
        <f t="array" ref="H27">INDEX($D$38:$N$154,MATCH(H$24&amp;$B$22,$B$38:$B$154&amp;$C$38:$C$154,0),MATCH($A27,$D$37:$N$37,0))</f>
        <v>132560.54043858059</v>
      </c>
      <c r="I27" s="16">
        <f t="array" ref="I27">INDEX($D$38:$N$154,MATCH(I$24&amp;$B$22,$B$38:$B$154&amp;$C$38:$C$154,0),MATCH($A27,$D$37:$N$37,0))</f>
        <v>75962.874397344436</v>
      </c>
      <c r="J27" s="16">
        <f t="array" ref="J27">INDEX($D$38:$N$154,MATCH(J$24&amp;$B$22,$B$38:$B$154&amp;$C$38:$C$154,0),MATCH($A27,$D$37:$N$37,0))</f>
        <v>132560.54043858059</v>
      </c>
      <c r="K27" s="16" t="e">
        <f t="array" ref="K27">INDEX($D$38:$N$154,MATCH(K$24&amp;$B$22,$B$38:$B$154&amp;$C$38:$C$154,0),MATCH($A27,$D$37:$N$37,0))</f>
        <v>#N/A</v>
      </c>
      <c r="L27" s="16" t="e">
        <f t="array" ref="L27">INDEX($D$38:$N$154,MATCH(L$24&amp;$B$22,$B$38:$B$154&amp;$C$38:$C$154,0),MATCH($A27,$D$37:$N$37,0))</f>
        <v>#N/A</v>
      </c>
      <c r="M27" s="16" t="e">
        <f t="array" ref="M27">INDEX($D$38:$N$154,MATCH(M$24&amp;$B$22,$B$38:$B$154&amp;$C$38:$C$154,0),MATCH($A27,$D$37:$N$37,0))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INDEX($D$38:$N$154,MATCH(B$24&amp;$B$22,$B$38:$B$154&amp;$C$38:$C$154,0),MATCH($A28,$D$37:$N$37,0))</f>
        <v>202156.73567676975</v>
      </c>
      <c r="C28" s="16">
        <f t="array" ref="C28">INDEX($D$38:$N$154,MATCH(C$24&amp;$B$22,$B$38:$B$154&amp;$C$38:$C$154,0),MATCH($A28,$D$37:$N$37,0))</f>
        <v>195357.20735524094</v>
      </c>
      <c r="D28" s="16">
        <f t="array" ref="D28">INDEX($D$38:$N$154,MATCH(D$24&amp;$B$22,$B$38:$B$154&amp;$C$38:$C$154,0),MATCH($A28,$D$37:$N$37,0))</f>
        <v>150724.71064129495</v>
      </c>
      <c r="E28" s="16">
        <f t="array" ref="E28">INDEX($D$38:$N$154,MATCH(E$24&amp;$B$22,$B$38:$B$154&amp;$C$38:$C$154,0),MATCH($A28,$D$37:$N$37,0))</f>
        <v>89525.051992299006</v>
      </c>
      <c r="F28" s="16">
        <f t="array" ref="F28">INDEX($D$38:$N$154,MATCH(F$24&amp;$B$22,$B$38:$B$154&amp;$C$38:$C$154,0),MATCH($A28,$D$37:$N$37,0))</f>
        <v>91947.921778670687</v>
      </c>
      <c r="G28" s="16">
        <f t="array" ref="G28">INDEX($D$38:$N$154,MATCH(G$24&amp;$B$22,$B$38:$B$154&amp;$C$38:$C$154,0),MATCH($A28,$D$37:$N$37,0))</f>
        <v>49497.770478826213</v>
      </c>
      <c r="H28" s="16">
        <f t="array" ref="H28">INDEX($D$38:$N$154,MATCH(H$24&amp;$B$22,$B$38:$B$154&amp;$C$38:$C$154,0),MATCH($A28,$D$37:$N$37,0))</f>
        <v>51060.030957341107</v>
      </c>
      <c r="I28" s="16">
        <f t="array" ref="I28">INDEX($D$38:$N$154,MATCH(I$24&amp;$B$22,$B$38:$B$154&amp;$C$38:$C$154,0),MATCH($A28,$D$37:$N$37,0))</f>
        <v>54827.00419239136</v>
      </c>
      <c r="J28" s="16">
        <f t="array" ref="J28">INDEX($D$38:$N$154,MATCH(J$24&amp;$B$22,$B$38:$B$154&amp;$C$38:$C$154,0),MATCH($A28,$D$37:$N$37,0))</f>
        <v>60127.93147014967</v>
      </c>
      <c r="K28" s="16" t="e">
        <f t="array" ref="K28">INDEX($D$38:$N$154,MATCH(K$24&amp;$B$22,$B$38:$B$154&amp;$C$38:$C$154,0),MATCH($A28,$D$37:$N$37,0))</f>
        <v>#N/A</v>
      </c>
      <c r="L28" s="16" t="e">
        <f t="array" ref="L28">INDEX($D$38:$N$154,MATCH(L$24&amp;$B$22,$B$38:$B$154&amp;$C$38:$C$154,0),MATCH($A28,$D$37:$N$37,0))</f>
        <v>#N/A</v>
      </c>
      <c r="M28" s="16" t="e">
        <f t="array" ref="M28">INDEX($D$38:$N$154,MATCH(M$24&amp;$B$22,$B$38:$B$154&amp;$C$38:$C$154,0),MATCH($A28,$D$37:$N$37,0))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INDEX($D$38:$N$154,MATCH(B$24&amp;$B$22,$B$38:$B$154&amp;$C$38:$C$154,0),MATCH($A29,$D$37:$N$37,0))</f>
        <v>214886.42661679455</v>
      </c>
      <c r="C29" s="16">
        <f t="array" ref="C29">INDEX($D$38:$N$154,MATCH(C$24&amp;$B$22,$B$38:$B$154&amp;$C$38:$C$154,0),MATCH($A29,$D$37:$N$37,0))</f>
        <v>214401.31397616179</v>
      </c>
      <c r="D29" s="16">
        <f t="array" ref="D29">INDEX($D$38:$N$154,MATCH(D$24&amp;$B$22,$B$38:$B$154&amp;$C$38:$C$154,0),MATCH($A29,$D$37:$N$37,0))</f>
        <v>167567.41866096354</v>
      </c>
      <c r="E29" s="16">
        <f t="array" ref="E29">INDEX($D$38:$N$154,MATCH(E$24&amp;$B$22,$B$38:$B$154&amp;$C$38:$C$154,0),MATCH($A29,$D$37:$N$37,0))</f>
        <v>91901.259797108127</v>
      </c>
      <c r="F29" s="16">
        <f t="array" ref="F29">INDEX($D$38:$N$154,MATCH(F$24&amp;$B$22,$B$38:$B$154&amp;$C$38:$C$154,0),MATCH($A29,$D$37:$N$37,0))</f>
        <v>78765.954036447074</v>
      </c>
      <c r="G29" s="16">
        <f t="array" ref="G29">INDEX($D$38:$N$154,MATCH(G$24&amp;$B$22,$B$38:$B$154&amp;$C$38:$C$154,0),MATCH($A29,$D$37:$N$37,0))</f>
        <v>40170.159010884192</v>
      </c>
      <c r="H29" s="16">
        <f t="array" ref="H29">INDEX($D$38:$N$154,MATCH(H$24&amp;$B$22,$B$38:$B$154&amp;$C$38:$C$154,0),MATCH($A29,$D$37:$N$37,0))</f>
        <v>46047.657314240016</v>
      </c>
      <c r="I29" s="16">
        <f t="array" ref="I29">INDEX($D$38:$N$154,MATCH(I$24&amp;$B$22,$B$38:$B$154&amp;$C$38:$C$154,0),MATCH($A29,$D$37:$N$37,0))</f>
        <v>76229.819702291774</v>
      </c>
      <c r="J29" s="16">
        <f t="array" ref="J29">INDEX($D$38:$N$154,MATCH(J$24&amp;$B$22,$B$38:$B$154&amp;$C$38:$C$154,0),MATCH($A29,$D$37:$N$37,0))</f>
        <v>71178.497491220522</v>
      </c>
      <c r="K29" s="16" t="e">
        <f t="array" ref="K29">INDEX($D$38:$N$154,MATCH(K$24&amp;$B$22,$B$38:$B$154&amp;$C$38:$C$154,0),MATCH($A29,$D$37:$N$37,0))</f>
        <v>#N/A</v>
      </c>
      <c r="L29" s="16" t="e">
        <f t="array" ref="L29">INDEX($D$38:$N$154,MATCH(L$24&amp;$B$22,$B$38:$B$154&amp;$C$38:$C$154,0),MATCH($A29,$D$37:$N$37,0))</f>
        <v>#N/A</v>
      </c>
      <c r="M29" s="16" t="e">
        <f t="array" ref="M29">INDEX($D$38:$N$154,MATCH(M$24&amp;$B$22,$B$38:$B$154&amp;$C$38:$C$154,0),MATCH($A29,$D$37:$N$37,0))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INDEX($D$38:$N$154,MATCH(B$24&amp;$B$22,$B$38:$B$154&amp;$C$38:$C$154,0),MATCH($A30,$D$37:$N$37,0))</f>
        <v>248306.29932302982</v>
      </c>
      <c r="C30" s="16">
        <f t="array" ref="C30">INDEX($D$38:$N$154,MATCH(C$24&amp;$B$22,$B$38:$B$154&amp;$C$38:$C$154,0),MATCH($A30,$D$37:$N$37,0))</f>
        <v>247473.34974543421</v>
      </c>
      <c r="D30" s="16">
        <f t="array" ref="D30">INDEX($D$38:$N$154,MATCH(D$24&amp;$B$22,$B$38:$B$154&amp;$C$38:$C$154,0),MATCH($A30,$D$37:$N$37,0))</f>
        <v>185985.98277762029</v>
      </c>
      <c r="E30" s="16">
        <f t="array" ref="E30">INDEX($D$38:$N$154,MATCH(E$24&amp;$B$22,$B$38:$B$154&amp;$C$38:$C$154,0),MATCH($A30,$D$37:$N$37,0))</f>
        <v>95339.949549310724</v>
      </c>
      <c r="F30" s="16">
        <f t="array" ref="F30">INDEX($D$38:$N$154,MATCH(F$24&amp;$B$22,$B$38:$B$154&amp;$C$38:$C$154,0),MATCH($A30,$D$37:$N$37,0))</f>
        <v>89820.549739976108</v>
      </c>
      <c r="G30" s="16">
        <f t="array" ref="G30">INDEX($D$38:$N$154,MATCH(G$24&amp;$B$22,$B$38:$B$154&amp;$C$38:$C$154,0),MATCH($A30,$D$37:$N$37,0))</f>
        <v>44783.726961294036</v>
      </c>
      <c r="H30" s="16">
        <f t="array" ref="H30">INDEX($D$38:$N$154,MATCH(H$24&amp;$B$22,$B$38:$B$154&amp;$C$38:$C$154,0),MATCH($A30,$D$37:$N$37,0))</f>
        <v>17664.848881610451</v>
      </c>
      <c r="I30" s="16">
        <f t="array" ref="I30">INDEX($D$38:$N$154,MATCH(I$24&amp;$B$22,$B$38:$B$154&amp;$C$38:$C$154,0),MATCH($A30,$D$37:$N$37,0))</f>
        <v>94257.56102283395</v>
      </c>
      <c r="J30" s="16">
        <f t="array" ref="J30">INDEX($D$38:$N$154,MATCH(J$24&amp;$B$22,$B$38:$B$154&amp;$C$38:$C$154,0),MATCH($A30,$D$37:$N$37,0))</f>
        <v>68989.374077592147</v>
      </c>
      <c r="K30" s="16" t="e">
        <f t="array" ref="K30">INDEX($D$38:$N$154,MATCH(K$24&amp;$B$22,$B$38:$B$154&amp;$C$38:$C$154,0),MATCH($A30,$D$37:$N$37,0))</f>
        <v>#N/A</v>
      </c>
      <c r="L30" s="16" t="e">
        <f t="array" ref="L30">INDEX($D$38:$N$154,MATCH(L$24&amp;$B$22,$B$38:$B$154&amp;$C$38:$C$154,0),MATCH($A30,$D$37:$N$37,0))</f>
        <v>#N/A</v>
      </c>
      <c r="M30" s="16" t="e">
        <f t="array" ref="M30">INDEX($D$38:$N$154,MATCH(M$24&amp;$B$22,$B$38:$B$154&amp;$C$38:$C$154,0),MATCH($A30,$D$37:$N$37,0))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INDEX($D$38:$N$154,MATCH(B$24&amp;$B$22,$B$38:$B$154&amp;$C$38:$C$154,0),MATCH($A31,$D$37:$N$37,0))</f>
        <v>290572.58703063498</v>
      </c>
      <c r="C31" s="16">
        <f t="array" ref="C31">INDEX($D$38:$N$154,MATCH(C$24&amp;$B$22,$B$38:$B$154&amp;$C$38:$C$154,0),MATCH($A31,$D$37:$N$37,0))</f>
        <v>290404.28153155762</v>
      </c>
      <c r="D31" s="16">
        <f t="array" ref="D31">INDEX($D$38:$N$154,MATCH(D$24&amp;$B$22,$B$38:$B$154&amp;$C$38:$C$154,0),MATCH($A31,$D$37:$N$37,0))</f>
        <v>262309.34657832293</v>
      </c>
      <c r="E31" s="16">
        <f t="array" ref="E31">INDEX($D$38:$N$154,MATCH(E$24&amp;$B$22,$B$38:$B$154&amp;$C$38:$C$154,0),MATCH($A31,$D$37:$N$37,0))</f>
        <v>99011.474096392325</v>
      </c>
      <c r="F31" s="16">
        <f t="array" ref="F31">INDEX($D$38:$N$154,MATCH(F$24&amp;$B$22,$B$38:$B$154&amp;$C$38:$C$154,0),MATCH($A31,$D$37:$N$37,0))</f>
        <v>99846.410045751036</v>
      </c>
      <c r="G31" s="16">
        <f t="array" ref="G31">INDEX($D$38:$N$154,MATCH(G$24&amp;$B$22,$B$38:$B$154&amp;$C$38:$C$154,0),MATCH($A31,$D$37:$N$37,0))</f>
        <v>96377.884710354119</v>
      </c>
      <c r="H31" s="16">
        <f t="array" ref="H31">INDEX($D$38:$N$154,MATCH(H$24&amp;$B$22,$B$38:$B$154&amp;$C$38:$C$154,0),MATCH($A31,$D$37:$N$37,0))</f>
        <v>108755.77145384115</v>
      </c>
      <c r="I31" s="16">
        <f t="array" ref="I31">INDEX($D$38:$N$154,MATCH(I$24&amp;$B$22,$B$38:$B$154&amp;$C$38:$C$154,0),MATCH($A31,$D$37:$N$37,0))</f>
        <v>99624.511955713446</v>
      </c>
      <c r="J31" s="16">
        <f t="array" ref="J31">INDEX($D$38:$N$154,MATCH(J$24&amp;$B$22,$B$38:$B$154&amp;$C$38:$C$154,0),MATCH($A31,$D$37:$N$37,0))</f>
        <v>99293.422089733591</v>
      </c>
      <c r="K31" s="16" t="e">
        <f t="array" ref="K31">INDEX($D$38:$N$154,MATCH(K$24&amp;$B$22,$B$38:$B$154&amp;$C$38:$C$154,0),MATCH($A31,$D$37:$N$37,0))</f>
        <v>#N/A</v>
      </c>
      <c r="L31" s="16" t="e">
        <f t="array" ref="L31">INDEX($D$38:$N$154,MATCH(L$24&amp;$B$22,$B$38:$B$154&amp;$C$38:$C$154,0),MATCH($A31,$D$37:$N$37,0))</f>
        <v>#N/A</v>
      </c>
      <c r="M31" s="16" t="e">
        <f t="array" ref="M31">INDEX($D$38:$N$154,MATCH(M$24&amp;$B$22,$B$38:$B$154&amp;$C$38:$C$154,0),MATCH($A31,$D$37:$N$37,0))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INDEX($D$38:$N$154,MATCH(B$24&amp;$B$22,$B$38:$B$154&amp;$C$38:$C$154,0),MATCH($A32,$D$37:$N$37,0))</f>
        <v>353306.57347620488</v>
      </c>
      <c r="C32" s="16">
        <f t="array" ref="C32">INDEX($D$38:$N$154,MATCH(C$24&amp;$B$22,$B$38:$B$154&amp;$C$38:$C$154,0),MATCH($A32,$D$37:$N$37,0))</f>
        <v>347413.37619729439</v>
      </c>
      <c r="D32" s="16">
        <f t="array" ref="D32">INDEX($D$38:$N$154,MATCH(D$24&amp;$B$22,$B$38:$B$154&amp;$C$38:$C$154,0),MATCH($A32,$D$37:$N$37,0))</f>
        <v>329183.59339824825</v>
      </c>
      <c r="E32" s="16">
        <f t="array" ref="E32">INDEX($D$38:$N$154,MATCH(E$24&amp;$B$22,$B$38:$B$154&amp;$C$38:$C$154,0),MATCH($A32,$D$37:$N$37,0))</f>
        <v>113536.29126999715</v>
      </c>
      <c r="F32" s="16">
        <f t="array" ref="F32">INDEX($D$38:$N$154,MATCH(F$24&amp;$B$22,$B$38:$B$154&amp;$C$38:$C$154,0),MATCH($A32,$D$37:$N$37,0))</f>
        <v>115168.21366899491</v>
      </c>
      <c r="G32" s="16">
        <f t="array" ref="G32">INDEX($D$38:$N$154,MATCH(G$24&amp;$B$22,$B$38:$B$154&amp;$C$38:$C$154,0),MATCH($A32,$D$37:$N$37,0))</f>
        <v>102387.16421643081</v>
      </c>
      <c r="H32" s="16">
        <f t="array" ref="H32">INDEX($D$38:$N$154,MATCH(H$24&amp;$B$22,$B$38:$B$154&amp;$C$38:$C$154,0),MATCH($A32,$D$37:$N$37,0))</f>
        <v>118650.58177900108</v>
      </c>
      <c r="I32" s="16">
        <f t="array" ref="I32">INDEX($D$38:$N$154,MATCH(I$24&amp;$B$22,$B$38:$B$154&amp;$C$38:$C$154,0),MATCH($A32,$D$37:$N$37,0))</f>
        <v>103019.08303768531</v>
      </c>
      <c r="J32" s="16">
        <f t="array" ref="J32">INDEX($D$38:$N$154,MATCH(J$24&amp;$B$22,$B$38:$B$154&amp;$C$38:$C$154,0),MATCH($A32,$D$37:$N$37,0))</f>
        <v>103534.55104551902</v>
      </c>
      <c r="K32" s="16" t="e">
        <f t="array" ref="K32">INDEX($D$38:$N$154,MATCH(K$24&amp;$B$22,$B$38:$B$154&amp;$C$38:$C$154,0),MATCH($A32,$D$37:$N$37,0))</f>
        <v>#N/A</v>
      </c>
      <c r="L32" s="16" t="e">
        <f t="array" ref="L32">INDEX($D$38:$N$154,MATCH(L$24&amp;$B$22,$B$38:$B$154&amp;$C$38:$C$154,0),MATCH($A32,$D$37:$N$37,0))</f>
        <v>#N/A</v>
      </c>
      <c r="M32" s="16" t="e">
        <f t="array" ref="M32">INDEX($D$38:$N$154,MATCH(M$24&amp;$B$22,$B$38:$B$154&amp;$C$38:$C$154,0),MATCH($A32,$D$37:$N$37,0))</f>
        <v>#N/A</v>
      </c>
      <c r="P32" s="18"/>
      <c r="Q32" s="18"/>
      <c r="R32" s="18"/>
    </row>
    <row r="33" spans="1:19" x14ac:dyDescent="0.3">
      <c r="A33" s="15">
        <v>2090</v>
      </c>
      <c r="B33" s="16">
        <f t="array" ref="B33">INDEX($D$38:$N$154,MATCH(B$24&amp;$B$22,$B$38:$B$154&amp;$C$38:$C$154,0),MATCH($A33,$D$37:$N$37,0))</f>
        <v>388935.30018742097</v>
      </c>
      <c r="C33" s="16">
        <f t="array" ref="C33">INDEX($D$38:$N$154,MATCH(C$24&amp;$B$22,$B$38:$B$154&amp;$C$38:$C$154,0),MATCH($A33,$D$37:$N$37,0))</f>
        <v>384136.43986414815</v>
      </c>
      <c r="D33" s="16">
        <f t="array" ref="D33">INDEX($D$38:$N$154,MATCH(D$24&amp;$B$22,$B$38:$B$154&amp;$C$38:$C$154,0),MATCH($A33,$D$37:$N$37,0))</f>
        <v>374590.31379688758</v>
      </c>
      <c r="E33" s="16">
        <f t="array" ref="E33">INDEX($D$38:$N$154,MATCH(E$24&amp;$B$22,$B$38:$B$154&amp;$C$38:$C$154,0),MATCH($A33,$D$37:$N$37,0))</f>
        <v>114933.81381115934</v>
      </c>
      <c r="F33" s="16">
        <f t="array" ref="F33">INDEX($D$38:$N$154,MATCH(F$24&amp;$B$22,$B$38:$B$154&amp;$C$38:$C$154,0),MATCH($A33,$D$37:$N$37,0))</f>
        <v>116549.33981437465</v>
      </c>
      <c r="G33" s="16">
        <f t="array" ref="G33">INDEX($D$38:$N$154,MATCH(G$24&amp;$B$22,$B$38:$B$154&amp;$C$38:$C$154,0),MATCH($A33,$D$37:$N$37,0))</f>
        <v>103923.24996480219</v>
      </c>
      <c r="H33" s="16">
        <f t="array" ref="H33">INDEX($D$38:$N$154,MATCH(H$24&amp;$B$22,$B$38:$B$154&amp;$C$38:$C$154,0),MATCH($A33,$D$37:$N$37,0))</f>
        <v>94253.612199059367</v>
      </c>
      <c r="I33" s="16">
        <f t="array" ref="I33">INDEX($D$38:$N$154,MATCH(I$24&amp;$B$22,$B$38:$B$154&amp;$C$38:$C$154,0),MATCH($A33,$D$37:$N$37,0))</f>
        <v>88131.686296148822</v>
      </c>
      <c r="J33" s="16">
        <f t="array" ref="J33">INDEX($D$38:$N$154,MATCH(J$24&amp;$B$22,$B$38:$B$154&amp;$C$38:$C$154,0),MATCH($A33,$D$37:$N$37,0))</f>
        <v>100473.95427859738</v>
      </c>
      <c r="K33" s="16" t="e">
        <f t="array" ref="K33">INDEX($D$38:$N$154,MATCH(K$24&amp;$B$22,$B$38:$B$154&amp;$C$38:$C$154,0),MATCH($A33,$D$37:$N$37,0))</f>
        <v>#N/A</v>
      </c>
      <c r="L33" s="16" t="e">
        <f t="array" ref="L33">INDEX($D$38:$N$154,MATCH(L$24&amp;$B$22,$B$38:$B$154&amp;$C$38:$C$154,0),MATCH($A33,$D$37:$N$37,0))</f>
        <v>#N/A</v>
      </c>
      <c r="M33" s="16" t="e">
        <f t="array" ref="M33">INDEX($D$38:$N$154,MATCH(M$24&amp;$B$22,$B$38:$B$154&amp;$C$38:$C$154,0),MATCH($A33,$D$37:$N$37,0))</f>
        <v>#N/A</v>
      </c>
    </row>
    <row r="34" spans="1:19" x14ac:dyDescent="0.3">
      <c r="A34" s="15">
        <v>2100</v>
      </c>
      <c r="B34" s="16">
        <f t="array" ref="B34">INDEX($D$38:$N$154,MATCH(B$24&amp;$B$22,$B$38:$B$154&amp;$C$38:$C$154,0),MATCH($A34,$D$37:$N$37,0))</f>
        <v>430659.34523073537</v>
      </c>
      <c r="C34" s="16">
        <f t="array" ref="C34">INDEX($D$38:$N$154,MATCH(C$24&amp;$B$22,$B$38:$B$154&amp;$C$38:$C$154,0),MATCH($A34,$D$37:$N$37,0))</f>
        <v>426326.931433174</v>
      </c>
      <c r="D34" s="16">
        <f t="array" ref="D34">INDEX($D$38:$N$154,MATCH(D$24&amp;$B$22,$B$38:$B$154&amp;$C$38:$C$154,0),MATCH($A34,$D$37:$N$37,0))</f>
        <v>415471.60411963664</v>
      </c>
      <c r="E34" s="16">
        <f t="array" ref="E34">INDEX($D$38:$N$154,MATCH(E$24&amp;$B$22,$B$38:$B$154&amp;$C$38:$C$154,0),MATCH($A34,$D$37:$N$37,0))</f>
        <v>109025.29537123883</v>
      </c>
      <c r="F34" s="16">
        <f t="array" ref="F34">INDEX($D$38:$N$154,MATCH(F$24&amp;$B$22,$B$38:$B$154&amp;$C$38:$C$154,0),MATCH($A34,$D$37:$N$37,0))</f>
        <v>104554.50146184136</v>
      </c>
      <c r="G34" s="16">
        <f t="array" ref="G34">INDEX($D$38:$N$154,MATCH(G$24&amp;$B$22,$B$38:$B$154&amp;$C$38:$C$154,0),MATCH($A34,$D$37:$N$37,0))</f>
        <v>79324.67527606251</v>
      </c>
      <c r="H34" s="16">
        <f t="array" ref="H34">INDEX($D$38:$N$154,MATCH(H$24&amp;$B$22,$B$38:$B$154&amp;$C$38:$C$154,0),MATCH($A34,$D$37:$N$37,0))</f>
        <v>109437.62156361144</v>
      </c>
      <c r="I34" s="16">
        <f t="array" ref="I34">INDEX($D$38:$N$154,MATCH(I$24&amp;$B$22,$B$38:$B$154&amp;$C$38:$C$154,0),MATCH($A34,$D$37:$N$37,0))</f>
        <v>74349.033159687417</v>
      </c>
      <c r="J34" s="16">
        <f t="array" ref="J34">INDEX($D$38:$N$154,MATCH(J$24&amp;$B$22,$B$38:$B$154&amp;$C$38:$C$154,0),MATCH($A34,$D$37:$N$37,0))</f>
        <v>74824.143142866364</v>
      </c>
      <c r="K34" s="16" t="e">
        <f t="array" ref="K34">INDEX($D$38:$N$154,MATCH(K$24&amp;$B$22,$B$38:$B$154&amp;$C$38:$C$154,0),MATCH($A34,$D$37:$N$37,0))</f>
        <v>#N/A</v>
      </c>
      <c r="L34" s="16" t="e">
        <f t="array" ref="L34">INDEX($D$38:$N$154,MATCH(L$24&amp;$B$22,$B$38:$B$154&amp;$C$38:$C$154,0),MATCH($A34,$D$37:$N$37,0))</f>
        <v>#N/A</v>
      </c>
      <c r="M34" s="16" t="e">
        <f t="array" ref="M34">INDEX($D$38:$N$154,MATCH(M$24&amp;$B$22,$B$38:$B$154&amp;$C$38:$C$154,0),MATCH($A34,$D$37:$N$37,0))</f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C37" s="15" t="s">
        <v>56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57</v>
      </c>
      <c r="D38" s="16">
        <v>133894.60881177304</v>
      </c>
      <c r="E38" s="16">
        <v>168407.25951385207</v>
      </c>
      <c r="F38" s="16">
        <v>194547.48152827678</v>
      </c>
      <c r="G38" s="16">
        <v>205444.61270281044</v>
      </c>
      <c r="H38" s="16">
        <v>202156.73567676975</v>
      </c>
      <c r="I38" s="16">
        <v>214886.42661679455</v>
      </c>
      <c r="J38" s="16">
        <v>248306.29932302982</v>
      </c>
      <c r="K38" s="16">
        <v>290572.58703063498</v>
      </c>
      <c r="L38" s="16">
        <v>353306.57347620488</v>
      </c>
      <c r="M38" s="16">
        <v>388935.30018742097</v>
      </c>
      <c r="N38" s="16">
        <v>430659.34523073537</v>
      </c>
      <c r="S38" s="18"/>
    </row>
    <row r="39" spans="1:19" x14ac:dyDescent="0.3">
      <c r="A39" s="15" t="str">
        <f>INDEX('R1. Scenario specifications'!$C$11:$C$49,MATCH($B39,'R1. Scenario specifications'!$A$11:$A$49,0))</f>
        <v>TIAM BAU - No Policy Action</v>
      </c>
      <c r="B39" s="15" t="s">
        <v>11</v>
      </c>
      <c r="C39" s="15" t="s">
        <v>58</v>
      </c>
      <c r="D39" s="16">
        <v>106684.4005274549</v>
      </c>
      <c r="E39" s="16">
        <v>117057.67752096821</v>
      </c>
      <c r="F39" s="16">
        <v>143455.72032144404</v>
      </c>
      <c r="G39" s="16">
        <v>161787.1791887295</v>
      </c>
      <c r="H39" s="16">
        <v>164505.15055648173</v>
      </c>
      <c r="I39" s="16">
        <v>185871.78636807067</v>
      </c>
      <c r="J39" s="16">
        <v>193199.17841934902</v>
      </c>
      <c r="K39" s="16">
        <v>188403.350369508</v>
      </c>
      <c r="L39" s="16">
        <v>183330.44627258604</v>
      </c>
      <c r="M39" s="16">
        <v>179677.18957603473</v>
      </c>
      <c r="N39" s="16">
        <v>176275.27298354564</v>
      </c>
    </row>
    <row r="40" spans="1:19" x14ac:dyDescent="0.3">
      <c r="A40" s="15" t="str">
        <f>INDEX('R1. Scenario specifications'!$C$11:$C$49,MATCH($B40,'R1. Scenario specifications'!$A$11:$A$49,0))</f>
        <v>TIAM BAU - No Policy Action</v>
      </c>
      <c r="B40" s="15" t="s">
        <v>11</v>
      </c>
      <c r="C40" s="15" t="s">
        <v>59</v>
      </c>
      <c r="D40" s="16">
        <v>245372.46536121934</v>
      </c>
      <c r="E40" s="16">
        <v>264334.21940155508</v>
      </c>
      <c r="F40" s="16">
        <v>296615.76151539583</v>
      </c>
      <c r="G40" s="16">
        <v>316063.56026098202</v>
      </c>
      <c r="H40" s="16">
        <v>311585.34962642367</v>
      </c>
      <c r="I40" s="16">
        <v>301623.24182479648</v>
      </c>
      <c r="J40" s="16">
        <v>295451.80313474732</v>
      </c>
      <c r="K40" s="16">
        <v>266556.74519840319</v>
      </c>
      <c r="L40" s="16">
        <v>275363.18589781108</v>
      </c>
      <c r="M40" s="16">
        <v>273138.35331184132</v>
      </c>
      <c r="N40" s="16">
        <v>238549.09398783743</v>
      </c>
    </row>
    <row r="41" spans="1:19" x14ac:dyDescent="0.3">
      <c r="A41" s="15" t="str">
        <f>INDEX('R1. Scenario specifications'!$C$11:$C$49,MATCH($B41,'R1. Scenario specifications'!$A$11:$A$49,0))</f>
        <v>Vivid BAU - WEO Current Policies Scenario emissions pathway run through TIAM</v>
      </c>
      <c r="B41" s="15" t="s">
        <v>13</v>
      </c>
      <c r="C41" s="15" t="s">
        <v>57</v>
      </c>
      <c r="D41" s="16">
        <v>133337.91772883851</v>
      </c>
      <c r="E41" s="16">
        <v>161873.6402340277</v>
      </c>
      <c r="F41" s="16">
        <v>154788.80963654624</v>
      </c>
      <c r="G41" s="16">
        <v>181820.8863061819</v>
      </c>
      <c r="H41" s="16">
        <v>195357.20735524094</v>
      </c>
      <c r="I41" s="16">
        <v>214401.31397616179</v>
      </c>
      <c r="J41" s="16">
        <v>247473.34974543421</v>
      </c>
      <c r="K41" s="16">
        <v>290404.28153155762</v>
      </c>
      <c r="L41" s="16">
        <v>347413.37619729439</v>
      </c>
      <c r="M41" s="16">
        <v>384136.43986414815</v>
      </c>
      <c r="N41" s="16">
        <v>426326.931433174</v>
      </c>
    </row>
    <row r="42" spans="1:19" x14ac:dyDescent="0.3">
      <c r="A42" s="15" t="str">
        <f>INDEX('R1. Scenario specifications'!$C$11:$C$49,MATCH($B42,'R1. Scenario specifications'!$A$11:$A$49,0))</f>
        <v>Vivid BAU - WEO Current Policies Scenario emissions pathway run through TIAM</v>
      </c>
      <c r="B42" s="15" t="s">
        <v>13</v>
      </c>
      <c r="C42" s="15" t="s">
        <v>58</v>
      </c>
      <c r="D42" s="16">
        <v>108794.56212849187</v>
      </c>
      <c r="E42" s="16">
        <v>119519.51132500045</v>
      </c>
      <c r="F42" s="16">
        <v>150733.74970039385</v>
      </c>
      <c r="G42" s="16">
        <v>165319.8914374192</v>
      </c>
      <c r="H42" s="16">
        <v>166146.04454790114</v>
      </c>
      <c r="I42" s="16">
        <v>184119.50197952447</v>
      </c>
      <c r="J42" s="16">
        <v>192409.52365292198</v>
      </c>
      <c r="K42" s="16">
        <v>188615.63098716858</v>
      </c>
      <c r="L42" s="16">
        <v>187171.62529004237</v>
      </c>
      <c r="M42" s="16">
        <v>183358.05790247099</v>
      </c>
      <c r="N42" s="16">
        <v>180091.35258667893</v>
      </c>
    </row>
    <row r="43" spans="1:19" x14ac:dyDescent="0.3">
      <c r="A43" s="15" t="str">
        <f>INDEX('R1. Scenario specifications'!$C$11:$C$49,MATCH($B43,'R1. Scenario specifications'!$A$11:$A$49,0))</f>
        <v>Vivid BAU - WEO Current Policies Scenario emissions pathway run through TIAM</v>
      </c>
      <c r="B43" s="15" t="s">
        <v>13</v>
      </c>
      <c r="C43" s="15" t="s">
        <v>59</v>
      </c>
      <c r="D43" s="16">
        <v>243924.07209539312</v>
      </c>
      <c r="E43" s="16">
        <v>264492.70184656838</v>
      </c>
      <c r="F43" s="16">
        <v>292890.76506461785</v>
      </c>
      <c r="G43" s="16">
        <v>313408.2602960862</v>
      </c>
      <c r="H43" s="16">
        <v>309467.1849664076</v>
      </c>
      <c r="I43" s="16">
        <v>298914.06076559634</v>
      </c>
      <c r="J43" s="16">
        <v>287230.88625839917</v>
      </c>
      <c r="K43" s="16">
        <v>266630.62666488689</v>
      </c>
      <c r="L43" s="16">
        <v>274716.27220543247</v>
      </c>
      <c r="M43" s="16">
        <v>270334.34275112359</v>
      </c>
      <c r="N43" s="16">
        <v>236467.52188824458</v>
      </c>
    </row>
    <row r="44" spans="1:19" x14ac:dyDescent="0.3">
      <c r="A44" s="15" t="str">
        <f>INDEX('R1. Scenario specifications'!$C$11:$C$49,MATCH($B44,'R1. Scenario specifications'!$A$11:$A$49,0))</f>
        <v>Vivid Paris NDCs - WEO New Policies Scenario emissions pathway run through TIAM</v>
      </c>
      <c r="B44" s="15" t="s">
        <v>14</v>
      </c>
      <c r="C44" s="15" t="s">
        <v>57</v>
      </c>
      <c r="D44" s="16">
        <v>133894.60881177304</v>
      </c>
      <c r="E44" s="16">
        <v>168407.25951385207</v>
      </c>
      <c r="F44" s="16">
        <v>134316.42727174555</v>
      </c>
      <c r="G44" s="16">
        <v>135788.85814091456</v>
      </c>
      <c r="H44" s="16">
        <v>150724.71064129495</v>
      </c>
      <c r="I44" s="16">
        <v>167567.41866096354</v>
      </c>
      <c r="J44" s="16">
        <v>185985.98277762029</v>
      </c>
      <c r="K44" s="16">
        <v>262309.34657832293</v>
      </c>
      <c r="L44" s="16">
        <v>329183.59339824825</v>
      </c>
      <c r="M44" s="16">
        <v>374590.31379688758</v>
      </c>
      <c r="N44" s="16">
        <v>415471.60411963664</v>
      </c>
    </row>
    <row r="45" spans="1:19" x14ac:dyDescent="0.3">
      <c r="A45" s="15" t="str">
        <f>INDEX('R1. Scenario specifications'!$C$11:$C$49,MATCH($B45,'R1. Scenario specifications'!$A$11:$A$49,0))</f>
        <v>Vivid Paris NDCs - WEO New Policies Scenario emissions pathway run through TIAM</v>
      </c>
      <c r="B45" s="15" t="s">
        <v>14</v>
      </c>
      <c r="C45" s="15" t="s">
        <v>58</v>
      </c>
      <c r="D45" s="16">
        <v>106684.4005274549</v>
      </c>
      <c r="E45" s="16">
        <v>117057.67752096821</v>
      </c>
      <c r="F45" s="16">
        <v>154454.84444697481</v>
      </c>
      <c r="G45" s="16">
        <v>167903.12569064123</v>
      </c>
      <c r="H45" s="16">
        <v>177256.4466520088</v>
      </c>
      <c r="I45" s="16">
        <v>185632.50412871875</v>
      </c>
      <c r="J45" s="16">
        <v>194052.70375821152</v>
      </c>
      <c r="K45" s="16">
        <v>189396.91991154948</v>
      </c>
      <c r="L45" s="16">
        <v>183223.8839572939</v>
      </c>
      <c r="M45" s="16">
        <v>180005.94968254463</v>
      </c>
      <c r="N45" s="16">
        <v>176182.65206145521</v>
      </c>
    </row>
    <row r="46" spans="1:19" x14ac:dyDescent="0.3">
      <c r="A46" s="15" t="str">
        <f>INDEX('R1. Scenario specifications'!$C$11:$C$49,MATCH($B46,'R1. Scenario specifications'!$A$11:$A$49,0))</f>
        <v>Vivid Paris NDCs - WEO New Policies Scenario emissions pathway run through TIAM</v>
      </c>
      <c r="B46" s="15" t="s">
        <v>14</v>
      </c>
      <c r="C46" s="15" t="s">
        <v>59</v>
      </c>
      <c r="D46" s="16">
        <v>245372.46536121934</v>
      </c>
      <c r="E46" s="16">
        <v>264334.21940155508</v>
      </c>
      <c r="F46" s="16">
        <v>286886.92189320264</v>
      </c>
      <c r="G46" s="16">
        <v>307749.96281035995</v>
      </c>
      <c r="H46" s="16">
        <v>305824.44803728437</v>
      </c>
      <c r="I46" s="16">
        <v>298715.34504999587</v>
      </c>
      <c r="J46" s="16">
        <v>287509.11419207568</v>
      </c>
      <c r="K46" s="16">
        <v>280375.68344727502</v>
      </c>
      <c r="L46" s="16">
        <v>277589.08285069052</v>
      </c>
      <c r="M46" s="16">
        <v>270172.188158189</v>
      </c>
      <c r="N46" s="16">
        <v>233700.78535408661</v>
      </c>
    </row>
    <row r="47" spans="1:19" x14ac:dyDescent="0.3">
      <c r="A47" s="15" t="str">
        <f>INDEX('R1. Scenario specifications'!$C$11:$C$49,MATCH($B47,'R1. Scenario specifications'!$A$11:$A$49,0))</f>
        <v>Current 2DS, 2020 start, 'Expect the Unexpected'</v>
      </c>
      <c r="B47" s="15" t="s">
        <v>15</v>
      </c>
      <c r="C47" s="15" t="s">
        <v>57</v>
      </c>
      <c r="D47" s="16">
        <v>133894.60881177304</v>
      </c>
      <c r="E47" s="16">
        <v>168407.25951385207</v>
      </c>
      <c r="F47" s="16">
        <v>134316.42727174555</v>
      </c>
      <c r="G47" s="16">
        <v>103807.148564182</v>
      </c>
      <c r="H47" s="16">
        <v>89525.051992299006</v>
      </c>
      <c r="I47" s="16">
        <v>91901.259797108127</v>
      </c>
      <c r="J47" s="16">
        <v>95339.949549310724</v>
      </c>
      <c r="K47" s="16">
        <v>99011.474096392325</v>
      </c>
      <c r="L47" s="16">
        <v>113536.29126999715</v>
      </c>
      <c r="M47" s="16">
        <v>114933.81381115934</v>
      </c>
      <c r="N47" s="16">
        <v>109025.29537123883</v>
      </c>
    </row>
    <row r="48" spans="1:19" x14ac:dyDescent="0.3">
      <c r="A48" s="15" t="str">
        <f>INDEX('R1. Scenario specifications'!$C$11:$C$49,MATCH($B48,'R1. Scenario specifications'!$A$11:$A$49,0))</f>
        <v>Current 2DS, 2020 start, 'Expect the Unexpected'</v>
      </c>
      <c r="B48" s="15" t="s">
        <v>15</v>
      </c>
      <c r="C48" s="15" t="s">
        <v>58</v>
      </c>
      <c r="D48" s="16">
        <v>106684.4005274549</v>
      </c>
      <c r="E48" s="16">
        <v>117057.67752096821</v>
      </c>
      <c r="F48" s="16">
        <v>154454.84444697481</v>
      </c>
      <c r="G48" s="16">
        <v>176345.52995196125</v>
      </c>
      <c r="H48" s="16">
        <v>184560.81299213044</v>
      </c>
      <c r="I48" s="16">
        <v>193572.73903368835</v>
      </c>
      <c r="J48" s="16">
        <v>190988.63402708402</v>
      </c>
      <c r="K48" s="16">
        <v>163787.04912548195</v>
      </c>
      <c r="L48" s="16">
        <v>131143.93592231261</v>
      </c>
      <c r="M48" s="16">
        <v>92597.652878004563</v>
      </c>
      <c r="N48" s="16">
        <v>68430.987689213594</v>
      </c>
    </row>
    <row r="49" spans="1:14" x14ac:dyDescent="0.3">
      <c r="A49" s="15" t="str">
        <f>INDEX('R1. Scenario specifications'!$C$11:$C$49,MATCH($B49,'R1. Scenario specifications'!$A$11:$A$49,0))</f>
        <v>Current 2DS, 2020 start, 'Expect the Unexpected'</v>
      </c>
      <c r="B49" s="15" t="s">
        <v>15</v>
      </c>
      <c r="C49" s="15" t="s">
        <v>59</v>
      </c>
      <c r="D49" s="16">
        <v>245372.46536121934</v>
      </c>
      <c r="E49" s="16">
        <v>264334.21940155508</v>
      </c>
      <c r="F49" s="16">
        <v>286886.92189320264</v>
      </c>
      <c r="G49" s="16">
        <v>295211.22956658812</v>
      </c>
      <c r="H49" s="16">
        <v>285080.5023746097</v>
      </c>
      <c r="I49" s="16">
        <v>280285.82611233002</v>
      </c>
      <c r="J49" s="16">
        <v>263913.45957700512</v>
      </c>
      <c r="K49" s="16">
        <v>247316.71555933577</v>
      </c>
      <c r="L49" s="16">
        <v>241716.70175470388</v>
      </c>
      <c r="M49" s="16">
        <v>230103.60522061429</v>
      </c>
      <c r="N49" s="16">
        <v>206946.82660221533</v>
      </c>
    </row>
    <row r="50" spans="1:14" x14ac:dyDescent="0.3">
      <c r="A50" s="15" t="str">
        <f>INDEX('R1. Scenario specifications'!$C$11:$C$49,MATCH($B50,'R1. Scenario specifications'!$A$11:$A$49,0))</f>
        <v>Current 2DS, 2030 start, 'Expect the Unexpected' but with cheap energy efficiency</v>
      </c>
      <c r="B50" s="15" t="s">
        <v>16</v>
      </c>
      <c r="C50" s="15" t="s">
        <v>57</v>
      </c>
      <c r="D50" s="16">
        <v>133714.88896234578</v>
      </c>
      <c r="E50" s="16">
        <v>168184.14728934236</v>
      </c>
      <c r="F50" s="16">
        <v>133887.65130239917</v>
      </c>
      <c r="G50" s="16">
        <v>132560.54043858059</v>
      </c>
      <c r="H50" s="16">
        <v>96612.529664649221</v>
      </c>
      <c r="I50" s="16">
        <v>78702.35985845809</v>
      </c>
      <c r="J50" s="16">
        <v>61792.252324777983</v>
      </c>
      <c r="K50" s="16">
        <v>75710.650122957508</v>
      </c>
      <c r="L50" s="16">
        <v>85298.697491490093</v>
      </c>
      <c r="M50" s="16">
        <v>87105.943336386568</v>
      </c>
      <c r="N50" s="16">
        <v>84909.957599680274</v>
      </c>
    </row>
    <row r="51" spans="1:14" x14ac:dyDescent="0.3">
      <c r="A51" s="15" t="str">
        <f>INDEX('R1. Scenario specifications'!$C$11:$C$49,MATCH($B51,'R1. Scenario specifications'!$A$11:$A$49,0))</f>
        <v>Current 2DS, 2030 start, 'Expect the Unexpected' but with cheap energy efficiency</v>
      </c>
      <c r="B51" s="15" t="s">
        <v>16</v>
      </c>
      <c r="C51" s="15" t="s">
        <v>58</v>
      </c>
      <c r="D51" s="16">
        <v>106372.23475248368</v>
      </c>
      <c r="E51" s="16">
        <v>117121.99855310518</v>
      </c>
      <c r="F51" s="16">
        <v>154604.28208016319</v>
      </c>
      <c r="G51" s="16">
        <v>172399.54607659721</v>
      </c>
      <c r="H51" s="16">
        <v>177838.24088174448</v>
      </c>
      <c r="I51" s="16">
        <v>168185.45161701116</v>
      </c>
      <c r="J51" s="16">
        <v>170816.1325986466</v>
      </c>
      <c r="K51" s="16">
        <v>144064.88746874171</v>
      </c>
      <c r="L51" s="16">
        <v>118850.2163958336</v>
      </c>
      <c r="M51" s="16">
        <v>84852.202979020964</v>
      </c>
      <c r="N51" s="16">
        <v>68582.579020176912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 but with cheap energy efficiency</v>
      </c>
      <c r="B52" s="15" t="s">
        <v>16</v>
      </c>
      <c r="C52" s="15" t="s">
        <v>59</v>
      </c>
      <c r="D52" s="16">
        <v>245370.83212622179</v>
      </c>
      <c r="E52" s="16">
        <v>264324.30806681467</v>
      </c>
      <c r="F52" s="16">
        <v>287306.53567083232</v>
      </c>
      <c r="G52" s="16">
        <v>307494.9447099113</v>
      </c>
      <c r="H52" s="16">
        <v>271154.32682327827</v>
      </c>
      <c r="I52" s="16">
        <v>253938.98458162224</v>
      </c>
      <c r="J52" s="16">
        <v>245897.45570094528</v>
      </c>
      <c r="K52" s="16">
        <v>221769.96129033653</v>
      </c>
      <c r="L52" s="16">
        <v>211836.16227445056</v>
      </c>
      <c r="M52" s="16">
        <v>190765.89140346739</v>
      </c>
      <c r="N52" s="16">
        <v>167103.88113935303</v>
      </c>
    </row>
    <row r="53" spans="1:14" x14ac:dyDescent="0.3">
      <c r="A53" s="15" t="str">
        <f>INDEX('R1. Scenario specifications'!$C$11:$C$49,MATCH($B53,'R1. Scenario specifications'!$A$11:$A$49,0))</f>
        <v>Current 2DS, 2020 start, 'Expect the Unexpected' but with most conservative biomass CCS / NET technology cost assumptions</v>
      </c>
      <c r="B53" s="15" t="s">
        <v>17</v>
      </c>
      <c r="C53" s="15" t="s">
        <v>57</v>
      </c>
      <c r="D53" s="16">
        <v>133714.88896234578</v>
      </c>
      <c r="E53" s="16">
        <v>168184.14728934236</v>
      </c>
      <c r="F53" s="16">
        <v>133887.65130239917</v>
      </c>
      <c r="G53" s="16">
        <v>102519.64934518053</v>
      </c>
      <c r="H53" s="16">
        <v>89228.107184179258</v>
      </c>
      <c r="I53" s="16">
        <v>92536.534006253933</v>
      </c>
      <c r="J53" s="16">
        <v>100589.31817308595</v>
      </c>
      <c r="K53" s="16">
        <v>97313.425815306851</v>
      </c>
      <c r="L53" s="16">
        <v>113115.17276656188</v>
      </c>
      <c r="M53" s="16">
        <v>114916.03129717626</v>
      </c>
      <c r="N53" s="16">
        <v>106838.11752896801</v>
      </c>
    </row>
    <row r="54" spans="1:14" x14ac:dyDescent="0.3">
      <c r="A54" s="15" t="str">
        <f>INDEX('R1. Scenario specifications'!$C$11:$C$49,MATCH($B54,'R1. Scenario specifications'!$A$11:$A$49,0))</f>
        <v>Current 2DS, 2020 start, 'Expect the Unexpected' but with most conservative biomass CCS / NET technology cost assumptions</v>
      </c>
      <c r="B54" s="15" t="s">
        <v>17</v>
      </c>
      <c r="C54" s="15" t="s">
        <v>58</v>
      </c>
      <c r="D54" s="16">
        <v>106372.23475248368</v>
      </c>
      <c r="E54" s="16">
        <v>117121.99855310518</v>
      </c>
      <c r="F54" s="16">
        <v>154604.28208016319</v>
      </c>
      <c r="G54" s="16">
        <v>178615.58553937194</v>
      </c>
      <c r="H54" s="16">
        <v>185005.64879894923</v>
      </c>
      <c r="I54" s="16">
        <v>196608.73917641904</v>
      </c>
      <c r="J54" s="16">
        <v>188507.01401952363</v>
      </c>
      <c r="K54" s="16">
        <v>162581.33859761505</v>
      </c>
      <c r="L54" s="16">
        <v>128257.2336247076</v>
      </c>
      <c r="M54" s="16">
        <v>91596.969536744815</v>
      </c>
      <c r="N54" s="16">
        <v>68545.344576747244</v>
      </c>
    </row>
    <row r="55" spans="1:14" x14ac:dyDescent="0.3">
      <c r="A55" s="15" t="str">
        <f>INDEX('R1. Scenario specifications'!$C$11:$C$49,MATCH($B55,'R1. Scenario specifications'!$A$11:$A$49,0))</f>
        <v>Current 2DS, 2020 start, 'Expect the Unexpected' but with most conservative biomass CCS / NET technology cost assumptions</v>
      </c>
      <c r="B55" s="15" t="s">
        <v>17</v>
      </c>
      <c r="C55" s="15" t="s">
        <v>59</v>
      </c>
      <c r="D55" s="16">
        <v>245370.83212622179</v>
      </c>
      <c r="E55" s="16">
        <v>264324.30806681467</v>
      </c>
      <c r="F55" s="16">
        <v>287306.53567083232</v>
      </c>
      <c r="G55" s="16">
        <v>295292.98176793952</v>
      </c>
      <c r="H55" s="16">
        <v>286377.0494808621</v>
      </c>
      <c r="I55" s="16">
        <v>280521.1259058424</v>
      </c>
      <c r="J55" s="16">
        <v>263864.62158056436</v>
      </c>
      <c r="K55" s="16">
        <v>245603.99110658804</v>
      </c>
      <c r="L55" s="16">
        <v>243543.03463025857</v>
      </c>
      <c r="M55" s="16">
        <v>230469.47627966813</v>
      </c>
      <c r="N55" s="16">
        <v>208183.74490781288</v>
      </c>
    </row>
    <row r="56" spans="1:14" x14ac:dyDescent="0.3">
      <c r="A56" s="15" t="str">
        <f>INDEX('R1. Scenario specifications'!$C$11:$C$49,MATCH($B56,'R1. Scenario specifications'!$A$11:$A$49,0))</f>
        <v>Current 2DS, 2030 start, 'Expect the Unexpected' but with most conservative biomass CCS / NET technology cost assumptions</v>
      </c>
      <c r="B56" s="15" t="s">
        <v>18</v>
      </c>
      <c r="C56" s="15" t="s">
        <v>57</v>
      </c>
      <c r="D56" s="16">
        <v>133714.88896234578</v>
      </c>
      <c r="E56" s="16">
        <v>168184.14728934236</v>
      </c>
      <c r="F56" s="16">
        <v>133887.65130239917</v>
      </c>
      <c r="G56" s="16">
        <v>132560.54043858059</v>
      </c>
      <c r="H56" s="16">
        <v>91748.797453920226</v>
      </c>
      <c r="I56" s="16">
        <v>79374.30166022059</v>
      </c>
      <c r="J56" s="16">
        <v>89439.641287785009</v>
      </c>
      <c r="K56" s="16">
        <v>99843.780455026208</v>
      </c>
      <c r="L56" s="16">
        <v>114770.57001386287</v>
      </c>
      <c r="M56" s="16">
        <v>116093.05547751719</v>
      </c>
      <c r="N56" s="16">
        <v>104521.13883059671</v>
      </c>
    </row>
    <row r="57" spans="1:14" x14ac:dyDescent="0.3">
      <c r="A57" s="15" t="str">
        <f>INDEX('R1. Scenario specifications'!$C$11:$C$49,MATCH($B57,'R1. Scenario specifications'!$A$11:$A$49,0))</f>
        <v>Current 2DS, 2030 start, 'Expect the Unexpected' but with most conservative biomass CCS / NET technology cost assumptions</v>
      </c>
      <c r="B57" s="15" t="s">
        <v>18</v>
      </c>
      <c r="C57" s="15" t="s">
        <v>58</v>
      </c>
      <c r="D57" s="16">
        <v>106372.23475248368</v>
      </c>
      <c r="E57" s="16">
        <v>117121.99855310518</v>
      </c>
      <c r="F57" s="16">
        <v>154604.28208016319</v>
      </c>
      <c r="G57" s="16">
        <v>172399.54607659721</v>
      </c>
      <c r="H57" s="16">
        <v>192571.04143697748</v>
      </c>
      <c r="I57" s="16">
        <v>197350.39980215175</v>
      </c>
      <c r="J57" s="16">
        <v>184437.94363465969</v>
      </c>
      <c r="K57" s="16">
        <v>156687.94893599497</v>
      </c>
      <c r="L57" s="16">
        <v>125687.07242315044</v>
      </c>
      <c r="M57" s="16">
        <v>90370.381933313081</v>
      </c>
      <c r="N57" s="16">
        <v>64190.654786061357</v>
      </c>
    </row>
    <row r="58" spans="1:14" x14ac:dyDescent="0.3">
      <c r="A58" s="15" t="str">
        <f>INDEX('R1. Scenario specifications'!$C$11:$C$49,MATCH($B58,'R1. Scenario specifications'!$A$11:$A$49,0))</f>
        <v>Current 2DS, 2030 start, 'Expect the Unexpected' but with most conservative biomass CCS / NET technology cost assumptions</v>
      </c>
      <c r="B58" s="15" t="s">
        <v>18</v>
      </c>
      <c r="C58" s="15" t="s">
        <v>59</v>
      </c>
      <c r="D58" s="16">
        <v>245370.83212622179</v>
      </c>
      <c r="E58" s="16">
        <v>264324.30806681467</v>
      </c>
      <c r="F58" s="16">
        <v>287306.53567083232</v>
      </c>
      <c r="G58" s="16">
        <v>307494.9447099113</v>
      </c>
      <c r="H58" s="16">
        <v>288224.35824227228</v>
      </c>
      <c r="I58" s="16">
        <v>274792.39855065808</v>
      </c>
      <c r="J58" s="16">
        <v>261624.24104304603</v>
      </c>
      <c r="K58" s="16">
        <v>249617.03021300051</v>
      </c>
      <c r="L58" s="16">
        <v>242943.0202382897</v>
      </c>
      <c r="M58" s="16">
        <v>235112.95788543075</v>
      </c>
      <c r="N58" s="16">
        <v>207119.46697150951</v>
      </c>
    </row>
    <row r="59" spans="1:14" x14ac:dyDescent="0.3">
      <c r="A59" s="15" t="str">
        <f>INDEX('R1. Scenario specifications'!$C$11:$C$49,MATCH($B59,'R1. Scenario specifications'!$A$11:$A$49,0))</f>
        <v>Current 1.5DS, 2020 start, 'Expect the Unexpected'</v>
      </c>
      <c r="B59" s="15" t="s">
        <v>19</v>
      </c>
      <c r="C59" s="15" t="s">
        <v>57</v>
      </c>
      <c r="D59" s="16">
        <v>133714.88896234578</v>
      </c>
      <c r="E59" s="16">
        <v>168184.14728934236</v>
      </c>
      <c r="F59" s="16">
        <v>133887.65130239917</v>
      </c>
      <c r="G59" s="16">
        <v>60978.19255440509</v>
      </c>
      <c r="H59" s="16">
        <v>49497.770478826213</v>
      </c>
      <c r="I59" s="16">
        <v>40170.159010884192</v>
      </c>
      <c r="J59" s="16">
        <v>44783.726961294036</v>
      </c>
      <c r="K59" s="16">
        <v>96377.884710354119</v>
      </c>
      <c r="L59" s="16">
        <v>102387.16421643081</v>
      </c>
      <c r="M59" s="16">
        <v>103923.24996480219</v>
      </c>
      <c r="N59" s="16">
        <v>79324.67527606251</v>
      </c>
    </row>
    <row r="60" spans="1:14" x14ac:dyDescent="0.3">
      <c r="A60" s="15" t="str">
        <f>INDEX('R1. Scenario specifications'!$C$11:$C$49,MATCH($B60,'R1. Scenario specifications'!$A$11:$A$49,0))</f>
        <v>Current 1.5DS, 2020 start, 'Expect the Unexpected'</v>
      </c>
      <c r="B60" s="15" t="s">
        <v>19</v>
      </c>
      <c r="C60" s="15" t="s">
        <v>58</v>
      </c>
      <c r="D60" s="16">
        <v>106372.23475248368</v>
      </c>
      <c r="E60" s="16">
        <v>117121.99855310518</v>
      </c>
      <c r="F60" s="16">
        <v>154604.28208016319</v>
      </c>
      <c r="G60" s="16">
        <v>155574.04333599756</v>
      </c>
      <c r="H60" s="16">
        <v>45272.263895492448</v>
      </c>
      <c r="I60" s="16">
        <v>93881.675735195982</v>
      </c>
      <c r="J60" s="16">
        <v>106271.90522117686</v>
      </c>
      <c r="K60" s="16">
        <v>103550.36102756319</v>
      </c>
      <c r="L60" s="16">
        <v>105627.37401036768</v>
      </c>
      <c r="M60" s="16">
        <v>85236.283743657608</v>
      </c>
      <c r="N60" s="16">
        <v>56782.747909929931</v>
      </c>
    </row>
    <row r="61" spans="1:14" x14ac:dyDescent="0.3">
      <c r="A61" s="15" t="str">
        <f>INDEX('R1. Scenario specifications'!$C$11:$C$49,MATCH($B61,'R1. Scenario specifications'!$A$11:$A$49,0))</f>
        <v>Current 1.5DS, 2020 start, 'Expect the Unexpected'</v>
      </c>
      <c r="B61" s="15" t="s">
        <v>19</v>
      </c>
      <c r="C61" s="15" t="s">
        <v>59</v>
      </c>
      <c r="D61" s="16">
        <v>245370.83212622179</v>
      </c>
      <c r="E61" s="16">
        <v>264324.30806681467</v>
      </c>
      <c r="F61" s="16">
        <v>287306.53567083232</v>
      </c>
      <c r="G61" s="16">
        <v>259817.85906043623</v>
      </c>
      <c r="H61" s="16">
        <v>191100.67171773824</v>
      </c>
      <c r="I61" s="16">
        <v>173665.56573688774</v>
      </c>
      <c r="J61" s="16">
        <v>221157.65667367386</v>
      </c>
      <c r="K61" s="16">
        <v>241658.68828964396</v>
      </c>
      <c r="L61" s="16">
        <v>235577.12677535004</v>
      </c>
      <c r="M61" s="16">
        <v>217788.66919815631</v>
      </c>
      <c r="N61" s="16">
        <v>196551.87436597902</v>
      </c>
    </row>
    <row r="62" spans="1:14" x14ac:dyDescent="0.3">
      <c r="A62" s="15" t="str">
        <f>INDEX('R1. Scenario specifications'!$C$11:$C$49,MATCH($B62,'R1. Scenario specifications'!$A$11:$A$49,0))</f>
        <v>Current 1.5DS, 2030 start, 'Expect the Unexpected'</v>
      </c>
      <c r="B62" s="15" t="s">
        <v>20</v>
      </c>
      <c r="C62" s="15" t="s">
        <v>57</v>
      </c>
      <c r="D62" s="16">
        <v>133714.88896234578</v>
      </c>
      <c r="E62" s="16">
        <v>168184.14728934236</v>
      </c>
      <c r="F62" s="16">
        <v>133887.65130239917</v>
      </c>
      <c r="G62" s="16">
        <v>132560.54043858059</v>
      </c>
      <c r="H62" s="16">
        <v>51060.030957341107</v>
      </c>
      <c r="I62" s="16">
        <v>46047.657314240016</v>
      </c>
      <c r="J62" s="16">
        <v>17664.848881610451</v>
      </c>
      <c r="K62" s="16">
        <v>108755.77145384115</v>
      </c>
      <c r="L62" s="16">
        <v>118650.58177900108</v>
      </c>
      <c r="M62" s="16">
        <v>94253.612199059367</v>
      </c>
      <c r="N62" s="16">
        <v>109437.62156361144</v>
      </c>
    </row>
    <row r="63" spans="1:14" x14ac:dyDescent="0.3">
      <c r="A63" s="15" t="str">
        <f>INDEX('R1. Scenario specifications'!$C$11:$C$49,MATCH($B63,'R1. Scenario specifications'!$A$11:$A$49,0))</f>
        <v>Current 1.5DS, 2030 start, 'Expect the Unexpected'</v>
      </c>
      <c r="B63" s="15" t="s">
        <v>20</v>
      </c>
      <c r="C63" s="15" t="s">
        <v>58</v>
      </c>
      <c r="D63" s="16">
        <v>106372.23475248368</v>
      </c>
      <c r="E63" s="16">
        <v>117121.99855310518</v>
      </c>
      <c r="F63" s="16">
        <v>154604.28208016319</v>
      </c>
      <c r="G63" s="16">
        <v>172399.54607659721</v>
      </c>
      <c r="H63" s="16">
        <v>61634.969750678363</v>
      </c>
      <c r="I63" s="16">
        <v>45904.759341768273</v>
      </c>
      <c r="J63" s="16">
        <v>97280.036672938353</v>
      </c>
      <c r="K63" s="16">
        <v>140220.21450914978</v>
      </c>
      <c r="L63" s="16">
        <v>154154.98755393425</v>
      </c>
      <c r="M63" s="16">
        <v>156530.41332878798</v>
      </c>
      <c r="N63" s="16">
        <v>144438.01054435992</v>
      </c>
    </row>
    <row r="64" spans="1:14" x14ac:dyDescent="0.3">
      <c r="A64" s="15" t="str">
        <f>INDEX('R1. Scenario specifications'!$C$11:$C$49,MATCH($B64,'R1. Scenario specifications'!$A$11:$A$49,0))</f>
        <v>Current 1.5DS, 2030 start, 'Expect the Unexpected'</v>
      </c>
      <c r="B64" s="15" t="s">
        <v>20</v>
      </c>
      <c r="C64" s="15" t="s">
        <v>59</v>
      </c>
      <c r="D64" s="16">
        <v>245370.83212622179</v>
      </c>
      <c r="E64" s="16">
        <v>264324.30806681467</v>
      </c>
      <c r="F64" s="16">
        <v>287306.53567083232</v>
      </c>
      <c r="G64" s="16">
        <v>307494.9447099113</v>
      </c>
      <c r="H64" s="16">
        <v>269360.60757153184</v>
      </c>
      <c r="I64" s="16">
        <v>202690.28740315299</v>
      </c>
      <c r="J64" s="16">
        <v>191009.89361549355</v>
      </c>
      <c r="K64" s="16">
        <v>255878.28809361579</v>
      </c>
      <c r="L64" s="16">
        <v>258416.50724854463</v>
      </c>
      <c r="M64" s="16">
        <v>262827.20967454411</v>
      </c>
      <c r="N64" s="16">
        <v>236456.00094822288</v>
      </c>
    </row>
    <row r="65" spans="1:14" x14ac:dyDescent="0.3">
      <c r="A65" s="15" t="str">
        <f>INDEX('R1. Scenario specifications'!$C$11:$C$49,MATCH($B65,'R1. Scenario specifications'!$A$11:$A$49,0))</f>
        <v>Current 1.5DS, 2020 start, 'Expect the Unexpected' but with cheap renewables</v>
      </c>
      <c r="B65" s="15" t="s">
        <v>21</v>
      </c>
      <c r="C65" s="15" t="s">
        <v>57</v>
      </c>
      <c r="D65" s="16">
        <v>133714.88896234578</v>
      </c>
      <c r="E65" s="16">
        <v>168184.14728934236</v>
      </c>
      <c r="F65" s="16">
        <v>133887.65130239917</v>
      </c>
      <c r="G65" s="16">
        <v>61132.424017778983</v>
      </c>
      <c r="H65" s="16">
        <v>49497.701481425574</v>
      </c>
      <c r="I65" s="16">
        <v>42536.52591447653</v>
      </c>
      <c r="J65" s="16">
        <v>50769.236854630712</v>
      </c>
      <c r="K65" s="16">
        <v>95861.047782882612</v>
      </c>
      <c r="L65" s="16">
        <v>102394.10266201204</v>
      </c>
      <c r="M65" s="16">
        <v>104104.26085237245</v>
      </c>
      <c r="N65" s="16">
        <v>79211.421783607802</v>
      </c>
    </row>
    <row r="66" spans="1:14" x14ac:dyDescent="0.3">
      <c r="A66" s="15" t="str">
        <f>INDEX('R1. Scenario specifications'!$C$11:$C$49,MATCH($B66,'R1. Scenario specifications'!$A$11:$A$49,0))</f>
        <v>Current 1.5DS, 2020 start, 'Expect the Unexpected' but with cheap renewables</v>
      </c>
      <c r="B66" s="15" t="s">
        <v>21</v>
      </c>
      <c r="C66" s="15" t="s">
        <v>58</v>
      </c>
      <c r="D66" s="16">
        <v>106372.23475248368</v>
      </c>
      <c r="E66" s="16">
        <v>117121.99855310518</v>
      </c>
      <c r="F66" s="16">
        <v>154604.28208016319</v>
      </c>
      <c r="G66" s="16">
        <v>152900.43860414607</v>
      </c>
      <c r="H66" s="16">
        <v>46630.789845553925</v>
      </c>
      <c r="I66" s="16">
        <v>85771.839558377949</v>
      </c>
      <c r="J66" s="16">
        <v>94425.561300593356</v>
      </c>
      <c r="K66" s="16">
        <v>104097.22648763561</v>
      </c>
      <c r="L66" s="16">
        <v>103934.57778472359</v>
      </c>
      <c r="M66" s="16">
        <v>84620.793803315537</v>
      </c>
      <c r="N66" s="16">
        <v>56786.673756431468</v>
      </c>
    </row>
    <row r="67" spans="1:14" x14ac:dyDescent="0.3">
      <c r="A67" s="15" t="str">
        <f>INDEX('R1. Scenario specifications'!$C$11:$C$49,MATCH($B67,'R1. Scenario specifications'!$A$11:$A$49,0))</f>
        <v>Current 1.5DS, 2020 start, 'Expect the Unexpected' but with cheap renewables</v>
      </c>
      <c r="B67" s="15" t="s">
        <v>21</v>
      </c>
      <c r="C67" s="15" t="s">
        <v>59</v>
      </c>
      <c r="D67" s="16">
        <v>245370.83212622179</v>
      </c>
      <c r="E67" s="16">
        <v>264324.30806681467</v>
      </c>
      <c r="F67" s="16">
        <v>287306.53567083232</v>
      </c>
      <c r="G67" s="16">
        <v>262539.43560720887</v>
      </c>
      <c r="H67" s="16">
        <v>191176.66861512727</v>
      </c>
      <c r="I67" s="16">
        <v>174267.19108955478</v>
      </c>
      <c r="J67" s="16">
        <v>225056.78133183916</v>
      </c>
      <c r="K67" s="16">
        <v>252787.40002930904</v>
      </c>
      <c r="L67" s="16">
        <v>248042.42203425942</v>
      </c>
      <c r="M67" s="16">
        <v>235590.88854274846</v>
      </c>
      <c r="N67" s="16">
        <v>210174.71251924022</v>
      </c>
    </row>
    <row r="68" spans="1:14" x14ac:dyDescent="0.3">
      <c r="A68" s="15" t="str">
        <f>INDEX('R1. Scenario specifications'!$C$11:$C$49,MATCH($B68,'R1. Scenario specifications'!$A$11:$A$49,0))</f>
        <v>Current 1.5DS, 2030 start, 'Expect the Unexpected' but with cheap renewables</v>
      </c>
      <c r="B68" s="15" t="s">
        <v>22</v>
      </c>
      <c r="C68" s="15" t="s">
        <v>57</v>
      </c>
      <c r="D68" s="16">
        <v>133714.88896234578</v>
      </c>
      <c r="E68" s="16">
        <v>168184.14728934236</v>
      </c>
      <c r="F68" s="16">
        <v>133887.65130239917</v>
      </c>
      <c r="G68" s="16">
        <v>132560.54043858059</v>
      </c>
      <c r="H68" s="16">
        <v>51060.695753002612</v>
      </c>
      <c r="I68" s="16">
        <v>45625.808681219751</v>
      </c>
      <c r="J68" s="16">
        <v>17666.433536828004</v>
      </c>
      <c r="K68" s="16">
        <v>109783.12719524409</v>
      </c>
      <c r="L68" s="16">
        <v>117981.82173676591</v>
      </c>
      <c r="M68" s="16">
        <v>90761.268727939343</v>
      </c>
      <c r="N68" s="16">
        <v>106845.58680353768</v>
      </c>
    </row>
    <row r="69" spans="1:14" x14ac:dyDescent="0.3">
      <c r="A69" s="15" t="str">
        <f>INDEX('R1. Scenario specifications'!$C$11:$C$49,MATCH($B69,'R1. Scenario specifications'!$A$11:$A$49,0))</f>
        <v>Current 1.5DS, 2030 start, 'Expect the Unexpected' but with cheap renewables</v>
      </c>
      <c r="B69" s="15" t="s">
        <v>22</v>
      </c>
      <c r="C69" s="15" t="s">
        <v>58</v>
      </c>
      <c r="D69" s="16">
        <v>106372.23475248368</v>
      </c>
      <c r="E69" s="16">
        <v>117121.99855310518</v>
      </c>
      <c r="F69" s="16">
        <v>154604.28208016319</v>
      </c>
      <c r="G69" s="16">
        <v>172399.54607659721</v>
      </c>
      <c r="H69" s="16">
        <v>62200.538027084178</v>
      </c>
      <c r="I69" s="16">
        <v>47140.011787745992</v>
      </c>
      <c r="J69" s="16">
        <v>97430.338209038993</v>
      </c>
      <c r="K69" s="16">
        <v>138353.75135188358</v>
      </c>
      <c r="L69" s="16">
        <v>151460.98754054133</v>
      </c>
      <c r="M69" s="16">
        <v>156653.56747787746</v>
      </c>
      <c r="N69" s="16">
        <v>144953.15620789013</v>
      </c>
    </row>
    <row r="70" spans="1:14" x14ac:dyDescent="0.3">
      <c r="A70" s="15" t="str">
        <f>INDEX('R1. Scenario specifications'!$C$11:$C$49,MATCH($B70,'R1. Scenario specifications'!$A$11:$A$49,0))</f>
        <v>Current 1.5DS, 2030 start, 'Expect the Unexpected' but with cheap renewables</v>
      </c>
      <c r="B70" s="15" t="s">
        <v>22</v>
      </c>
      <c r="C70" s="15" t="s">
        <v>59</v>
      </c>
      <c r="D70" s="16">
        <v>245370.83212622179</v>
      </c>
      <c r="E70" s="16">
        <v>264324.30806681467</v>
      </c>
      <c r="F70" s="16">
        <v>287306.53567083232</v>
      </c>
      <c r="G70" s="16">
        <v>307494.9447099113</v>
      </c>
      <c r="H70" s="16">
        <v>268578.95667651499</v>
      </c>
      <c r="I70" s="16">
        <v>202842.35138033534</v>
      </c>
      <c r="J70" s="16">
        <v>190726.98401004</v>
      </c>
      <c r="K70" s="16">
        <v>252689.55770322762</v>
      </c>
      <c r="L70" s="16">
        <v>261238.73714578664</v>
      </c>
      <c r="M70" s="16">
        <v>266896.71258140111</v>
      </c>
      <c r="N70" s="16">
        <v>233844.78638057649</v>
      </c>
    </row>
    <row r="71" spans="1:14" x14ac:dyDescent="0.3">
      <c r="A71" s="15" t="str">
        <f>INDEX('R1. Scenario specifications'!$C$11:$C$49,MATCH($B71,'R1. Scenario specifications'!$A$11:$A$49,0))</f>
        <v>Current 1.5DS, 2020 start, 'Expect the Unexpected' but with cheap CCS</v>
      </c>
      <c r="B71" s="15" t="s">
        <v>23</v>
      </c>
      <c r="C71" s="15" t="s">
        <v>57</v>
      </c>
      <c r="D71" s="16">
        <v>133714.88896234578</v>
      </c>
      <c r="E71" s="16">
        <v>168184.14728934236</v>
      </c>
      <c r="F71" s="16">
        <v>133887.65130239917</v>
      </c>
      <c r="G71" s="16">
        <v>60978.19255440541</v>
      </c>
      <c r="H71" s="16">
        <v>49497.770478824837</v>
      </c>
      <c r="I71" s="16">
        <v>40170.159010880823</v>
      </c>
      <c r="J71" s="16">
        <v>44783.726961294044</v>
      </c>
      <c r="K71" s="16">
        <v>96377.884671174805</v>
      </c>
      <c r="L71" s="16">
        <v>102387.16421587074</v>
      </c>
      <c r="M71" s="16">
        <v>103923.249964713</v>
      </c>
      <c r="N71" s="16">
        <v>79324.675315240936</v>
      </c>
    </row>
    <row r="72" spans="1:14" x14ac:dyDescent="0.3">
      <c r="A72" s="15" t="str">
        <f>INDEX('R1. Scenario specifications'!$C$11:$C$49,MATCH($B72,'R1. Scenario specifications'!$A$11:$A$49,0))</f>
        <v>Current 1.5DS, 2020 start, 'Expect the Unexpected' but with cheap CCS</v>
      </c>
      <c r="B72" s="15" t="s">
        <v>23</v>
      </c>
      <c r="C72" s="15" t="s">
        <v>58</v>
      </c>
      <c r="D72" s="16">
        <v>106372.23475248368</v>
      </c>
      <c r="E72" s="16">
        <v>117121.99855310518</v>
      </c>
      <c r="F72" s="16">
        <v>154604.28208016319</v>
      </c>
      <c r="G72" s="16">
        <v>155574.04332528598</v>
      </c>
      <c r="H72" s="16">
        <v>45272.263607439745</v>
      </c>
      <c r="I72" s="16">
        <v>93881.675520613993</v>
      </c>
      <c r="J72" s="16">
        <v>106271.90532792881</v>
      </c>
      <c r="K72" s="16">
        <v>103550.36068024141</v>
      </c>
      <c r="L72" s="16">
        <v>105627.37401165284</v>
      </c>
      <c r="M72" s="16">
        <v>85236.283795392825</v>
      </c>
      <c r="N72" s="16">
        <v>56782.748072429895</v>
      </c>
    </row>
    <row r="73" spans="1:14" x14ac:dyDescent="0.3">
      <c r="A73" s="15" t="str">
        <f>INDEX('R1. Scenario specifications'!$C$11:$C$49,MATCH($B73,'R1. Scenario specifications'!$A$11:$A$49,0))</f>
        <v>Current 1.5DS, 2020 start, 'Expect the Unexpected' but with cheap CCS</v>
      </c>
      <c r="B73" s="15" t="s">
        <v>23</v>
      </c>
      <c r="C73" s="15" t="s">
        <v>59</v>
      </c>
      <c r="D73" s="16">
        <v>245370.83212622179</v>
      </c>
      <c r="E73" s="16">
        <v>264324.30806681467</v>
      </c>
      <c r="F73" s="16">
        <v>287306.53567083232</v>
      </c>
      <c r="G73" s="16">
        <v>259817.86000659456</v>
      </c>
      <c r="H73" s="16">
        <v>191100.67171799226</v>
      </c>
      <c r="I73" s="16">
        <v>173665.56575363735</v>
      </c>
      <c r="J73" s="16">
        <v>221157.6560319486</v>
      </c>
      <c r="K73" s="16">
        <v>241658.68826077541</v>
      </c>
      <c r="L73" s="16">
        <v>235577.12584241157</v>
      </c>
      <c r="M73" s="16">
        <v>217788.66871113097</v>
      </c>
      <c r="N73" s="16">
        <v>196551.87406457344</v>
      </c>
    </row>
    <row r="74" spans="1:14" x14ac:dyDescent="0.3">
      <c r="A74" s="15" t="str">
        <f>INDEX('R1. Scenario specifications'!$C$11:$C$49,MATCH($B74,'R1. Scenario specifications'!$A$11:$A$49,0))</f>
        <v>Current 1.5DS, 2030 start, 'Expect the Unexpected' but with cheap CCS</v>
      </c>
      <c r="B74" s="15" t="s">
        <v>24</v>
      </c>
      <c r="C74" s="15" t="s">
        <v>57</v>
      </c>
      <c r="D74" s="16">
        <v>133714.88896234578</v>
      </c>
      <c r="E74" s="16">
        <v>168184.14728934236</v>
      </c>
      <c r="F74" s="16">
        <v>133887.65130239917</v>
      </c>
      <c r="G74" s="16">
        <v>132560.54043858059</v>
      </c>
      <c r="H74" s="16">
        <v>51060.030957348703</v>
      </c>
      <c r="I74" s="16">
        <v>46047.65731424019</v>
      </c>
      <c r="J74" s="16">
        <v>17664.848881610465</v>
      </c>
      <c r="K74" s="16">
        <v>108755.77164991862</v>
      </c>
      <c r="L74" s="16">
        <v>118650.58190882519</v>
      </c>
      <c r="M74" s="16">
        <v>94253.612321859036</v>
      </c>
      <c r="N74" s="16">
        <v>109437.62156362028</v>
      </c>
    </row>
    <row r="75" spans="1:14" x14ac:dyDescent="0.3">
      <c r="A75" s="15" t="str">
        <f>INDEX('R1. Scenario specifications'!$C$11:$C$49,MATCH($B75,'R1. Scenario specifications'!$A$11:$A$49,0))</f>
        <v>Current 1.5DS, 2030 start, 'Expect the Unexpected' but with cheap CCS</v>
      </c>
      <c r="B75" s="15" t="s">
        <v>24</v>
      </c>
      <c r="C75" s="15" t="s">
        <v>58</v>
      </c>
      <c r="D75" s="16">
        <v>106372.23475248368</v>
      </c>
      <c r="E75" s="16">
        <v>117121.99855310518</v>
      </c>
      <c r="F75" s="16">
        <v>154604.28208016319</v>
      </c>
      <c r="G75" s="16">
        <v>172399.54607659721</v>
      </c>
      <c r="H75" s="16">
        <v>61634.969887283878</v>
      </c>
      <c r="I75" s="16">
        <v>45904.75933293526</v>
      </c>
      <c r="J75" s="16">
        <v>97280.036809563026</v>
      </c>
      <c r="K75" s="16">
        <v>140220.21450877329</v>
      </c>
      <c r="L75" s="16">
        <v>154154.98743651944</v>
      </c>
      <c r="M75" s="16">
        <v>156530.41324150169</v>
      </c>
      <c r="N75" s="16">
        <v>144438.01049216016</v>
      </c>
    </row>
    <row r="76" spans="1:14" x14ac:dyDescent="0.3">
      <c r="A76" s="15" t="str">
        <f>INDEX('R1. Scenario specifications'!$C$11:$C$49,MATCH($B76,'R1. Scenario specifications'!$A$11:$A$49,0))</f>
        <v>Current 1.5DS, 2030 start, 'Expect the Unexpected' but with cheap CCS</v>
      </c>
      <c r="B76" s="15" t="s">
        <v>24</v>
      </c>
      <c r="C76" s="15" t="s">
        <v>59</v>
      </c>
      <c r="D76" s="16">
        <v>245370.83212622179</v>
      </c>
      <c r="E76" s="16">
        <v>264324.30806681467</v>
      </c>
      <c r="F76" s="16">
        <v>287306.53567083232</v>
      </c>
      <c r="G76" s="16">
        <v>307494.9447099113</v>
      </c>
      <c r="H76" s="16">
        <v>269360.60758597974</v>
      </c>
      <c r="I76" s="16">
        <v>202690.28728828731</v>
      </c>
      <c r="J76" s="16">
        <v>188048.64338771687</v>
      </c>
      <c r="K76" s="16">
        <v>255878.28809067886</v>
      </c>
      <c r="L76" s="16">
        <v>258416.50724842114</v>
      </c>
      <c r="M76" s="16">
        <v>262827.20970270032</v>
      </c>
      <c r="N76" s="16">
        <v>232251.37942784565</v>
      </c>
    </row>
    <row r="77" spans="1:14" x14ac:dyDescent="0.3">
      <c r="A77" s="15" t="str">
        <f>INDEX('R1. Scenario specifications'!$C$11:$C$49,MATCH($B77,'R1. Scenario specifications'!$A$11:$A$49,0))</f>
        <v>Current 1.5DS, 2020 start, 'Expect the Unexpected' but with cheap EVs</v>
      </c>
      <c r="B77" s="15" t="s">
        <v>25</v>
      </c>
      <c r="C77" s="15" t="s">
        <v>57</v>
      </c>
      <c r="D77" s="16">
        <v>133714.88896234578</v>
      </c>
      <c r="E77" s="16">
        <v>168184.14728934236</v>
      </c>
      <c r="F77" s="16">
        <v>133887.65130239917</v>
      </c>
      <c r="G77" s="16">
        <v>60986.399919161791</v>
      </c>
      <c r="H77" s="16">
        <v>49498.584825046659</v>
      </c>
      <c r="I77" s="16">
        <v>42529.814774827231</v>
      </c>
      <c r="J77" s="16">
        <v>42786.652111889358</v>
      </c>
      <c r="K77" s="16">
        <v>97452.192198745703</v>
      </c>
      <c r="L77" s="16">
        <v>102730.85562280306</v>
      </c>
      <c r="M77" s="16">
        <v>104673.1884171142</v>
      </c>
      <c r="N77" s="16">
        <v>78409.31319124857</v>
      </c>
    </row>
    <row r="78" spans="1:14" x14ac:dyDescent="0.3">
      <c r="A78" s="15" t="str">
        <f>INDEX('R1. Scenario specifications'!$C$11:$C$49,MATCH($B78,'R1. Scenario specifications'!$A$11:$A$49,0))</f>
        <v>Current 1.5DS, 2020 start, 'Expect the Unexpected' but with cheap EVs</v>
      </c>
      <c r="B78" s="15" t="s">
        <v>25</v>
      </c>
      <c r="C78" s="15" t="s">
        <v>58</v>
      </c>
      <c r="D78" s="16">
        <v>106372.23475248368</v>
      </c>
      <c r="E78" s="16">
        <v>117121.99855310518</v>
      </c>
      <c r="F78" s="16">
        <v>154604.28208016319</v>
      </c>
      <c r="G78" s="16">
        <v>156899.13722132455</v>
      </c>
      <c r="H78" s="16">
        <v>45356.722999819125</v>
      </c>
      <c r="I78" s="16">
        <v>93143.685487996147</v>
      </c>
      <c r="J78" s="16">
        <v>106814.31755234522</v>
      </c>
      <c r="K78" s="16">
        <v>106818.06942143998</v>
      </c>
      <c r="L78" s="16">
        <v>104550.43199222081</v>
      </c>
      <c r="M78" s="16">
        <v>80308.12810418375</v>
      </c>
      <c r="N78" s="16">
        <v>57988.108927258465</v>
      </c>
    </row>
    <row r="79" spans="1:14" x14ac:dyDescent="0.3">
      <c r="A79" s="15" t="str">
        <f>INDEX('R1. Scenario specifications'!$C$11:$C$49,MATCH($B79,'R1. Scenario specifications'!$A$11:$A$49,0))</f>
        <v>Current 1.5DS, 2020 start, 'Expect the Unexpected' but with cheap EVs</v>
      </c>
      <c r="B79" s="15" t="s">
        <v>25</v>
      </c>
      <c r="C79" s="15" t="s">
        <v>59</v>
      </c>
      <c r="D79" s="16">
        <v>245370.83212622179</v>
      </c>
      <c r="E79" s="16">
        <v>264324.30806681467</v>
      </c>
      <c r="F79" s="16">
        <v>287306.53567083232</v>
      </c>
      <c r="G79" s="16">
        <v>256548.48619251547</v>
      </c>
      <c r="H79" s="16">
        <v>191414.82650888048</v>
      </c>
      <c r="I79" s="16">
        <v>172995.25809864351</v>
      </c>
      <c r="J79" s="16">
        <v>221798.51066715404</v>
      </c>
      <c r="K79" s="16">
        <v>264205.83510323317</v>
      </c>
      <c r="L79" s="16">
        <v>252177.23886416759</v>
      </c>
      <c r="M79" s="16">
        <v>239818.47932591775</v>
      </c>
      <c r="N79" s="16">
        <v>205810.32912060429</v>
      </c>
    </row>
    <row r="80" spans="1:14" x14ac:dyDescent="0.3">
      <c r="A80" s="15" t="str">
        <f>INDEX('R1. Scenario specifications'!$C$11:$C$49,MATCH($B80,'R1. Scenario specifications'!$A$11:$A$49,0))</f>
        <v>Current 2DS, 2030 start, 'Expect the Unexpected'</v>
      </c>
      <c r="B80" s="15" t="s">
        <v>26</v>
      </c>
      <c r="C80" s="15" t="s">
        <v>57</v>
      </c>
      <c r="D80" s="16">
        <v>133714.88896234578</v>
      </c>
      <c r="E80" s="16">
        <v>168184.14728934236</v>
      </c>
      <c r="F80" s="16">
        <v>133887.65130239917</v>
      </c>
      <c r="G80" s="16">
        <v>132560.54043858059</v>
      </c>
      <c r="H80" s="16">
        <v>91947.921778670687</v>
      </c>
      <c r="I80" s="16">
        <v>78765.954036447074</v>
      </c>
      <c r="J80" s="16">
        <v>89820.549739976108</v>
      </c>
      <c r="K80" s="16">
        <v>99846.410045751036</v>
      </c>
      <c r="L80" s="16">
        <v>115168.21366899491</v>
      </c>
      <c r="M80" s="16">
        <v>116549.33981437465</v>
      </c>
      <c r="N80" s="16">
        <v>104554.50146184136</v>
      </c>
    </row>
    <row r="81" spans="1:14" x14ac:dyDescent="0.3">
      <c r="A81" s="15" t="str">
        <f>INDEX('R1. Scenario specifications'!$C$11:$C$49,MATCH($B81,'R1. Scenario specifications'!$A$11:$A$49,0))</f>
        <v>Current 2DS, 2030 start, 'Expect the Unexpected'</v>
      </c>
      <c r="B81" s="15" t="s">
        <v>26</v>
      </c>
      <c r="C81" s="15" t="s">
        <v>58</v>
      </c>
      <c r="D81" s="16">
        <v>106372.23475248368</v>
      </c>
      <c r="E81" s="16">
        <v>117121.99855310518</v>
      </c>
      <c r="F81" s="16">
        <v>154604.28208016319</v>
      </c>
      <c r="G81" s="16">
        <v>172399.54607659721</v>
      </c>
      <c r="H81" s="16">
        <v>192160.86170671802</v>
      </c>
      <c r="I81" s="16">
        <v>197128.76756694232</v>
      </c>
      <c r="J81" s="16">
        <v>184138.73509628748</v>
      </c>
      <c r="K81" s="16">
        <v>156098.9438565828</v>
      </c>
      <c r="L81" s="16">
        <v>125141.07156542907</v>
      </c>
      <c r="M81" s="16">
        <v>89956.247751745774</v>
      </c>
      <c r="N81" s="16">
        <v>64179.249679752327</v>
      </c>
    </row>
    <row r="82" spans="1:14" x14ac:dyDescent="0.3">
      <c r="A82" s="15" t="str">
        <f>INDEX('R1. Scenario specifications'!$C$11:$C$49,MATCH($B82,'R1. Scenario specifications'!$A$11:$A$49,0))</f>
        <v>Current 2DS, 2030 start, 'Expect the Unexpected'</v>
      </c>
      <c r="B82" s="15" t="s">
        <v>26</v>
      </c>
      <c r="C82" s="15" t="s">
        <v>59</v>
      </c>
      <c r="D82" s="16">
        <v>245370.83212622179</v>
      </c>
      <c r="E82" s="16">
        <v>264324.30806681467</v>
      </c>
      <c r="F82" s="16">
        <v>287306.53567083232</v>
      </c>
      <c r="G82" s="16">
        <v>307494.9447099113</v>
      </c>
      <c r="H82" s="16">
        <v>288200.25370440568</v>
      </c>
      <c r="I82" s="16">
        <v>274833.11556549562</v>
      </c>
      <c r="J82" s="16">
        <v>261564.46128785377</v>
      </c>
      <c r="K82" s="16">
        <v>249207.60431502323</v>
      </c>
      <c r="L82" s="16">
        <v>242591.81282546301</v>
      </c>
      <c r="M82" s="16">
        <v>236289.37206480111</v>
      </c>
      <c r="N82" s="16">
        <v>206803.520651475</v>
      </c>
    </row>
    <row r="83" spans="1:14" x14ac:dyDescent="0.3">
      <c r="A83" s="15" t="str">
        <f>INDEX('R1. Scenario specifications'!$C$11:$C$49,MATCH($B83,'R1. Scenario specifications'!$A$11:$A$49,0))</f>
        <v>Current 1.5DS, 2030 start, 'Expect the Unexpected' but with cheap EVs</v>
      </c>
      <c r="B83" s="15" t="s">
        <v>27</v>
      </c>
      <c r="C83" s="15" t="s">
        <v>57</v>
      </c>
      <c r="D83" s="16">
        <v>133714.88896234578</v>
      </c>
      <c r="E83" s="16">
        <v>168184.14728934236</v>
      </c>
      <c r="F83" s="16">
        <v>133887.65130239917</v>
      </c>
      <c r="G83" s="16">
        <v>132560.54043858059</v>
      </c>
      <c r="H83" s="16">
        <v>51062.614074246834</v>
      </c>
      <c r="I83" s="16">
        <v>46667.531545509693</v>
      </c>
      <c r="J83" s="16">
        <v>17832.483825402003</v>
      </c>
      <c r="K83" s="16">
        <v>109708.81676257342</v>
      </c>
      <c r="L83" s="16">
        <v>119300.64929303598</v>
      </c>
      <c r="M83" s="16">
        <v>90497.673935261322</v>
      </c>
      <c r="N83" s="16">
        <v>110317.48141917492</v>
      </c>
    </row>
    <row r="84" spans="1:14" x14ac:dyDescent="0.3">
      <c r="A84" s="15" t="str">
        <f>INDEX('R1. Scenario specifications'!$C$11:$C$49,MATCH($B84,'R1. Scenario specifications'!$A$11:$A$49,0))</f>
        <v>Current 1.5DS, 2030 start, 'Expect the Unexpected' but with cheap EVs</v>
      </c>
      <c r="B84" s="15" t="s">
        <v>27</v>
      </c>
      <c r="C84" s="15" t="s">
        <v>58</v>
      </c>
      <c r="D84" s="16">
        <v>106372.23475248368</v>
      </c>
      <c r="E84" s="16">
        <v>117121.99855310518</v>
      </c>
      <c r="F84" s="16">
        <v>154604.28208016319</v>
      </c>
      <c r="G84" s="16">
        <v>172399.54607659721</v>
      </c>
      <c r="H84" s="16">
        <v>59912.211007333499</v>
      </c>
      <c r="I84" s="16">
        <v>44449.794530512641</v>
      </c>
      <c r="J84" s="16">
        <v>96714.443734158616</v>
      </c>
      <c r="K84" s="16">
        <v>140847.72194552186</v>
      </c>
      <c r="L84" s="16">
        <v>155034.31247644799</v>
      </c>
      <c r="M84" s="16">
        <v>159782.90134788619</v>
      </c>
      <c r="N84" s="16">
        <v>142553.328222449</v>
      </c>
    </row>
    <row r="85" spans="1:14" x14ac:dyDescent="0.3">
      <c r="A85" s="15" t="str">
        <f>INDEX('R1. Scenario specifications'!$C$11:$C$49,MATCH($B85,'R1. Scenario specifications'!$A$11:$A$49,0))</f>
        <v>Current 1.5DS, 2030 start, 'Expect the Unexpected' but with cheap EVs</v>
      </c>
      <c r="B85" s="15" t="s">
        <v>27</v>
      </c>
      <c r="C85" s="15" t="s">
        <v>59</v>
      </c>
      <c r="D85" s="16">
        <v>245370.83212622179</v>
      </c>
      <c r="E85" s="16">
        <v>264324.30806681467</v>
      </c>
      <c r="F85" s="16">
        <v>287306.53567083232</v>
      </c>
      <c r="G85" s="16">
        <v>307494.9447099113</v>
      </c>
      <c r="H85" s="16">
        <v>265019.90145668993</v>
      </c>
      <c r="I85" s="16">
        <v>202773.35971082328</v>
      </c>
      <c r="J85" s="16">
        <v>191214.29266161678</v>
      </c>
      <c r="K85" s="16">
        <v>279182.33469635766</v>
      </c>
      <c r="L85" s="16">
        <v>265146.1322859932</v>
      </c>
      <c r="M85" s="16">
        <v>262393.10000938608</v>
      </c>
      <c r="N85" s="16">
        <v>228801.16146912111</v>
      </c>
    </row>
    <row r="86" spans="1:14" x14ac:dyDescent="0.3">
      <c r="A86" s="15" t="str">
        <f>INDEX('R1. Scenario specifications'!$C$11:$C$49,MATCH($B86,'R1. Scenario specifications'!$A$11:$A$49,0))</f>
        <v>Current 1.5DS, 2020 start, 'Expect the Unexpected' but with cheap energy efficiency</v>
      </c>
      <c r="B86" s="15" t="s">
        <v>28</v>
      </c>
      <c r="C86" s="15" t="s">
        <v>57</v>
      </c>
      <c r="D86" s="16">
        <v>133714.88896234578</v>
      </c>
      <c r="E86" s="16">
        <v>168184.14728934236</v>
      </c>
      <c r="F86" s="16">
        <v>133887.65130239917</v>
      </c>
      <c r="G86" s="16">
        <v>66488.798433819713</v>
      </c>
      <c r="H86" s="16">
        <v>49469.230332764935</v>
      </c>
      <c r="I86" s="16">
        <v>43546.581480469809</v>
      </c>
      <c r="J86" s="16">
        <v>50504.990396203422</v>
      </c>
      <c r="K86" s="16">
        <v>76998.380055112939</v>
      </c>
      <c r="L86" s="16">
        <v>82852.057140052755</v>
      </c>
      <c r="M86" s="16">
        <v>86282.648159580829</v>
      </c>
      <c r="N86" s="16">
        <v>66705.933750192387</v>
      </c>
    </row>
    <row r="87" spans="1:14" x14ac:dyDescent="0.3">
      <c r="A87" s="15" t="str">
        <f>INDEX('R1. Scenario specifications'!$C$11:$C$49,MATCH($B87,'R1. Scenario specifications'!$A$11:$A$49,0))</f>
        <v>Current 1.5DS, 2020 start, 'Expect the Unexpected' but with cheap energy efficiency</v>
      </c>
      <c r="B87" s="15" t="s">
        <v>28</v>
      </c>
      <c r="C87" s="15" t="s">
        <v>58</v>
      </c>
      <c r="D87" s="16">
        <v>106372.23475248368</v>
      </c>
      <c r="E87" s="16">
        <v>117121.99855310518</v>
      </c>
      <c r="F87" s="16">
        <v>154604.28208016319</v>
      </c>
      <c r="G87" s="16">
        <v>156782.16852689741</v>
      </c>
      <c r="H87" s="16">
        <v>49689.427750948969</v>
      </c>
      <c r="I87" s="16">
        <v>66855.820745376914</v>
      </c>
      <c r="J87" s="16">
        <v>76185.558635130525</v>
      </c>
      <c r="K87" s="16">
        <v>106003.49034131272</v>
      </c>
      <c r="L87" s="16">
        <v>94310.072761867632</v>
      </c>
      <c r="M87" s="16">
        <v>75466.845792081134</v>
      </c>
      <c r="N87" s="16">
        <v>47464.522899873416</v>
      </c>
    </row>
    <row r="88" spans="1:14" x14ac:dyDescent="0.3">
      <c r="A88" s="15" t="str">
        <f>INDEX('R1. Scenario specifications'!$C$11:$C$49,MATCH($B88,'R1. Scenario specifications'!$A$11:$A$49,0))</f>
        <v>Current 1.5DS, 2020 start, 'Expect the Unexpected' but with cheap energy efficiency</v>
      </c>
      <c r="B88" s="15" t="s">
        <v>28</v>
      </c>
      <c r="C88" s="15" t="s">
        <v>59</v>
      </c>
      <c r="D88" s="16">
        <v>245370.83212622179</v>
      </c>
      <c r="E88" s="16">
        <v>264324.30806681467</v>
      </c>
      <c r="F88" s="16">
        <v>287306.53567083232</v>
      </c>
      <c r="G88" s="16">
        <v>256205.38686582635</v>
      </c>
      <c r="H88" s="16">
        <v>201253.32180697098</v>
      </c>
      <c r="I88" s="16">
        <v>176713.55374924472</v>
      </c>
      <c r="J88" s="16">
        <v>219860.89136616071</v>
      </c>
      <c r="K88" s="16">
        <v>232166.98758969337</v>
      </c>
      <c r="L88" s="16">
        <v>216775.93358493687</v>
      </c>
      <c r="M88" s="16">
        <v>213722.33648035247</v>
      </c>
      <c r="N88" s="16">
        <v>201120.64898869861</v>
      </c>
    </row>
    <row r="89" spans="1:14" x14ac:dyDescent="0.3">
      <c r="A89" s="15" t="str">
        <f>INDEX('R1. Scenario specifications'!$C$11:$C$49,MATCH($B89,'R1. Scenario specifications'!$A$11:$A$49,0))</f>
        <v>Current 1.5DS, 2030 start, 'Expect the Unexpected' but with cheap energy efficiency</v>
      </c>
      <c r="B89" s="15" t="s">
        <v>29</v>
      </c>
      <c r="C89" s="15" t="s">
        <v>57</v>
      </c>
      <c r="D89" s="16">
        <v>133714.88896234578</v>
      </c>
      <c r="E89" s="16">
        <v>168184.14728934236</v>
      </c>
      <c r="F89" s="16">
        <v>133887.65130239917</v>
      </c>
      <c r="G89" s="16">
        <v>132560.54043858059</v>
      </c>
      <c r="H89" s="16">
        <v>50764.830771222791</v>
      </c>
      <c r="I89" s="16">
        <v>42487.293295417032</v>
      </c>
      <c r="J89" s="16">
        <v>17393.112456992141</v>
      </c>
      <c r="K89" s="16">
        <v>90219.304090070422</v>
      </c>
      <c r="L89" s="16">
        <v>92674.40431050086</v>
      </c>
      <c r="M89" s="16">
        <v>67996.729183270334</v>
      </c>
      <c r="N89" s="16">
        <v>82757.360351668598</v>
      </c>
    </row>
    <row r="90" spans="1:14" x14ac:dyDescent="0.3">
      <c r="A90" s="15" t="str">
        <f>INDEX('R1. Scenario specifications'!$C$11:$C$49,MATCH($B90,'R1. Scenario specifications'!$A$11:$A$49,0))</f>
        <v>Current 1.5DS, 2030 start, 'Expect the Unexpected' but with cheap energy efficiency</v>
      </c>
      <c r="B90" s="15" t="s">
        <v>29</v>
      </c>
      <c r="C90" s="15" t="s">
        <v>58</v>
      </c>
      <c r="D90" s="16">
        <v>106372.23475248368</v>
      </c>
      <c r="E90" s="16">
        <v>117121.99855310518</v>
      </c>
      <c r="F90" s="16">
        <v>154604.28208016319</v>
      </c>
      <c r="G90" s="16">
        <v>172399.54607659721</v>
      </c>
      <c r="H90" s="16">
        <v>69410.565279282353</v>
      </c>
      <c r="I90" s="16">
        <v>47265.43949742402</v>
      </c>
      <c r="J90" s="16">
        <v>82367.268664341216</v>
      </c>
      <c r="K90" s="16">
        <v>124967.30465581398</v>
      </c>
      <c r="L90" s="16">
        <v>136025.94449178196</v>
      </c>
      <c r="M90" s="16">
        <v>140206.68728120057</v>
      </c>
      <c r="N90" s="16">
        <v>127820.47766598313</v>
      </c>
    </row>
    <row r="91" spans="1:14" x14ac:dyDescent="0.3">
      <c r="A91" s="15" t="str">
        <f>INDEX('R1. Scenario specifications'!$C$11:$C$49,MATCH($B91,'R1. Scenario specifications'!$A$11:$A$49,0))</f>
        <v>Current 1.5DS, 2030 start, 'Expect the Unexpected' but with cheap energy efficiency</v>
      </c>
      <c r="B91" s="15" t="s">
        <v>29</v>
      </c>
      <c r="C91" s="15" t="s">
        <v>59</v>
      </c>
      <c r="D91" s="16">
        <v>245370.83212622179</v>
      </c>
      <c r="E91" s="16">
        <v>264324.30806681467</v>
      </c>
      <c r="F91" s="16">
        <v>287306.53567083232</v>
      </c>
      <c r="G91" s="16">
        <v>307494.9447099113</v>
      </c>
      <c r="H91" s="16">
        <v>247500.01819951856</v>
      </c>
      <c r="I91" s="16">
        <v>190232.99915201939</v>
      </c>
      <c r="J91" s="16">
        <v>171235.22024179899</v>
      </c>
      <c r="K91" s="16">
        <v>236208.33283006179</v>
      </c>
      <c r="L91" s="16">
        <v>225685.39377946264</v>
      </c>
      <c r="M91" s="16">
        <v>223239.21691617894</v>
      </c>
      <c r="N91" s="16">
        <v>198346.42615455651</v>
      </c>
    </row>
    <row r="92" spans="1:14" x14ac:dyDescent="0.3">
      <c r="A92" s="15" t="str">
        <f>INDEX('R1. Scenario specifications'!$C$11:$C$49,MATCH($B92,'R1. Scenario specifications'!$A$11:$A$49,0))</f>
        <v>Current 1.5DS, 2020 start, 'Expect the Unexpected' but with most conservative biomass CCS / NET technology cost assumptions</v>
      </c>
      <c r="B92" s="15" t="s">
        <v>30</v>
      </c>
      <c r="C92" s="15" t="s">
        <v>57</v>
      </c>
      <c r="D92" s="16">
        <v>133714.88896234578</v>
      </c>
      <c r="E92" s="16">
        <v>168184.14728934236</v>
      </c>
      <c r="F92" s="16">
        <v>133887.65130239917</v>
      </c>
      <c r="G92" s="16">
        <v>58770.441468431149</v>
      </c>
      <c r="H92" s="16">
        <v>49497.370008262558</v>
      </c>
      <c r="I92" s="16">
        <v>40438.608637993762</v>
      </c>
      <c r="J92" s="16">
        <v>62764.975807117575</v>
      </c>
      <c r="K92" s="16">
        <v>95545.284453578934</v>
      </c>
      <c r="L92" s="16">
        <v>103322.33502798787</v>
      </c>
      <c r="M92" s="16">
        <v>105355.12139263298</v>
      </c>
      <c r="N92" s="16">
        <v>83380.601033797284</v>
      </c>
    </row>
    <row r="93" spans="1:14" x14ac:dyDescent="0.3">
      <c r="A93" s="15" t="str">
        <f>INDEX('R1. Scenario specifications'!$C$11:$C$49,MATCH($B93,'R1. Scenario specifications'!$A$11:$A$49,0))</f>
        <v>Current 1.5DS, 2020 start, 'Expect the Unexpected' but with most conservative biomass CCS / NET technology cost assumptions</v>
      </c>
      <c r="B93" s="15" t="s">
        <v>30</v>
      </c>
      <c r="C93" s="15" t="s">
        <v>58</v>
      </c>
      <c r="D93" s="16">
        <v>106372.23475248368</v>
      </c>
      <c r="E93" s="16">
        <v>117121.99855310518</v>
      </c>
      <c r="F93" s="16">
        <v>154604.28208016319</v>
      </c>
      <c r="G93" s="16">
        <v>154010.50328332835</v>
      </c>
      <c r="H93" s="16">
        <v>44233.75644422225</v>
      </c>
      <c r="I93" s="16">
        <v>91766.787224665328</v>
      </c>
      <c r="J93" s="16">
        <v>86921.691484433759</v>
      </c>
      <c r="K93" s="16">
        <v>104775.783536754</v>
      </c>
      <c r="L93" s="16">
        <v>111848.07442428019</v>
      </c>
      <c r="M93" s="16">
        <v>95128.468965536216</v>
      </c>
      <c r="N93" s="16">
        <v>63972.648301766676</v>
      </c>
    </row>
    <row r="94" spans="1:14" x14ac:dyDescent="0.3">
      <c r="A94" s="15" t="str">
        <f>INDEX('R1. Scenario specifications'!$C$11:$C$49,MATCH($B94,'R1. Scenario specifications'!$A$11:$A$49,0))</f>
        <v>Current 1.5DS, 2020 start, 'Expect the Unexpected' but with most conservative biomass CCS / NET technology cost assumptions</v>
      </c>
      <c r="B94" s="15" t="s">
        <v>30</v>
      </c>
      <c r="C94" s="15" t="s">
        <v>59</v>
      </c>
      <c r="D94" s="16">
        <v>245370.83212622179</v>
      </c>
      <c r="E94" s="16">
        <v>264324.30806681467</v>
      </c>
      <c r="F94" s="16">
        <v>287306.53567083232</v>
      </c>
      <c r="G94" s="16">
        <v>261583.62702482071</v>
      </c>
      <c r="H94" s="16">
        <v>189487.30372338451</v>
      </c>
      <c r="I94" s="16">
        <v>171632.38728569643</v>
      </c>
      <c r="J94" s="16">
        <v>239205.08619392177</v>
      </c>
      <c r="K94" s="16">
        <v>242335.13923909297</v>
      </c>
      <c r="L94" s="16">
        <v>226226.17356690136</v>
      </c>
      <c r="M94" s="16">
        <v>216596.52244764881</v>
      </c>
      <c r="N94" s="16">
        <v>186584.16155911912</v>
      </c>
    </row>
    <row r="95" spans="1:14" x14ac:dyDescent="0.3">
      <c r="A95" s="15" t="str">
        <f>INDEX('R1. Scenario specifications'!$C$11:$C$49,MATCH($B95,'R1. Scenario specifications'!$A$11:$A$49,0))</f>
        <v>Current 1.5DS, 2030 start, 'Expect the Unexpected' but with most conservative biomass CCS / NET technology cost assumptions</v>
      </c>
      <c r="B95" s="15" t="s">
        <v>31</v>
      </c>
      <c r="C95" s="15" t="s">
        <v>57</v>
      </c>
      <c r="D95" s="16">
        <v>133714.88896234578</v>
      </c>
      <c r="E95" s="16">
        <v>168184.14728934236</v>
      </c>
      <c r="F95" s="16">
        <v>133887.65130239917</v>
      </c>
      <c r="G95" s="16">
        <v>132560.54043858059</v>
      </c>
      <c r="H95" s="16">
        <v>51057.878254092808</v>
      </c>
      <c r="I95" s="16">
        <v>50061.909494260297</v>
      </c>
      <c r="J95" s="16">
        <v>17664.851376625757</v>
      </c>
      <c r="K95" s="16">
        <v>111817.10165971133</v>
      </c>
      <c r="L95" s="16">
        <v>115176.48654632451</v>
      </c>
      <c r="M95" s="16">
        <v>94065.495623660798</v>
      </c>
      <c r="N95" s="16">
        <v>109433.75399305136</v>
      </c>
    </row>
    <row r="96" spans="1:14" x14ac:dyDescent="0.3">
      <c r="A96" s="15" t="str">
        <f>INDEX('R1. Scenario specifications'!$C$11:$C$49,MATCH($B96,'R1. Scenario specifications'!$A$11:$A$49,0))</f>
        <v>Current 1.5DS, 2030 start, 'Expect the Unexpected' but with most conservative biomass CCS / NET technology cost assumptions</v>
      </c>
      <c r="B96" s="15" t="s">
        <v>31</v>
      </c>
      <c r="C96" s="15" t="s">
        <v>58</v>
      </c>
      <c r="D96" s="16">
        <v>106372.23475248368</v>
      </c>
      <c r="E96" s="16">
        <v>117121.99855310518</v>
      </c>
      <c r="F96" s="16">
        <v>154604.28208016319</v>
      </c>
      <c r="G96" s="16">
        <v>172399.54607659721</v>
      </c>
      <c r="H96" s="16">
        <v>60343.520499572405</v>
      </c>
      <c r="I96" s="16">
        <v>45511.15597045912</v>
      </c>
      <c r="J96" s="16">
        <v>97464.532665643928</v>
      </c>
      <c r="K96" s="16">
        <v>137071.01618018543</v>
      </c>
      <c r="L96" s="16">
        <v>153645.72505603827</v>
      </c>
      <c r="M96" s="16">
        <v>156614.1979435659</v>
      </c>
      <c r="N96" s="16">
        <v>147828.20692930394</v>
      </c>
    </row>
    <row r="97" spans="1:14" x14ac:dyDescent="0.3">
      <c r="A97" s="15" t="str">
        <f>INDEX('R1. Scenario specifications'!$C$11:$C$49,MATCH($B97,'R1. Scenario specifications'!$A$11:$A$49,0))</f>
        <v>Current 1.5DS, 2030 start, 'Expect the Unexpected' but with most conservative biomass CCS / NET technology cost assumptions</v>
      </c>
      <c r="B97" s="15" t="s">
        <v>31</v>
      </c>
      <c r="C97" s="15" t="s">
        <v>59</v>
      </c>
      <c r="D97" s="16">
        <v>245370.83212622179</v>
      </c>
      <c r="E97" s="16">
        <v>264324.30806681467</v>
      </c>
      <c r="F97" s="16">
        <v>287306.53567083232</v>
      </c>
      <c r="G97" s="16">
        <v>307494.9447099113</v>
      </c>
      <c r="H97" s="16">
        <v>276873.11572783621</v>
      </c>
      <c r="I97" s="16">
        <v>200697.69050715058</v>
      </c>
      <c r="J97" s="16">
        <v>192052.73104515517</v>
      </c>
      <c r="K97" s="16">
        <v>257199.40026908449</v>
      </c>
      <c r="L97" s="16">
        <v>257517.37885498328</v>
      </c>
      <c r="M97" s="16">
        <v>262692.91173011181</v>
      </c>
      <c r="N97" s="16">
        <v>237670.12879782004</v>
      </c>
    </row>
    <row r="98" spans="1:14" x14ac:dyDescent="0.3">
      <c r="A98" s="15" t="str">
        <f>INDEX('R1. Scenario specifications'!$C$11:$C$49,MATCH($B98,'R1. Scenario specifications'!$A$11:$A$49,0))</f>
        <v>Current 1.75DS, 2020 start, 'Expect the Unexpected'</v>
      </c>
      <c r="B98" s="15" t="s">
        <v>32</v>
      </c>
      <c r="C98" s="15" t="s">
        <v>57</v>
      </c>
      <c r="D98" s="16">
        <v>133714.88896234578</v>
      </c>
      <c r="E98" s="16">
        <v>168184.14728934236</v>
      </c>
      <c r="F98" s="16">
        <v>133887.65130239917</v>
      </c>
      <c r="G98" s="16">
        <v>75962.874397344436</v>
      </c>
      <c r="H98" s="16">
        <v>54827.00419239136</v>
      </c>
      <c r="I98" s="16">
        <v>76229.819702291774</v>
      </c>
      <c r="J98" s="16">
        <v>94257.56102283395</v>
      </c>
      <c r="K98" s="16">
        <v>99624.511955713446</v>
      </c>
      <c r="L98" s="16">
        <v>103019.08303768531</v>
      </c>
      <c r="M98" s="16">
        <v>88131.686296148822</v>
      </c>
      <c r="N98" s="16">
        <v>74349.033159687417</v>
      </c>
    </row>
    <row r="99" spans="1:14" x14ac:dyDescent="0.3">
      <c r="A99" s="15" t="str">
        <f>INDEX('R1. Scenario specifications'!$C$11:$C$49,MATCH($B99,'R1. Scenario specifications'!$A$11:$A$49,0))</f>
        <v>Current 1.75DS, 2020 start, 'Expect the Unexpected'</v>
      </c>
      <c r="B99" s="15" t="s">
        <v>32</v>
      </c>
      <c r="C99" s="15" t="s">
        <v>58</v>
      </c>
      <c r="D99" s="16">
        <v>106372.23475248368</v>
      </c>
      <c r="E99" s="16">
        <v>117121.99855310518</v>
      </c>
      <c r="F99" s="16">
        <v>154604.28208016319</v>
      </c>
      <c r="G99" s="16">
        <v>183836.55138082447</v>
      </c>
      <c r="H99" s="16">
        <v>187685.60193965401</v>
      </c>
      <c r="I99" s="16">
        <v>177702.19553697898</v>
      </c>
      <c r="J99" s="16">
        <v>166461.77604953689</v>
      </c>
      <c r="K99" s="16">
        <v>126587.8911236852</v>
      </c>
      <c r="L99" s="16">
        <v>91600.56506912857</v>
      </c>
      <c r="M99" s="16">
        <v>60353.607120909197</v>
      </c>
      <c r="N99" s="16">
        <v>52266.032744558666</v>
      </c>
    </row>
    <row r="100" spans="1:14" x14ac:dyDescent="0.3">
      <c r="A100" s="15" t="str">
        <f>INDEX('R1. Scenario specifications'!$C$11:$C$49,MATCH($B100,'R1. Scenario specifications'!$A$11:$A$49,0))</f>
        <v>Current 1.75DS, 2020 start, 'Expect the Unexpected'</v>
      </c>
      <c r="B100" s="15" t="s">
        <v>32</v>
      </c>
      <c r="C100" s="15" t="s">
        <v>59</v>
      </c>
      <c r="D100" s="16">
        <v>245370.83212622179</v>
      </c>
      <c r="E100" s="16">
        <v>264324.30806681467</v>
      </c>
      <c r="F100" s="16">
        <v>287306.53567083232</v>
      </c>
      <c r="G100" s="16">
        <v>291305.95023425564</v>
      </c>
      <c r="H100" s="16">
        <v>273610.91304673138</v>
      </c>
      <c r="I100" s="16">
        <v>281366.88497372903</v>
      </c>
      <c r="J100" s="16">
        <v>257241.79164713708</v>
      </c>
      <c r="K100" s="16">
        <v>245067.15344716597</v>
      </c>
      <c r="L100" s="16">
        <v>223181.394611469</v>
      </c>
      <c r="M100" s="16">
        <v>209102.13013646321</v>
      </c>
      <c r="N100" s="16">
        <v>201978.35113057258</v>
      </c>
    </row>
    <row r="101" spans="1:14" x14ac:dyDescent="0.3">
      <c r="A101" s="15" t="str">
        <f>INDEX('R1. Scenario specifications'!$C$11:$C$49,MATCH($B101,'R1. Scenario specifications'!$A$11:$A$49,0))</f>
        <v>Current 1.75DS, 2030 start, 'Expect the Unexpected'</v>
      </c>
      <c r="B101" s="15" t="s">
        <v>33</v>
      </c>
      <c r="C101" s="15" t="s">
        <v>57</v>
      </c>
      <c r="D101" s="16">
        <v>133714.88896234578</v>
      </c>
      <c r="E101" s="16">
        <v>168184.14728934236</v>
      </c>
      <c r="F101" s="16">
        <v>133887.65130239917</v>
      </c>
      <c r="G101" s="16">
        <v>132560.54043858059</v>
      </c>
      <c r="H101" s="16">
        <v>60127.93147014967</v>
      </c>
      <c r="I101" s="16">
        <v>71178.497491220522</v>
      </c>
      <c r="J101" s="16">
        <v>68989.374077592147</v>
      </c>
      <c r="K101" s="16">
        <v>99293.422089733591</v>
      </c>
      <c r="L101" s="16">
        <v>103534.55104551902</v>
      </c>
      <c r="M101" s="16">
        <v>100473.95427859738</v>
      </c>
      <c r="N101" s="16">
        <v>74824.143142866364</v>
      </c>
    </row>
    <row r="102" spans="1:14" x14ac:dyDescent="0.3">
      <c r="A102" s="15" t="str">
        <f>INDEX('R1. Scenario specifications'!$C$11:$C$49,MATCH($B102,'R1. Scenario specifications'!$A$11:$A$49,0))</f>
        <v>Current 1.75DS, 2030 start, 'Expect the Unexpected'</v>
      </c>
      <c r="B102" s="15" t="s">
        <v>33</v>
      </c>
      <c r="C102" s="15" t="s">
        <v>58</v>
      </c>
      <c r="D102" s="16">
        <v>106372.23475248368</v>
      </c>
      <c r="E102" s="16">
        <v>117121.99855310518</v>
      </c>
      <c r="F102" s="16">
        <v>154604.28208016319</v>
      </c>
      <c r="G102" s="16">
        <v>172399.54607659721</v>
      </c>
      <c r="H102" s="16">
        <v>192555.82506338198</v>
      </c>
      <c r="I102" s="16">
        <v>141809.47899713632</v>
      </c>
      <c r="J102" s="16">
        <v>75565.366026480595</v>
      </c>
      <c r="K102" s="16">
        <v>113240.95206153569</v>
      </c>
      <c r="L102" s="16">
        <v>100218.3833191617</v>
      </c>
      <c r="M102" s="16">
        <v>69301.23309546728</v>
      </c>
      <c r="N102" s="16">
        <v>54380.601182319755</v>
      </c>
    </row>
    <row r="103" spans="1:14" x14ac:dyDescent="0.3">
      <c r="A103" s="15" t="str">
        <f>INDEX('R1. Scenario specifications'!$C$11:$C$49,MATCH($B103,'R1. Scenario specifications'!$A$11:$A$49,0))</f>
        <v>Current 1.75DS, 2030 start, 'Expect the Unexpected'</v>
      </c>
      <c r="B103" s="15" t="s">
        <v>33</v>
      </c>
      <c r="C103" s="15" t="s">
        <v>59</v>
      </c>
      <c r="D103" s="16">
        <v>245370.83212622179</v>
      </c>
      <c r="E103" s="16">
        <v>264324.30806681467</v>
      </c>
      <c r="F103" s="16">
        <v>287306.53567083232</v>
      </c>
      <c r="G103" s="16">
        <v>307494.9447099113</v>
      </c>
      <c r="H103" s="16">
        <v>277315.62720150821</v>
      </c>
      <c r="I103" s="16">
        <v>265937.34946762421</v>
      </c>
      <c r="J103" s="16">
        <v>252525.43376183393</v>
      </c>
      <c r="K103" s="16">
        <v>257898.63849761692</v>
      </c>
      <c r="L103" s="16">
        <v>257353.93655125069</v>
      </c>
      <c r="M103" s="16">
        <v>230614.89304372779</v>
      </c>
      <c r="N103" s="16">
        <v>215340.55135028463</v>
      </c>
    </row>
    <row r="104" spans="1:14" x14ac:dyDescent="0.3">
      <c r="A104" s="15" t="str">
        <f>INDEX('R1. Scenario specifications'!$C$11:$C$49,MATCH($B104,'R1. Scenario specifications'!$A$11:$A$49,0))</f>
        <v>Current 1.75DS, 2020 start, 'Expect the Unexpected' but with cheap renewables</v>
      </c>
      <c r="B104" s="15" t="s">
        <v>34</v>
      </c>
      <c r="C104" s="15" t="s">
        <v>57</v>
      </c>
      <c r="D104" s="16">
        <v>133714.88896234578</v>
      </c>
      <c r="E104" s="16">
        <v>168184.14728934236</v>
      </c>
      <c r="F104" s="16">
        <v>133887.65130239917</v>
      </c>
      <c r="G104" s="16">
        <v>76947.334316954584</v>
      </c>
      <c r="H104" s="16">
        <v>55428.50466171046</v>
      </c>
      <c r="I104" s="16">
        <v>73571.926118668285</v>
      </c>
      <c r="J104" s="16">
        <v>94311.562224893671</v>
      </c>
      <c r="K104" s="16">
        <v>99635.513165642129</v>
      </c>
      <c r="L104" s="16">
        <v>102767.79706819188</v>
      </c>
      <c r="M104" s="16">
        <v>86136.125707220679</v>
      </c>
      <c r="N104" s="16">
        <v>73388.921481621015</v>
      </c>
    </row>
    <row r="105" spans="1:14" x14ac:dyDescent="0.3">
      <c r="A105" s="15" t="str">
        <f>INDEX('R1. Scenario specifications'!$C$11:$C$49,MATCH($B105,'R1. Scenario specifications'!$A$11:$A$49,0))</f>
        <v>Current 1.75DS, 2020 start, 'Expect the Unexpected' but with cheap renewables</v>
      </c>
      <c r="B105" s="15" t="s">
        <v>34</v>
      </c>
      <c r="C105" s="15" t="s">
        <v>58</v>
      </c>
      <c r="D105" s="16">
        <v>106372.23475248368</v>
      </c>
      <c r="E105" s="16">
        <v>117121.99855310518</v>
      </c>
      <c r="F105" s="16">
        <v>154604.28208016319</v>
      </c>
      <c r="G105" s="16">
        <v>180667.52732738407</v>
      </c>
      <c r="H105" s="16">
        <v>185117.05113764614</v>
      </c>
      <c r="I105" s="16">
        <v>178774.28303961473</v>
      </c>
      <c r="J105" s="16">
        <v>167080.14606156759</v>
      </c>
      <c r="K105" s="16">
        <v>123697.20977039765</v>
      </c>
      <c r="L105" s="16">
        <v>91306.60442542519</v>
      </c>
      <c r="M105" s="16">
        <v>59452.008998351565</v>
      </c>
      <c r="N105" s="16">
        <v>50456.417946298745</v>
      </c>
    </row>
    <row r="106" spans="1:14" x14ac:dyDescent="0.3">
      <c r="A106" s="15" t="str">
        <f>INDEX('R1. Scenario specifications'!$C$11:$C$49,MATCH($B106,'R1. Scenario specifications'!$A$11:$A$49,0))</f>
        <v>Current 1.75DS, 2020 start, 'Expect the Unexpected' but with cheap renewables</v>
      </c>
      <c r="B106" s="15" t="s">
        <v>34</v>
      </c>
      <c r="C106" s="15" t="s">
        <v>59</v>
      </c>
      <c r="D106" s="16">
        <v>245370.83212622179</v>
      </c>
      <c r="E106" s="16">
        <v>264324.30806681467</v>
      </c>
      <c r="F106" s="16">
        <v>287306.53567083232</v>
      </c>
      <c r="G106" s="16">
        <v>291990.37932146952</v>
      </c>
      <c r="H106" s="16">
        <v>273341.02451914933</v>
      </c>
      <c r="I106" s="16">
        <v>278175.59298664099</v>
      </c>
      <c r="J106" s="16">
        <v>255838.46915025852</v>
      </c>
      <c r="K106" s="16">
        <v>241428.5544422518</v>
      </c>
      <c r="L106" s="16">
        <v>218203.80672576153</v>
      </c>
      <c r="M106" s="16">
        <v>203297.8877231293</v>
      </c>
      <c r="N106" s="16">
        <v>202288.4367808587</v>
      </c>
    </row>
    <row r="107" spans="1:14" x14ac:dyDescent="0.3">
      <c r="A107" s="15" t="str">
        <f>INDEX('R1. Scenario specifications'!$C$11:$C$49,MATCH($B107,'R1. Scenario specifications'!$A$11:$A$49,0))</f>
        <v>Current 1.75DS, 2030 start, 'Expect the Unexpected' but with cheap renewables</v>
      </c>
      <c r="B107" s="15" t="s">
        <v>35</v>
      </c>
      <c r="C107" s="15" t="s">
        <v>57</v>
      </c>
      <c r="D107" s="16">
        <v>133714.88896234578</v>
      </c>
      <c r="E107" s="16">
        <v>168184.14728934236</v>
      </c>
      <c r="F107" s="16">
        <v>133887.65130239917</v>
      </c>
      <c r="G107" s="16">
        <v>132560.54043858059</v>
      </c>
      <c r="H107" s="16">
        <v>61118.96086454091</v>
      </c>
      <c r="I107" s="16">
        <v>71215.357039119175</v>
      </c>
      <c r="J107" s="16">
        <v>68999.383672666256</v>
      </c>
      <c r="K107" s="16">
        <v>98296.631103461259</v>
      </c>
      <c r="L107" s="16">
        <v>102467.96152820418</v>
      </c>
      <c r="M107" s="16">
        <v>97630.560954952554</v>
      </c>
      <c r="N107" s="16">
        <v>74970.184622777932</v>
      </c>
    </row>
    <row r="108" spans="1:14" x14ac:dyDescent="0.3">
      <c r="A108" s="15" t="str">
        <f>INDEX('R1. Scenario specifications'!$C$11:$C$49,MATCH($B108,'R1. Scenario specifications'!$A$11:$A$49,0))</f>
        <v>Current 1.75DS, 2030 start, 'Expect the Unexpected' but with cheap renewables</v>
      </c>
      <c r="B108" s="15" t="s">
        <v>35</v>
      </c>
      <c r="C108" s="15" t="s">
        <v>58</v>
      </c>
      <c r="D108" s="16">
        <v>106372.23475248368</v>
      </c>
      <c r="E108" s="16">
        <v>117121.99855310518</v>
      </c>
      <c r="F108" s="16">
        <v>154604.28208016319</v>
      </c>
      <c r="G108" s="16">
        <v>172399.54607659721</v>
      </c>
      <c r="H108" s="16">
        <v>188635.20729156226</v>
      </c>
      <c r="I108" s="16">
        <v>140727.7060997411</v>
      </c>
      <c r="J108" s="16">
        <v>73923.345147430329</v>
      </c>
      <c r="K108" s="16">
        <v>113190.93891754432</v>
      </c>
      <c r="L108" s="16">
        <v>100498.88935289056</v>
      </c>
      <c r="M108" s="16">
        <v>71059.683186975628</v>
      </c>
      <c r="N108" s="16">
        <v>53644.660770659822</v>
      </c>
    </row>
    <row r="109" spans="1:14" x14ac:dyDescent="0.3">
      <c r="A109" s="15" t="str">
        <f>INDEX('R1. Scenario specifications'!$C$11:$C$49,MATCH($B109,'R1. Scenario specifications'!$A$11:$A$49,0))</f>
        <v>Current 1.75DS, 2030 start, 'Expect the Unexpected' but with cheap renewables</v>
      </c>
      <c r="B109" s="15" t="s">
        <v>35</v>
      </c>
      <c r="C109" s="15" t="s">
        <v>59</v>
      </c>
      <c r="D109" s="16">
        <v>245370.83212622179</v>
      </c>
      <c r="E109" s="16">
        <v>264324.30806681467</v>
      </c>
      <c r="F109" s="16">
        <v>287306.53567083232</v>
      </c>
      <c r="G109" s="16">
        <v>307494.9447099113</v>
      </c>
      <c r="H109" s="16">
        <v>277150.76215488167</v>
      </c>
      <c r="I109" s="16">
        <v>266461.24166256021</v>
      </c>
      <c r="J109" s="16">
        <v>252371.61448131182</v>
      </c>
      <c r="K109" s="16">
        <v>257660.11355449216</v>
      </c>
      <c r="L109" s="16">
        <v>251764.85966266919</v>
      </c>
      <c r="M109" s="16">
        <v>230529.6375745387</v>
      </c>
      <c r="N109" s="16">
        <v>216054.98172208684</v>
      </c>
    </row>
    <row r="110" spans="1:14" x14ac:dyDescent="0.3">
      <c r="A110" s="15" t="str">
        <f>INDEX('R1. Scenario specifications'!$C$11:$C$49,MATCH($B110,'R1. Scenario specifications'!$A$11:$A$49,0))</f>
        <v>Current 1.75DS, 2020 start, 'Expect the Unexpected' but with cheap CCS</v>
      </c>
      <c r="B110" s="15" t="s">
        <v>36</v>
      </c>
      <c r="C110" s="15" t="s">
        <v>57</v>
      </c>
      <c r="D110" s="16">
        <v>133714.88896234578</v>
      </c>
      <c r="E110" s="16">
        <v>168184.14728934236</v>
      </c>
      <c r="F110" s="16">
        <v>133887.65130239917</v>
      </c>
      <c r="G110" s="16">
        <v>75962.874403443057</v>
      </c>
      <c r="H110" s="16">
        <v>54827.004192371525</v>
      </c>
      <c r="I110" s="16">
        <v>76229.819702291774</v>
      </c>
      <c r="J110" s="16">
        <v>94257.561022833048</v>
      </c>
      <c r="K110" s="16">
        <v>99624.511955704133</v>
      </c>
      <c r="L110" s="16">
        <v>103019.08303768598</v>
      </c>
      <c r="M110" s="16">
        <v>88131.686296052751</v>
      </c>
      <c r="N110" s="16">
        <v>74349.033159682585</v>
      </c>
    </row>
    <row r="111" spans="1:14" x14ac:dyDescent="0.3">
      <c r="A111" s="15" t="str">
        <f>INDEX('R1. Scenario specifications'!$C$11:$C$49,MATCH($B111,'R1. Scenario specifications'!$A$11:$A$49,0))</f>
        <v>Current 1.75DS, 2020 start, 'Expect the Unexpected' but with cheap CCS</v>
      </c>
      <c r="B111" s="15" t="s">
        <v>36</v>
      </c>
      <c r="C111" s="15" t="s">
        <v>58</v>
      </c>
      <c r="D111" s="16">
        <v>106372.23475248368</v>
      </c>
      <c r="E111" s="16">
        <v>117121.99855310518</v>
      </c>
      <c r="F111" s="16">
        <v>154604.28208016319</v>
      </c>
      <c r="G111" s="16">
        <v>183836.55137798295</v>
      </c>
      <c r="H111" s="16">
        <v>187685.60193943291</v>
      </c>
      <c r="I111" s="16">
        <v>177702.19553683922</v>
      </c>
      <c r="J111" s="16">
        <v>166461.77604962306</v>
      </c>
      <c r="K111" s="16">
        <v>126587.89112354258</v>
      </c>
      <c r="L111" s="16">
        <v>91600.56506694635</v>
      </c>
      <c r="M111" s="16">
        <v>60353.607119434273</v>
      </c>
      <c r="N111" s="16">
        <v>52266.032744880489</v>
      </c>
    </row>
    <row r="112" spans="1:14" x14ac:dyDescent="0.3">
      <c r="A112" s="15" t="str">
        <f>INDEX('R1. Scenario specifications'!$C$11:$C$49,MATCH($B112,'R1. Scenario specifications'!$A$11:$A$49,0))</f>
        <v>Current 1.75DS, 2020 start, 'Expect the Unexpected' but with cheap CCS</v>
      </c>
      <c r="B112" s="15" t="s">
        <v>36</v>
      </c>
      <c r="C112" s="15" t="s">
        <v>59</v>
      </c>
      <c r="D112" s="16">
        <v>245370.83212622179</v>
      </c>
      <c r="E112" s="16">
        <v>264324.30806681467</v>
      </c>
      <c r="F112" s="16">
        <v>287306.53567083232</v>
      </c>
      <c r="G112" s="16">
        <v>291305.95023400558</v>
      </c>
      <c r="H112" s="16">
        <v>273610.91304705921</v>
      </c>
      <c r="I112" s="16">
        <v>281366.8849734969</v>
      </c>
      <c r="J112" s="16">
        <v>257241.79164650533</v>
      </c>
      <c r="K112" s="16">
        <v>245067.15344778469</v>
      </c>
      <c r="L112" s="16">
        <v>223181.39461226214</v>
      </c>
      <c r="M112" s="16">
        <v>209102.1301354942</v>
      </c>
      <c r="N112" s="16">
        <v>201978.3511301454</v>
      </c>
    </row>
    <row r="113" spans="1:14" x14ac:dyDescent="0.3">
      <c r="A113" s="15" t="str">
        <f>INDEX('R1. Scenario specifications'!$C$11:$C$49,MATCH($B113,'R1. Scenario specifications'!$A$11:$A$49,0))</f>
        <v>Current 2DS, 2020 start, 'Expect the Unexpected' but with cheap renewables</v>
      </c>
      <c r="B113" s="15" t="s">
        <v>37</v>
      </c>
      <c r="C113" s="15" t="s">
        <v>57</v>
      </c>
      <c r="D113" s="16">
        <v>133894.60881177304</v>
      </c>
      <c r="E113" s="16">
        <v>168407.25951385207</v>
      </c>
      <c r="F113" s="16">
        <v>134316.42727174555</v>
      </c>
      <c r="G113" s="16">
        <v>105021.45297238676</v>
      </c>
      <c r="H113" s="16">
        <v>90367.394556884246</v>
      </c>
      <c r="I113" s="16">
        <v>87626.80301488172</v>
      </c>
      <c r="J113" s="16">
        <v>96682.403096758761</v>
      </c>
      <c r="K113" s="16">
        <v>98638.815650914563</v>
      </c>
      <c r="L113" s="16">
        <v>112791.38812190189</v>
      </c>
      <c r="M113" s="16">
        <v>112602.08843411747</v>
      </c>
      <c r="N113" s="16">
        <v>105160.88444084543</v>
      </c>
    </row>
    <row r="114" spans="1:14" x14ac:dyDescent="0.3">
      <c r="A114" s="15" t="str">
        <f>INDEX('R1. Scenario specifications'!$C$11:$C$49,MATCH($B114,'R1. Scenario specifications'!$A$11:$A$49,0))</f>
        <v>Current 2DS, 2020 start, 'Expect the Unexpected' but with cheap renewables</v>
      </c>
      <c r="B114" s="15" t="s">
        <v>37</v>
      </c>
      <c r="C114" s="15" t="s">
        <v>58</v>
      </c>
      <c r="D114" s="16">
        <v>106684.4005274549</v>
      </c>
      <c r="E114" s="16">
        <v>117057.67752096821</v>
      </c>
      <c r="F114" s="16">
        <v>154454.84444697481</v>
      </c>
      <c r="G114" s="16">
        <v>171455.04238132777</v>
      </c>
      <c r="H114" s="16">
        <v>179250.47651828948</v>
      </c>
      <c r="I114" s="16">
        <v>195117.53472444532</v>
      </c>
      <c r="J114" s="16">
        <v>187760.32689187914</v>
      </c>
      <c r="K114" s="16">
        <v>164617.28637137829</v>
      </c>
      <c r="L114" s="16">
        <v>132089.56559825884</v>
      </c>
      <c r="M114" s="16">
        <v>91199.884690791834</v>
      </c>
      <c r="N114" s="16">
        <v>64846.114087475282</v>
      </c>
    </row>
    <row r="115" spans="1:14" x14ac:dyDescent="0.3">
      <c r="A115" s="15" t="str">
        <f>INDEX('R1. Scenario specifications'!$C$11:$C$49,MATCH($B115,'R1. Scenario specifications'!$A$11:$A$49,0))</f>
        <v>Current 2DS, 2020 start, 'Expect the Unexpected' but with cheap renewables</v>
      </c>
      <c r="B115" s="15" t="s">
        <v>37</v>
      </c>
      <c r="C115" s="15" t="s">
        <v>59</v>
      </c>
      <c r="D115" s="16">
        <v>245372.46536121934</v>
      </c>
      <c r="E115" s="16">
        <v>264334.21940155508</v>
      </c>
      <c r="F115" s="16">
        <v>286886.92189320264</v>
      </c>
      <c r="G115" s="16">
        <v>296669.57345638226</v>
      </c>
      <c r="H115" s="16">
        <v>286317.87753667636</v>
      </c>
      <c r="I115" s="16">
        <v>278831.9740346513</v>
      </c>
      <c r="J115" s="16">
        <v>264383.37512212136</v>
      </c>
      <c r="K115" s="16">
        <v>245846.0884736299</v>
      </c>
      <c r="L115" s="16">
        <v>237492.15927314412</v>
      </c>
      <c r="M115" s="16">
        <v>227968.88196025178</v>
      </c>
      <c r="N115" s="16">
        <v>206166.33999718056</v>
      </c>
    </row>
    <row r="116" spans="1:14" x14ac:dyDescent="0.3">
      <c r="A116" s="15" t="str">
        <f>INDEX('R1. Scenario specifications'!$C$11:$C$49,MATCH($B116,'R1. Scenario specifications'!$A$11:$A$49,0))</f>
        <v>Current 1.75DS, 2030 start, 'Expect the Unexpected' but with cheap CCS</v>
      </c>
      <c r="B116" s="15" t="s">
        <v>38</v>
      </c>
      <c r="C116" s="15" t="s">
        <v>57</v>
      </c>
      <c r="D116" s="16">
        <v>133714.88896234578</v>
      </c>
      <c r="E116" s="16">
        <v>168184.14728934236</v>
      </c>
      <c r="F116" s="16">
        <v>133887.65130239917</v>
      </c>
      <c r="G116" s="16">
        <v>132560.54043858059</v>
      </c>
      <c r="H116" s="16">
        <v>60127.931470038086</v>
      </c>
      <c r="I116" s="16">
        <v>71178.497491220347</v>
      </c>
      <c r="J116" s="16">
        <v>68989.374077592147</v>
      </c>
      <c r="K116" s="16">
        <v>99293.422089726548</v>
      </c>
      <c r="L116" s="16">
        <v>103534.55104547199</v>
      </c>
      <c r="M116" s="16">
        <v>100473.9542785844</v>
      </c>
      <c r="N116" s="16">
        <v>74824.143142883622</v>
      </c>
    </row>
    <row r="117" spans="1:14" x14ac:dyDescent="0.3">
      <c r="A117" s="15" t="str">
        <f>INDEX('R1. Scenario specifications'!$C$11:$C$49,MATCH($B117,'R1. Scenario specifications'!$A$11:$A$49,0))</f>
        <v>Current 1.75DS, 2030 start, 'Expect the Unexpected' but with cheap CCS</v>
      </c>
      <c r="B117" s="15" t="s">
        <v>38</v>
      </c>
      <c r="C117" s="15" t="s">
        <v>58</v>
      </c>
      <c r="D117" s="16">
        <v>106372.23475248368</v>
      </c>
      <c r="E117" s="16">
        <v>117121.99855310518</v>
      </c>
      <c r="F117" s="16">
        <v>154604.28208016319</v>
      </c>
      <c r="G117" s="16">
        <v>172399.54607659721</v>
      </c>
      <c r="H117" s="16">
        <v>192555.82506380911</v>
      </c>
      <c r="I117" s="16">
        <v>141809.47899726545</v>
      </c>
      <c r="J117" s="16">
        <v>75565.366026651711</v>
      </c>
      <c r="K117" s="16">
        <v>113240.95203536648</v>
      </c>
      <c r="L117" s="16">
        <v>100218.38331845833</v>
      </c>
      <c r="M117" s="16">
        <v>69301.233096154145</v>
      </c>
      <c r="N117" s="16">
        <v>54380.601187128777</v>
      </c>
    </row>
    <row r="118" spans="1:14" x14ac:dyDescent="0.3">
      <c r="A118" s="15" t="str">
        <f>INDEX('R1. Scenario specifications'!$C$11:$C$49,MATCH($B118,'R1. Scenario specifications'!$A$11:$A$49,0))</f>
        <v>Current 1.75DS, 2030 start, 'Expect the Unexpected' but with cheap CCS</v>
      </c>
      <c r="B118" s="15" t="s">
        <v>38</v>
      </c>
      <c r="C118" s="15" t="s">
        <v>59</v>
      </c>
      <c r="D118" s="16">
        <v>245370.83212622179</v>
      </c>
      <c r="E118" s="16">
        <v>264324.30806681467</v>
      </c>
      <c r="F118" s="16">
        <v>287306.53567083232</v>
      </c>
      <c r="G118" s="16">
        <v>307494.9447099113</v>
      </c>
      <c r="H118" s="16">
        <v>277315.62720149057</v>
      </c>
      <c r="I118" s="16">
        <v>265937.34946732712</v>
      </c>
      <c r="J118" s="16">
        <v>252525.43376156129</v>
      </c>
      <c r="K118" s="16">
        <v>257898.63856499444</v>
      </c>
      <c r="L118" s="16">
        <v>257353.93661518517</v>
      </c>
      <c r="M118" s="16">
        <v>231203.25111631607</v>
      </c>
      <c r="N118" s="16">
        <v>215340.55128414242</v>
      </c>
    </row>
    <row r="119" spans="1:14" x14ac:dyDescent="0.3">
      <c r="A119" s="15" t="str">
        <f>INDEX('R1. Scenario specifications'!$C$11:$C$49,MATCH($B119,'R1. Scenario specifications'!$A$11:$A$49,0))</f>
        <v>Current 1.75DS, 2020 start, 'Expect the Unexpected' but with cheap EVs</v>
      </c>
      <c r="B119" s="15" t="s">
        <v>39</v>
      </c>
      <c r="C119" s="15" t="s">
        <v>57</v>
      </c>
      <c r="D119" s="16">
        <v>133714.88896234578</v>
      </c>
      <c r="E119" s="16">
        <v>168184.14728934236</v>
      </c>
      <c r="F119" s="16">
        <v>133887.65130239917</v>
      </c>
      <c r="G119" s="16">
        <v>80867.72415676924</v>
      </c>
      <c r="H119" s="16">
        <v>55914.748111418019</v>
      </c>
      <c r="I119" s="16">
        <v>72778.238851350572</v>
      </c>
      <c r="J119" s="16">
        <v>94036.763796558094</v>
      </c>
      <c r="K119" s="16">
        <v>99480.937504813322</v>
      </c>
      <c r="L119" s="16">
        <v>103440.62048881482</v>
      </c>
      <c r="M119" s="16">
        <v>86746.991076683509</v>
      </c>
      <c r="N119" s="16">
        <v>74532.758923313493</v>
      </c>
    </row>
    <row r="120" spans="1:14" x14ac:dyDescent="0.3">
      <c r="A120" s="15" t="str">
        <f>INDEX('R1. Scenario specifications'!$C$11:$C$49,MATCH($B120,'R1. Scenario specifications'!$A$11:$A$49,0))</f>
        <v>Current 1.75DS, 2020 start, 'Expect the Unexpected' but with cheap EVs</v>
      </c>
      <c r="B120" s="15" t="s">
        <v>39</v>
      </c>
      <c r="C120" s="15" t="s">
        <v>58</v>
      </c>
      <c r="D120" s="16">
        <v>106372.23475248368</v>
      </c>
      <c r="E120" s="16">
        <v>117121.99855310518</v>
      </c>
      <c r="F120" s="16">
        <v>154604.28208016319</v>
      </c>
      <c r="G120" s="16">
        <v>181594.35871668954</v>
      </c>
      <c r="H120" s="16">
        <v>189087.76449274641</v>
      </c>
      <c r="I120" s="16">
        <v>182133.89294722938</v>
      </c>
      <c r="J120" s="16">
        <v>167257.62424319139</v>
      </c>
      <c r="K120" s="16">
        <v>127292.92275708285</v>
      </c>
      <c r="L120" s="16">
        <v>93303.373363518971</v>
      </c>
      <c r="M120" s="16">
        <v>62372.700981307411</v>
      </c>
      <c r="N120" s="16">
        <v>54051.667853271945</v>
      </c>
    </row>
    <row r="121" spans="1:14" x14ac:dyDescent="0.3">
      <c r="A121" s="15" t="str">
        <f>INDEX('R1. Scenario specifications'!$C$11:$C$49,MATCH($B121,'R1. Scenario specifications'!$A$11:$A$49,0))</f>
        <v>Current 1.75DS, 2020 start, 'Expect the Unexpected' but with cheap EVs</v>
      </c>
      <c r="B121" s="15" t="s">
        <v>39</v>
      </c>
      <c r="C121" s="15" t="s">
        <v>59</v>
      </c>
      <c r="D121" s="16">
        <v>245370.83212622179</v>
      </c>
      <c r="E121" s="16">
        <v>264324.30806681467</v>
      </c>
      <c r="F121" s="16">
        <v>287306.53567083232</v>
      </c>
      <c r="G121" s="16">
        <v>277747.53233548958</v>
      </c>
      <c r="H121" s="16">
        <v>251478.96660229715</v>
      </c>
      <c r="I121" s="16">
        <v>250842.36611292596</v>
      </c>
      <c r="J121" s="16">
        <v>247608.97980928229</v>
      </c>
      <c r="K121" s="16">
        <v>239912.25752886175</v>
      </c>
      <c r="L121" s="16">
        <v>224190.44784137371</v>
      </c>
      <c r="M121" s="16">
        <v>208891.84994192587</v>
      </c>
      <c r="N121" s="16">
        <v>202002.03072989764</v>
      </c>
    </row>
    <row r="122" spans="1:14" x14ac:dyDescent="0.3">
      <c r="A122" s="15" t="str">
        <f>INDEX('R1. Scenario specifications'!$C$11:$C$49,MATCH($B122,'R1. Scenario specifications'!$A$11:$A$49,0))</f>
        <v>Current 1.75DS, 2030 start, 'Expect the Unexpected' but with cheap EVs</v>
      </c>
      <c r="B122" s="15" t="s">
        <v>40</v>
      </c>
      <c r="C122" s="15" t="s">
        <v>57</v>
      </c>
      <c r="D122" s="16">
        <v>133714.88896234578</v>
      </c>
      <c r="E122" s="16">
        <v>168184.14728934236</v>
      </c>
      <c r="F122" s="16">
        <v>133887.65130239917</v>
      </c>
      <c r="G122" s="16">
        <v>132560.54043858059</v>
      </c>
      <c r="H122" s="16">
        <v>58312.377544710274</v>
      </c>
      <c r="I122" s="16">
        <v>67752.775982205887</v>
      </c>
      <c r="J122" s="16">
        <v>67420.6187274884</v>
      </c>
      <c r="K122" s="16">
        <v>99199.625417686708</v>
      </c>
      <c r="L122" s="16">
        <v>103493.61679205096</v>
      </c>
      <c r="M122" s="16">
        <v>101842.30287425726</v>
      </c>
      <c r="N122" s="16">
        <v>74666.024415101361</v>
      </c>
    </row>
    <row r="123" spans="1:14" x14ac:dyDescent="0.3">
      <c r="A123" s="15" t="str">
        <f>INDEX('R1. Scenario specifications'!$C$11:$C$49,MATCH($B123,'R1. Scenario specifications'!$A$11:$A$49,0))</f>
        <v>Current 1.75DS, 2030 start, 'Expect the Unexpected' but with cheap EVs</v>
      </c>
      <c r="B123" s="15" t="s">
        <v>40</v>
      </c>
      <c r="C123" s="15" t="s">
        <v>58</v>
      </c>
      <c r="D123" s="16">
        <v>106372.23475248368</v>
      </c>
      <c r="E123" s="16">
        <v>117121.99855310518</v>
      </c>
      <c r="F123" s="16">
        <v>154604.28208016319</v>
      </c>
      <c r="G123" s="16">
        <v>172399.54607659721</v>
      </c>
      <c r="H123" s="16">
        <v>185970.45342145007</v>
      </c>
      <c r="I123" s="16">
        <v>129916.87157805634</v>
      </c>
      <c r="J123" s="16">
        <v>70810.2992221819</v>
      </c>
      <c r="K123" s="16">
        <v>111632.45513594091</v>
      </c>
      <c r="L123" s="16">
        <v>99719.263475244821</v>
      </c>
      <c r="M123" s="16">
        <v>68507.462088844055</v>
      </c>
      <c r="N123" s="16">
        <v>56171.017821188259</v>
      </c>
    </row>
    <row r="124" spans="1:14" x14ac:dyDescent="0.3">
      <c r="A124" s="15" t="str">
        <f>INDEX('R1. Scenario specifications'!$C$11:$C$49,MATCH($B124,'R1. Scenario specifications'!$A$11:$A$49,0))</f>
        <v>Current 1.75DS, 2030 start, 'Expect the Unexpected' but with cheap EVs</v>
      </c>
      <c r="B124" s="15" t="s">
        <v>40</v>
      </c>
      <c r="C124" s="15" t="s">
        <v>59</v>
      </c>
      <c r="D124" s="16">
        <v>245370.83212622179</v>
      </c>
      <c r="E124" s="16">
        <v>264324.30806681467</v>
      </c>
      <c r="F124" s="16">
        <v>287306.53567083232</v>
      </c>
      <c r="G124" s="16">
        <v>307494.9447099113</v>
      </c>
      <c r="H124" s="16">
        <v>265299.63259706704</v>
      </c>
      <c r="I124" s="16">
        <v>257634.14239178537</v>
      </c>
      <c r="J124" s="16">
        <v>251322.15936831062</v>
      </c>
      <c r="K124" s="16">
        <v>258653.51103512204</v>
      </c>
      <c r="L124" s="16">
        <v>257912.56306562352</v>
      </c>
      <c r="M124" s="16">
        <v>234049.14797794214</v>
      </c>
      <c r="N124" s="16">
        <v>209492.43186588297</v>
      </c>
    </row>
    <row r="125" spans="1:14" x14ac:dyDescent="0.3">
      <c r="A125" s="15" t="str">
        <f>INDEX('R1. Scenario specifications'!$C$11:$C$49,MATCH($B125,'R1. Scenario specifications'!$A$11:$A$49,0))</f>
        <v>Current 1.75DS, 2020 start, 'Expect the Unexpected' but with cheap energy efficiency</v>
      </c>
      <c r="B125" s="15" t="s">
        <v>41</v>
      </c>
      <c r="C125" s="15" t="s">
        <v>57</v>
      </c>
      <c r="D125" s="16">
        <v>133714.88896234578</v>
      </c>
      <c r="E125" s="16">
        <v>168184.14728934236</v>
      </c>
      <c r="F125" s="16">
        <v>133887.65130239917</v>
      </c>
      <c r="G125" s="16">
        <v>87033.237596506908</v>
      </c>
      <c r="H125" s="16">
        <v>54056.682690724883</v>
      </c>
      <c r="I125" s="16">
        <v>49456.72657522151</v>
      </c>
      <c r="J125" s="16">
        <v>59026.418394365995</v>
      </c>
      <c r="K125" s="16">
        <v>80143.81037962425</v>
      </c>
      <c r="L125" s="16">
        <v>83666.748425876445</v>
      </c>
      <c r="M125" s="16">
        <v>68641.783035214045</v>
      </c>
      <c r="N125" s="16">
        <v>52655.951226510057</v>
      </c>
    </row>
    <row r="126" spans="1:14" x14ac:dyDescent="0.3">
      <c r="A126" s="15" t="str">
        <f>INDEX('R1. Scenario specifications'!$C$11:$C$49,MATCH($B126,'R1. Scenario specifications'!$A$11:$A$49,0))</f>
        <v>Current 1.75DS, 2020 start, 'Expect the Unexpected' but with cheap energy efficiency</v>
      </c>
      <c r="B126" s="15" t="s">
        <v>41</v>
      </c>
      <c r="C126" s="15" t="s">
        <v>58</v>
      </c>
      <c r="D126" s="16">
        <v>106372.23475248368</v>
      </c>
      <c r="E126" s="16">
        <v>117121.99855310518</v>
      </c>
      <c r="F126" s="16">
        <v>154604.28208016319</v>
      </c>
      <c r="G126" s="16">
        <v>177176.52461216488</v>
      </c>
      <c r="H126" s="16">
        <v>176457.73315467787</v>
      </c>
      <c r="I126" s="16">
        <v>172309.7423495852</v>
      </c>
      <c r="J126" s="16">
        <v>156859.37851954883</v>
      </c>
      <c r="K126" s="16">
        <v>118209.90743590775</v>
      </c>
      <c r="L126" s="16">
        <v>79151.546182795006</v>
      </c>
      <c r="M126" s="16">
        <v>56523.6195316913</v>
      </c>
      <c r="N126" s="16">
        <v>35986.438605290881</v>
      </c>
    </row>
    <row r="127" spans="1:14" x14ac:dyDescent="0.3">
      <c r="A127" s="15" t="str">
        <f>INDEX('R1. Scenario specifications'!$C$11:$C$49,MATCH($B127,'R1. Scenario specifications'!$A$11:$A$49,0))</f>
        <v>Current 1.75DS, 2020 start, 'Expect the Unexpected' but with cheap energy efficiency</v>
      </c>
      <c r="B127" s="15" t="s">
        <v>41</v>
      </c>
      <c r="C127" s="15" t="s">
        <v>59</v>
      </c>
      <c r="D127" s="16">
        <v>245370.83212622179</v>
      </c>
      <c r="E127" s="16">
        <v>264324.30806681467</v>
      </c>
      <c r="F127" s="16">
        <v>287306.53567083232</v>
      </c>
      <c r="G127" s="16">
        <v>272562.63576136791</v>
      </c>
      <c r="H127" s="16">
        <v>259695.56337248377</v>
      </c>
      <c r="I127" s="16">
        <v>243486.0238139288</v>
      </c>
      <c r="J127" s="16">
        <v>236475.77700635995</v>
      </c>
      <c r="K127" s="16">
        <v>221976.54871245942</v>
      </c>
      <c r="L127" s="16">
        <v>196208.32610109684</v>
      </c>
      <c r="M127" s="16">
        <v>178548.00343145404</v>
      </c>
      <c r="N127" s="16">
        <v>163160.37933507469</v>
      </c>
    </row>
    <row r="128" spans="1:14" x14ac:dyDescent="0.3">
      <c r="A128" s="15" t="str">
        <f>INDEX('R1. Scenario specifications'!$C$11:$C$49,MATCH($B128,'R1. Scenario specifications'!$A$11:$A$49,0))</f>
        <v>Current 1.75DS, 2030 start, 'Expect the Unexpected' but with cheap energy efficiency</v>
      </c>
      <c r="B128" s="15" t="s">
        <v>42</v>
      </c>
      <c r="C128" s="15" t="s">
        <v>57</v>
      </c>
      <c r="D128" s="16">
        <v>133714.88896234578</v>
      </c>
      <c r="E128" s="16">
        <v>168184.14728934236</v>
      </c>
      <c r="F128" s="16">
        <v>133887.65130239917</v>
      </c>
      <c r="G128" s="16">
        <v>132560.54043858059</v>
      </c>
      <c r="H128" s="16">
        <v>63164.791503567205</v>
      </c>
      <c r="I128" s="16">
        <v>56445.108265215153</v>
      </c>
      <c r="J128" s="16">
        <v>51241.286466305392</v>
      </c>
      <c r="K128" s="16">
        <v>80324.608729876782</v>
      </c>
      <c r="L128" s="16">
        <v>83582.462578521328</v>
      </c>
      <c r="M128" s="16">
        <v>85715.989463448073</v>
      </c>
      <c r="N128" s="16">
        <v>62033.071086938515</v>
      </c>
    </row>
    <row r="129" spans="1:14" x14ac:dyDescent="0.3">
      <c r="A129" s="15" t="str">
        <f>INDEX('R1. Scenario specifications'!$C$11:$C$49,MATCH($B129,'R1. Scenario specifications'!$A$11:$A$49,0))</f>
        <v>Current 1.75DS, 2030 start, 'Expect the Unexpected' but with cheap energy efficiency</v>
      </c>
      <c r="B129" s="15" t="s">
        <v>42</v>
      </c>
      <c r="C129" s="15" t="s">
        <v>58</v>
      </c>
      <c r="D129" s="16">
        <v>106372.23475248368</v>
      </c>
      <c r="E129" s="16">
        <v>117121.99855310518</v>
      </c>
      <c r="F129" s="16">
        <v>154604.28208016319</v>
      </c>
      <c r="G129" s="16">
        <v>172399.54607659721</v>
      </c>
      <c r="H129" s="16">
        <v>180645.54794856865</v>
      </c>
      <c r="I129" s="16">
        <v>131254.71788075162</v>
      </c>
      <c r="J129" s="16">
        <v>60739.887102698689</v>
      </c>
      <c r="K129" s="16">
        <v>103528.42281302938</v>
      </c>
      <c r="L129" s="16">
        <v>87243.822340249564</v>
      </c>
      <c r="M129" s="16">
        <v>67649.889800675082</v>
      </c>
      <c r="N129" s="16">
        <v>42544.939074892136</v>
      </c>
    </row>
    <row r="130" spans="1:14" x14ac:dyDescent="0.3">
      <c r="A130" s="15" t="str">
        <f>INDEX('R1. Scenario specifications'!$C$11:$C$49,MATCH($B130,'R1. Scenario specifications'!$A$11:$A$49,0))</f>
        <v>Current 1.75DS, 2030 start, 'Expect the Unexpected' but with cheap energy efficiency</v>
      </c>
      <c r="B130" s="15" t="s">
        <v>42</v>
      </c>
      <c r="C130" s="15" t="s">
        <v>59</v>
      </c>
      <c r="D130" s="16">
        <v>245370.83212622179</v>
      </c>
      <c r="E130" s="16">
        <v>264324.30806681467</v>
      </c>
      <c r="F130" s="16">
        <v>287306.53567083232</v>
      </c>
      <c r="G130" s="16">
        <v>307494.9447099113</v>
      </c>
      <c r="H130" s="16">
        <v>263549.93476341211</v>
      </c>
      <c r="I130" s="16">
        <v>251163.35609764297</v>
      </c>
      <c r="J130" s="16">
        <v>234235.25111264066</v>
      </c>
      <c r="K130" s="16">
        <v>217920.92271956537</v>
      </c>
      <c r="L130" s="16">
        <v>215276.19614967323</v>
      </c>
      <c r="M130" s="16">
        <v>200364.31227072069</v>
      </c>
      <c r="N130" s="16">
        <v>184541.27745260333</v>
      </c>
    </row>
    <row r="131" spans="1:14" x14ac:dyDescent="0.3">
      <c r="A131" s="15" t="str">
        <f>INDEX('R1. Scenario specifications'!$C$11:$C$49,MATCH($B131,'R1. Scenario specifications'!$A$11:$A$49,0))</f>
        <v>Current 1.75DS, 2020 start, 'Expect the Unexpected' but with most conservative biomass CCS / NET technology cost assumptions</v>
      </c>
      <c r="B131" s="15" t="s">
        <v>43</v>
      </c>
      <c r="C131" s="15" t="s">
        <v>57</v>
      </c>
      <c r="D131" s="16">
        <v>133714.88896234578</v>
      </c>
      <c r="E131" s="16">
        <v>168184.14728934236</v>
      </c>
      <c r="F131" s="16">
        <v>133887.65130239917</v>
      </c>
      <c r="G131" s="16">
        <v>75920.675358006833</v>
      </c>
      <c r="H131" s="16">
        <v>54836.148873627782</v>
      </c>
      <c r="I131" s="16">
        <v>76047.806088898084</v>
      </c>
      <c r="J131" s="16">
        <v>94232.437752025799</v>
      </c>
      <c r="K131" s="16">
        <v>99665.033930690639</v>
      </c>
      <c r="L131" s="16">
        <v>103270.53803320666</v>
      </c>
      <c r="M131" s="16">
        <v>88314.85582625994</v>
      </c>
      <c r="N131" s="16">
        <v>74586.091980000201</v>
      </c>
    </row>
    <row r="132" spans="1:14" x14ac:dyDescent="0.3">
      <c r="A132" s="15" t="str">
        <f>INDEX('R1. Scenario specifications'!$C$11:$C$49,MATCH($B132,'R1. Scenario specifications'!$A$11:$A$49,0))</f>
        <v>Current 1.75DS, 2020 start, 'Expect the Unexpected' but with most conservative biomass CCS / NET technology cost assumptions</v>
      </c>
      <c r="B132" s="15" t="s">
        <v>43</v>
      </c>
      <c r="C132" s="15" t="s">
        <v>58</v>
      </c>
      <c r="D132" s="16">
        <v>106372.23475248368</v>
      </c>
      <c r="E132" s="16">
        <v>117121.99855310518</v>
      </c>
      <c r="F132" s="16">
        <v>154604.28208016319</v>
      </c>
      <c r="G132" s="16">
        <v>184086.13252293997</v>
      </c>
      <c r="H132" s="16">
        <v>188684.02479826394</v>
      </c>
      <c r="I132" s="16">
        <v>177451.40336648092</v>
      </c>
      <c r="J132" s="16">
        <v>166742.50786520596</v>
      </c>
      <c r="K132" s="16">
        <v>126503.01975251666</v>
      </c>
      <c r="L132" s="16">
        <v>91696.757116978129</v>
      </c>
      <c r="M132" s="16">
        <v>60654.25220723146</v>
      </c>
      <c r="N132" s="16">
        <v>52344.057922615801</v>
      </c>
    </row>
    <row r="133" spans="1:14" x14ac:dyDescent="0.3">
      <c r="A133" s="15" t="str">
        <f>INDEX('R1. Scenario specifications'!$C$11:$C$49,MATCH($B133,'R1. Scenario specifications'!$A$11:$A$49,0))</f>
        <v>Current 1.75DS, 2020 start, 'Expect the Unexpected' but with most conservative biomass CCS / NET technology cost assumptions</v>
      </c>
      <c r="B133" s="15" t="s">
        <v>43</v>
      </c>
      <c r="C133" s="15" t="s">
        <v>59</v>
      </c>
      <c r="D133" s="16">
        <v>245370.83212622179</v>
      </c>
      <c r="E133" s="16">
        <v>264324.30806681467</v>
      </c>
      <c r="F133" s="16">
        <v>287306.53567083232</v>
      </c>
      <c r="G133" s="16">
        <v>291089.46388406423</v>
      </c>
      <c r="H133" s="16">
        <v>273360.65274114406</v>
      </c>
      <c r="I133" s="16">
        <v>281831.1530016301</v>
      </c>
      <c r="J133" s="16">
        <v>256563.35474571504</v>
      </c>
      <c r="K133" s="16">
        <v>245037.55693301879</v>
      </c>
      <c r="L133" s="16">
        <v>222148.63378856156</v>
      </c>
      <c r="M133" s="16">
        <v>203699.12206779208</v>
      </c>
      <c r="N133" s="16">
        <v>202250.95658167294</v>
      </c>
    </row>
    <row r="134" spans="1:14" x14ac:dyDescent="0.3">
      <c r="A134" s="15" t="str">
        <f>INDEX('R1. Scenario specifications'!$C$11:$C$49,MATCH($B134,'R1. Scenario specifications'!$A$11:$A$49,0))</f>
        <v>Current 1.75DS, 2030 start, 'Expect the Unexpected' but with most conservative biomass CCS / NET technology cost assumptions</v>
      </c>
      <c r="B134" s="15" t="s">
        <v>44</v>
      </c>
      <c r="C134" s="15" t="s">
        <v>57</v>
      </c>
      <c r="D134" s="16">
        <v>133714.88896234578</v>
      </c>
      <c r="E134" s="16">
        <v>168184.14728934236</v>
      </c>
      <c r="F134" s="16">
        <v>133887.65130239917</v>
      </c>
      <c r="G134" s="16">
        <v>132560.54043858059</v>
      </c>
      <c r="H134" s="16">
        <v>58179.722066279181</v>
      </c>
      <c r="I134" s="16">
        <v>70135.627296688064</v>
      </c>
      <c r="J134" s="16">
        <v>68994.850203563212</v>
      </c>
      <c r="K134" s="16">
        <v>99294.331740075999</v>
      </c>
      <c r="L134" s="16">
        <v>103525.18209350962</v>
      </c>
      <c r="M134" s="16">
        <v>100592.91566426521</v>
      </c>
      <c r="N134" s="16">
        <v>75014.837927537155</v>
      </c>
    </row>
    <row r="135" spans="1:14" x14ac:dyDescent="0.3">
      <c r="A135" s="15" t="str">
        <f>INDEX('R1. Scenario specifications'!$C$11:$C$49,MATCH($B135,'R1. Scenario specifications'!$A$11:$A$49,0))</f>
        <v>Current 1.75DS, 2030 start, 'Expect the Unexpected' but with most conservative biomass CCS / NET technology cost assumptions</v>
      </c>
      <c r="B135" s="15" t="s">
        <v>44</v>
      </c>
      <c r="C135" s="15" t="s">
        <v>58</v>
      </c>
      <c r="D135" s="16">
        <v>106372.23475248368</v>
      </c>
      <c r="E135" s="16">
        <v>117121.99855310518</v>
      </c>
      <c r="F135" s="16">
        <v>154604.28208016319</v>
      </c>
      <c r="G135" s="16">
        <v>172399.54607659721</v>
      </c>
      <c r="H135" s="16">
        <v>194032.4171715572</v>
      </c>
      <c r="I135" s="16">
        <v>142954.0439242534</v>
      </c>
      <c r="J135" s="16">
        <v>76061.176160267103</v>
      </c>
      <c r="K135" s="16">
        <v>113004.89068290465</v>
      </c>
      <c r="L135" s="16">
        <v>99630.63735816002</v>
      </c>
      <c r="M135" s="16">
        <v>68783.226032149323</v>
      </c>
      <c r="N135" s="16">
        <v>53799.374616191613</v>
      </c>
    </row>
    <row r="136" spans="1:14" x14ac:dyDescent="0.3">
      <c r="A136" s="15" t="str">
        <f>INDEX('R1. Scenario specifications'!$C$11:$C$49,MATCH($B136,'R1. Scenario specifications'!$A$11:$A$49,0))</f>
        <v>Current 1.75DS, 2030 start, 'Expect the Unexpected' but with most conservative biomass CCS / NET technology cost assumptions</v>
      </c>
      <c r="B136" s="15" t="s">
        <v>44</v>
      </c>
      <c r="C136" s="15" t="s">
        <v>59</v>
      </c>
      <c r="D136" s="16">
        <v>245370.83212622179</v>
      </c>
      <c r="E136" s="16">
        <v>264324.30806681467</v>
      </c>
      <c r="F136" s="16">
        <v>287306.53567083232</v>
      </c>
      <c r="G136" s="16">
        <v>307494.9447099113</v>
      </c>
      <c r="H136" s="16">
        <v>279107.07009081455</v>
      </c>
      <c r="I136" s="16">
        <v>264741.95210092107</v>
      </c>
      <c r="J136" s="16">
        <v>251779.45640960976</v>
      </c>
      <c r="K136" s="16">
        <v>258294.92451269735</v>
      </c>
      <c r="L136" s="16">
        <v>248132.42055981126</v>
      </c>
      <c r="M136" s="16">
        <v>226247.19835012546</v>
      </c>
      <c r="N136" s="16">
        <v>214587.26939396022</v>
      </c>
    </row>
    <row r="137" spans="1:14" x14ac:dyDescent="0.3">
      <c r="A137" s="15" t="str">
        <f>INDEX('R1. Scenario specifications'!$C$11:$C$49,MATCH($B137,'R1. Scenario specifications'!$A$11:$A$49,0))</f>
        <v>Current 2DS, 2030 start, 'Expect the Unexpected' but with cheap renewables</v>
      </c>
      <c r="B137" s="15" t="s">
        <v>45</v>
      </c>
      <c r="C137" s="15" t="s">
        <v>57</v>
      </c>
      <c r="D137" s="16">
        <v>133714.88896234578</v>
      </c>
      <c r="E137" s="16">
        <v>168184.14728934236</v>
      </c>
      <c r="F137" s="16">
        <v>133887.65130239917</v>
      </c>
      <c r="G137" s="16">
        <v>132560.54043858059</v>
      </c>
      <c r="H137" s="16">
        <v>92212.069974748403</v>
      </c>
      <c r="I137" s="16">
        <v>77525.229067546868</v>
      </c>
      <c r="J137" s="16">
        <v>90386.753358824208</v>
      </c>
      <c r="K137" s="16">
        <v>100302.19918515284</v>
      </c>
      <c r="L137" s="16">
        <v>111587.08745626982</v>
      </c>
      <c r="M137" s="16">
        <v>112977.8429273223</v>
      </c>
      <c r="N137" s="16">
        <v>103764.45295845777</v>
      </c>
    </row>
    <row r="138" spans="1:14" x14ac:dyDescent="0.3">
      <c r="A138" s="15" t="str">
        <f>INDEX('R1. Scenario specifications'!$C$11:$C$49,MATCH($B138,'R1. Scenario specifications'!$A$11:$A$49,0))</f>
        <v>Current 2DS, 2030 start, 'Expect the Unexpected' but with cheap renewables</v>
      </c>
      <c r="B138" s="15" t="s">
        <v>45</v>
      </c>
      <c r="C138" s="15" t="s">
        <v>58</v>
      </c>
      <c r="D138" s="16">
        <v>106372.23475248368</v>
      </c>
      <c r="E138" s="16">
        <v>117121.99855310518</v>
      </c>
      <c r="F138" s="16">
        <v>154604.28208016319</v>
      </c>
      <c r="G138" s="16">
        <v>172399.54607659721</v>
      </c>
      <c r="H138" s="16">
        <v>190201.35510801047</v>
      </c>
      <c r="I138" s="16">
        <v>195728.26698934287</v>
      </c>
      <c r="J138" s="16">
        <v>182412.27166407378</v>
      </c>
      <c r="K138" s="16">
        <v>155731.96244336118</v>
      </c>
      <c r="L138" s="16">
        <v>126494.59394958949</v>
      </c>
      <c r="M138" s="16">
        <v>87187.59023137216</v>
      </c>
      <c r="N138" s="16">
        <v>62024.941209899116</v>
      </c>
    </row>
    <row r="139" spans="1:14" x14ac:dyDescent="0.3">
      <c r="A139" s="15" t="str">
        <f>INDEX('R1. Scenario specifications'!$C$11:$C$49,MATCH($B139,'R1. Scenario specifications'!$A$11:$A$49,0))</f>
        <v>Current 2DS, 2030 start, 'Expect the Unexpected' but with cheap renewables</v>
      </c>
      <c r="B139" s="15" t="s">
        <v>45</v>
      </c>
      <c r="C139" s="15" t="s">
        <v>59</v>
      </c>
      <c r="D139" s="16">
        <v>245370.83212622179</v>
      </c>
      <c r="E139" s="16">
        <v>264324.30806681467</v>
      </c>
      <c r="F139" s="16">
        <v>287306.53567083232</v>
      </c>
      <c r="G139" s="16">
        <v>307494.9447099113</v>
      </c>
      <c r="H139" s="16">
        <v>289288.44232001435</v>
      </c>
      <c r="I139" s="16">
        <v>274838.83884654462</v>
      </c>
      <c r="J139" s="16">
        <v>261933.28562952441</v>
      </c>
      <c r="K139" s="16">
        <v>249454.24314097254</v>
      </c>
      <c r="L139" s="16">
        <v>237907.90870814497</v>
      </c>
      <c r="M139" s="16">
        <v>233270.08228691231</v>
      </c>
      <c r="N139" s="16">
        <v>201215.32517363143</v>
      </c>
    </row>
    <row r="140" spans="1:14" x14ac:dyDescent="0.3">
      <c r="A140" s="15" t="str">
        <f>INDEX('R1. Scenario specifications'!$C$11:$C$49,MATCH($B140,'R1. Scenario specifications'!$A$11:$A$49,0))</f>
        <v>Current 2DS, 2020 start, 'Expect the Unexpected' but with cheap CCS</v>
      </c>
      <c r="B140" s="15" t="s">
        <v>46</v>
      </c>
      <c r="C140" s="15" t="s">
        <v>57</v>
      </c>
      <c r="D140" s="16">
        <v>133894.60881177304</v>
      </c>
      <c r="E140" s="16">
        <v>168407.25951385207</v>
      </c>
      <c r="F140" s="16">
        <v>134316.42727174555</v>
      </c>
      <c r="G140" s="16">
        <v>102799.87774404733</v>
      </c>
      <c r="H140" s="16">
        <v>89571.271770185936</v>
      </c>
      <c r="I140" s="16">
        <v>91587.993337011125</v>
      </c>
      <c r="J140" s="16">
        <v>96579.981513318882</v>
      </c>
      <c r="K140" s="16">
        <v>98007.659287154616</v>
      </c>
      <c r="L140" s="16">
        <v>113502.92584434396</v>
      </c>
      <c r="M140" s="16">
        <v>115039.99840173736</v>
      </c>
      <c r="N140" s="16">
        <v>109134.43286333705</v>
      </c>
    </row>
    <row r="141" spans="1:14" x14ac:dyDescent="0.3">
      <c r="A141" s="15" t="str">
        <f>INDEX('R1. Scenario specifications'!$C$11:$C$49,MATCH($B141,'R1. Scenario specifications'!$A$11:$A$49,0))</f>
        <v>Current 2DS, 2020 start, 'Expect the Unexpected' but with cheap CCS</v>
      </c>
      <c r="B141" s="15" t="s">
        <v>46</v>
      </c>
      <c r="C141" s="15" t="s">
        <v>58</v>
      </c>
      <c r="D141" s="16">
        <v>106684.4005274549</v>
      </c>
      <c r="E141" s="16">
        <v>117057.67752096821</v>
      </c>
      <c r="F141" s="16">
        <v>154454.84444697481</v>
      </c>
      <c r="G141" s="16">
        <v>177994.09917324345</v>
      </c>
      <c r="H141" s="16">
        <v>185178.74596608264</v>
      </c>
      <c r="I141" s="16">
        <v>194344.47500936477</v>
      </c>
      <c r="J141" s="16">
        <v>190352.47361319512</v>
      </c>
      <c r="K141" s="16">
        <v>165216.58660143398</v>
      </c>
      <c r="L141" s="16">
        <v>131134.48488019622</v>
      </c>
      <c r="M141" s="16">
        <v>93090.058486060312</v>
      </c>
      <c r="N141" s="16">
        <v>68741.040222619922</v>
      </c>
    </row>
    <row r="142" spans="1:14" x14ac:dyDescent="0.3">
      <c r="A142" s="15" t="str">
        <f>INDEX('R1. Scenario specifications'!$C$11:$C$49,MATCH($B142,'R1. Scenario specifications'!$A$11:$A$49,0))</f>
        <v>Current 2DS, 2020 start, 'Expect the Unexpected' but with cheap CCS</v>
      </c>
      <c r="B142" s="15" t="s">
        <v>46</v>
      </c>
      <c r="C142" s="15" t="s">
        <v>59</v>
      </c>
      <c r="D142" s="16">
        <v>245372.46536121934</v>
      </c>
      <c r="E142" s="16">
        <v>264334.21940155508</v>
      </c>
      <c r="F142" s="16">
        <v>286886.92189320264</v>
      </c>
      <c r="G142" s="16">
        <v>295182.76115319598</v>
      </c>
      <c r="H142" s="16">
        <v>285683.27817095356</v>
      </c>
      <c r="I142" s="16">
        <v>280541.85216982721</v>
      </c>
      <c r="J142" s="16">
        <v>262872.97229249642</v>
      </c>
      <c r="K142" s="16">
        <v>248338.12572782664</v>
      </c>
      <c r="L142" s="16">
        <v>248181.97973449691</v>
      </c>
      <c r="M142" s="16">
        <v>231390.02553670676</v>
      </c>
      <c r="N142" s="16">
        <v>210405.60520946942</v>
      </c>
    </row>
    <row r="143" spans="1:14" x14ac:dyDescent="0.3">
      <c r="A143" s="15" t="str">
        <f>INDEX('R1. Scenario specifications'!$C$11:$C$49,MATCH($B143,'R1. Scenario specifications'!$A$11:$A$49,0))</f>
        <v>Current 2DS, 2030 start, 'Expect the Unexpected' but with cheap CCS</v>
      </c>
      <c r="B143" s="15" t="s">
        <v>47</v>
      </c>
      <c r="C143" s="15" t="s">
        <v>57</v>
      </c>
      <c r="D143" s="16">
        <v>133714.88896234578</v>
      </c>
      <c r="E143" s="16">
        <v>168184.14728934236</v>
      </c>
      <c r="F143" s="16">
        <v>133887.65130239917</v>
      </c>
      <c r="G143" s="16">
        <v>132560.54043858059</v>
      </c>
      <c r="H143" s="16">
        <v>91947.921461070713</v>
      </c>
      <c r="I143" s="16">
        <v>78765.952942307078</v>
      </c>
      <c r="J143" s="16">
        <v>89820.549419106988</v>
      </c>
      <c r="K143" s="16">
        <v>99846.410135417333</v>
      </c>
      <c r="L143" s="16">
        <v>115168.21441627672</v>
      </c>
      <c r="M143" s="16">
        <v>116549.34040696928</v>
      </c>
      <c r="N143" s="16">
        <v>104554.5011599573</v>
      </c>
    </row>
    <row r="144" spans="1:14" x14ac:dyDescent="0.3">
      <c r="A144" s="15" t="str">
        <f>INDEX('R1. Scenario specifications'!$C$11:$C$49,MATCH($B144,'R1. Scenario specifications'!$A$11:$A$49,0))</f>
        <v>Current 2DS, 2030 start, 'Expect the Unexpected' but with cheap CCS</v>
      </c>
      <c r="B144" s="15" t="s">
        <v>47</v>
      </c>
      <c r="C144" s="15" t="s">
        <v>58</v>
      </c>
      <c r="D144" s="16">
        <v>106372.23475248368</v>
      </c>
      <c r="E144" s="16">
        <v>117121.99855310518</v>
      </c>
      <c r="F144" s="16">
        <v>154604.28208016319</v>
      </c>
      <c r="G144" s="16">
        <v>172399.54607659721</v>
      </c>
      <c r="H144" s="16">
        <v>192160.8609026593</v>
      </c>
      <c r="I144" s="16">
        <v>197128.76740960113</v>
      </c>
      <c r="J144" s="16">
        <v>184138.73528576121</v>
      </c>
      <c r="K144" s="16">
        <v>156098.94394708498</v>
      </c>
      <c r="L144" s="16">
        <v>125141.07118516519</v>
      </c>
      <c r="M144" s="16">
        <v>89956.247296068919</v>
      </c>
      <c r="N144" s="16">
        <v>64179.249686876319</v>
      </c>
    </row>
    <row r="145" spans="1:14" x14ac:dyDescent="0.3">
      <c r="A145" s="15" t="str">
        <f>INDEX('R1. Scenario specifications'!$C$11:$C$49,MATCH($B145,'R1. Scenario specifications'!$A$11:$A$49,0))</f>
        <v>Current 2DS, 2030 start, 'Expect the Unexpected' but with cheap CCS</v>
      </c>
      <c r="B145" s="15" t="s">
        <v>47</v>
      </c>
      <c r="C145" s="15" t="s">
        <v>59</v>
      </c>
      <c r="D145" s="16">
        <v>245370.83212622179</v>
      </c>
      <c r="E145" s="16">
        <v>264324.30806681467</v>
      </c>
      <c r="F145" s="16">
        <v>287306.53567083232</v>
      </c>
      <c r="G145" s="16">
        <v>307494.9447099113</v>
      </c>
      <c r="H145" s="16">
        <v>288200.25359089975</v>
      </c>
      <c r="I145" s="16">
        <v>274833.11545605812</v>
      </c>
      <c r="J145" s="16">
        <v>261564.46124376281</v>
      </c>
      <c r="K145" s="16">
        <v>249207.60460366597</v>
      </c>
      <c r="L145" s="16">
        <v>242591.81257000065</v>
      </c>
      <c r="M145" s="16">
        <v>236289.37219794691</v>
      </c>
      <c r="N145" s="16">
        <v>206803.52039593831</v>
      </c>
    </row>
    <row r="146" spans="1:14" x14ac:dyDescent="0.3">
      <c r="A146" s="15" t="str">
        <f>INDEX('R1. Scenario specifications'!$C$11:$C$49,MATCH($B146,'R1. Scenario specifications'!$A$11:$A$49,0))</f>
        <v>Current 2DS, 2020 start, 'Expect the Unexpected' but with cheap EVs</v>
      </c>
      <c r="B146" s="15" t="s">
        <v>48</v>
      </c>
      <c r="C146" s="15" t="s">
        <v>57</v>
      </c>
      <c r="D146" s="16">
        <v>133894.60881177304</v>
      </c>
      <c r="E146" s="16">
        <v>168407.25951385207</v>
      </c>
      <c r="F146" s="16">
        <v>134316.42727174555</v>
      </c>
      <c r="G146" s="16">
        <v>109088.53269908746</v>
      </c>
      <c r="H146" s="16">
        <v>97172.166689943231</v>
      </c>
      <c r="I146" s="16">
        <v>95054.276512969998</v>
      </c>
      <c r="J146" s="16">
        <v>97713.223094520756</v>
      </c>
      <c r="K146" s="16">
        <v>97767.908534908667</v>
      </c>
      <c r="L146" s="16">
        <v>111238.28727905362</v>
      </c>
      <c r="M146" s="16">
        <v>111910.95947110034</v>
      </c>
      <c r="N146" s="16">
        <v>108315.43133929349</v>
      </c>
    </row>
    <row r="147" spans="1:14" x14ac:dyDescent="0.3">
      <c r="A147" s="15" t="str">
        <f>INDEX('R1. Scenario specifications'!$C$11:$C$49,MATCH($B147,'R1. Scenario specifications'!$A$11:$A$49,0))</f>
        <v>Current 2DS, 2020 start, 'Expect the Unexpected' but with cheap EVs</v>
      </c>
      <c r="B147" s="15" t="s">
        <v>48</v>
      </c>
      <c r="C147" s="15" t="s">
        <v>58</v>
      </c>
      <c r="D147" s="16">
        <v>106684.4005274549</v>
      </c>
      <c r="E147" s="16">
        <v>117057.67752096821</v>
      </c>
      <c r="F147" s="16">
        <v>154454.84444697481</v>
      </c>
      <c r="G147" s="16">
        <v>173474.18282049641</v>
      </c>
      <c r="H147" s="16">
        <v>184821.16936499209</v>
      </c>
      <c r="I147" s="16">
        <v>188182.14706129045</v>
      </c>
      <c r="J147" s="16">
        <v>189252.01677059042</v>
      </c>
      <c r="K147" s="16">
        <v>169014.21306482801</v>
      </c>
      <c r="L147" s="16">
        <v>134086.564633006</v>
      </c>
      <c r="M147" s="16">
        <v>94478.392464191638</v>
      </c>
      <c r="N147" s="16">
        <v>68962.281912100647</v>
      </c>
    </row>
    <row r="148" spans="1:14" x14ac:dyDescent="0.3">
      <c r="A148" s="15" t="str">
        <f>INDEX('R1. Scenario specifications'!$C$11:$C$49,MATCH($B148,'R1. Scenario specifications'!$A$11:$A$49,0))</f>
        <v>Current 2DS, 2020 start, 'Expect the Unexpected' but with cheap EVs</v>
      </c>
      <c r="B148" s="15" t="s">
        <v>48</v>
      </c>
      <c r="C148" s="15" t="s">
        <v>59</v>
      </c>
      <c r="D148" s="16">
        <v>245372.46536121934</v>
      </c>
      <c r="E148" s="16">
        <v>264334.21940155508</v>
      </c>
      <c r="F148" s="16">
        <v>286886.92189320264</v>
      </c>
      <c r="G148" s="16">
        <v>282591.48323270236</v>
      </c>
      <c r="H148" s="16">
        <v>265937.84458574728</v>
      </c>
      <c r="I148" s="16">
        <v>262901.09689818893</v>
      </c>
      <c r="J148" s="16">
        <v>257519.91659465831</v>
      </c>
      <c r="K148" s="16">
        <v>247558.09773174103</v>
      </c>
      <c r="L148" s="16">
        <v>257428.73740277594</v>
      </c>
      <c r="M148" s="16">
        <v>247445.47493538444</v>
      </c>
      <c r="N148" s="16">
        <v>211151.70801826104</v>
      </c>
    </row>
    <row r="149" spans="1:14" x14ac:dyDescent="0.3">
      <c r="A149" s="15" t="str">
        <f>INDEX('R1. Scenario specifications'!$C$11:$C$49,MATCH($B149,'R1. Scenario specifications'!$A$11:$A$49,0))</f>
        <v>Current 2DS, 2030 start, 'Expect the Unexpected' but with cheap EVs</v>
      </c>
      <c r="B149" s="15" t="s">
        <v>49</v>
      </c>
      <c r="C149" s="15" t="s">
        <v>57</v>
      </c>
      <c r="D149" s="16">
        <v>133714.88896234578</v>
      </c>
      <c r="E149" s="16">
        <v>168184.14728934236</v>
      </c>
      <c r="F149" s="16">
        <v>133887.65130239917</v>
      </c>
      <c r="G149" s="16">
        <v>132560.54043858059</v>
      </c>
      <c r="H149" s="16">
        <v>100688.71297560698</v>
      </c>
      <c r="I149" s="16">
        <v>84446.642200043905</v>
      </c>
      <c r="J149" s="16">
        <v>92373.072650182454</v>
      </c>
      <c r="K149" s="16">
        <v>100793.22940784888</v>
      </c>
      <c r="L149" s="16">
        <v>110456.82673827159</v>
      </c>
      <c r="M149" s="16">
        <v>111369.82609480889</v>
      </c>
      <c r="N149" s="16">
        <v>103773.09063078005</v>
      </c>
    </row>
    <row r="150" spans="1:14" x14ac:dyDescent="0.3">
      <c r="A150" s="15" t="str">
        <f>INDEX('R1. Scenario specifications'!$C$11:$C$49,MATCH($B150,'R1. Scenario specifications'!$A$11:$A$49,0))</f>
        <v>Current 2DS, 2030 start, 'Expect the Unexpected' but with cheap EVs</v>
      </c>
      <c r="B150" s="15" t="s">
        <v>49</v>
      </c>
      <c r="C150" s="15" t="s">
        <v>58</v>
      </c>
      <c r="D150" s="16">
        <v>106372.23475248368</v>
      </c>
      <c r="E150" s="16">
        <v>117121.99855310518</v>
      </c>
      <c r="F150" s="16">
        <v>154604.28208016319</v>
      </c>
      <c r="G150" s="16">
        <v>172399.54607659721</v>
      </c>
      <c r="H150" s="16">
        <v>188627.34127099987</v>
      </c>
      <c r="I150" s="16">
        <v>188539.33927574113</v>
      </c>
      <c r="J150" s="16">
        <v>182435.284523574</v>
      </c>
      <c r="K150" s="16">
        <v>157189.05843988535</v>
      </c>
      <c r="L150" s="16">
        <v>125896.00635722665</v>
      </c>
      <c r="M150" s="16">
        <v>92048.175177514961</v>
      </c>
      <c r="N150" s="16">
        <v>62958.694289684398</v>
      </c>
    </row>
    <row r="151" spans="1:14" x14ac:dyDescent="0.3">
      <c r="A151" s="15" t="str">
        <f>INDEX('R1. Scenario specifications'!$C$11:$C$49,MATCH($B151,'R1. Scenario specifications'!$A$11:$A$49,0))</f>
        <v>Current 2DS, 2030 start, 'Expect the Unexpected' but with cheap EVs</v>
      </c>
      <c r="B151" s="15" t="s">
        <v>49</v>
      </c>
      <c r="C151" s="15" t="s">
        <v>59</v>
      </c>
      <c r="D151" s="16">
        <v>245370.83212622179</v>
      </c>
      <c r="E151" s="16">
        <v>264324.30806681467</v>
      </c>
      <c r="F151" s="16">
        <v>287306.53567083232</v>
      </c>
      <c r="G151" s="16">
        <v>307494.9447099113</v>
      </c>
      <c r="H151" s="16">
        <v>267528.87389992911</v>
      </c>
      <c r="I151" s="16">
        <v>253182.97228499342</v>
      </c>
      <c r="J151" s="16">
        <v>255810.15024999849</v>
      </c>
      <c r="K151" s="16">
        <v>249881.18770531946</v>
      </c>
      <c r="L151" s="16">
        <v>241670.8380394273</v>
      </c>
      <c r="M151" s="16">
        <v>231307.75936246233</v>
      </c>
      <c r="N151" s="16">
        <v>199602.22972441325</v>
      </c>
    </row>
    <row r="152" spans="1:14" x14ac:dyDescent="0.3">
      <c r="A152" s="15" t="str">
        <f>INDEX('R1. Scenario specifications'!$C$11:$C$49,MATCH($B152,'R1. Scenario specifications'!$A$11:$A$49,0))</f>
        <v>Current 2DS, 2020 start, 'Expect the Unexpected' but with cheap energy efficiency</v>
      </c>
      <c r="B152" s="15" t="s">
        <v>50</v>
      </c>
      <c r="C152" s="15" t="s">
        <v>57</v>
      </c>
      <c r="D152" s="16">
        <v>133714.88896234578</v>
      </c>
      <c r="E152" s="16">
        <v>168184.14728934236</v>
      </c>
      <c r="F152" s="16">
        <v>133887.65130239917</v>
      </c>
      <c r="G152" s="16">
        <v>112632.1511217826</v>
      </c>
      <c r="H152" s="16">
        <v>91570.981761042873</v>
      </c>
      <c r="I152" s="16">
        <v>77402.484100023517</v>
      </c>
      <c r="J152" s="16">
        <v>78984.461562618759</v>
      </c>
      <c r="K152" s="16">
        <v>77825.93414420179</v>
      </c>
      <c r="L152" s="16">
        <v>84470.915720228004</v>
      </c>
      <c r="M152" s="16">
        <v>86344.288535970409</v>
      </c>
      <c r="N152" s="16">
        <v>84891.312402647018</v>
      </c>
    </row>
    <row r="153" spans="1:14" x14ac:dyDescent="0.3">
      <c r="A153" s="15" t="str">
        <f>INDEX('R1. Scenario specifications'!$C$11:$C$49,MATCH($B153,'R1. Scenario specifications'!$A$11:$A$49,0))</f>
        <v>Current 2DS, 2020 start, 'Expect the Unexpected' but with cheap energy efficiency</v>
      </c>
      <c r="B153" s="15" t="s">
        <v>50</v>
      </c>
      <c r="C153" s="15" t="s">
        <v>58</v>
      </c>
      <c r="D153" s="16">
        <v>106372.23475248368</v>
      </c>
      <c r="E153" s="16">
        <v>117121.99855310518</v>
      </c>
      <c r="F153" s="16">
        <v>154604.28208016319</v>
      </c>
      <c r="G153" s="16">
        <v>172121.05737400221</v>
      </c>
      <c r="H153" s="16">
        <v>176324.55750759449</v>
      </c>
      <c r="I153" s="16">
        <v>168639.2063274761</v>
      </c>
      <c r="J153" s="16">
        <v>166576.54934656591</v>
      </c>
      <c r="K153" s="16">
        <v>150806.70224971528</v>
      </c>
      <c r="L153" s="16">
        <v>123108.10264975665</v>
      </c>
      <c r="M153" s="16">
        <v>92405.229795906955</v>
      </c>
      <c r="N153" s="16">
        <v>70371.054442478679</v>
      </c>
    </row>
    <row r="154" spans="1:14" x14ac:dyDescent="0.3">
      <c r="A154" s="15" t="str">
        <f>INDEX('R1. Scenario specifications'!$C$11:$C$49,MATCH($B154,'R1. Scenario specifications'!$A$11:$A$49,0))</f>
        <v>Current 2DS, 2020 start, 'Expect the Unexpected' but with cheap energy efficiency</v>
      </c>
      <c r="B154" s="15" t="s">
        <v>50</v>
      </c>
      <c r="C154" s="15" t="s">
        <v>59</v>
      </c>
      <c r="D154" s="16">
        <v>245370.83212622179</v>
      </c>
      <c r="E154" s="16">
        <v>264324.30806681467</v>
      </c>
      <c r="F154" s="16">
        <v>287306.53567083232</v>
      </c>
      <c r="G154" s="16">
        <v>276333.54931674188</v>
      </c>
      <c r="H154" s="16">
        <v>272207.08592196961</v>
      </c>
      <c r="I154" s="16">
        <v>252450.98005240073</v>
      </c>
      <c r="J154" s="16">
        <v>246644.92245243292</v>
      </c>
      <c r="K154" s="16">
        <v>220692.22619063125</v>
      </c>
      <c r="L154" s="16">
        <v>203956.63895114561</v>
      </c>
      <c r="M154" s="16">
        <v>198701.8317851476</v>
      </c>
      <c r="N154" s="16">
        <v>178117.78613172047</v>
      </c>
    </row>
  </sheetData>
  <conditionalFormatting sqref="A1793:XFD1048576 D155:XFD1792 A77:A1792 A1:XFD18 N19:XFD19 A20:XFD154">
    <cfRule type="expression" dxfId="36" priority="2">
      <formula>_xlfn.ISFORMULA(A1)</formula>
    </cfRule>
  </conditionalFormatting>
  <conditionalFormatting sqref="A19:M19">
    <cfRule type="expression" dxfId="35" priority="1">
      <formula>_xlfn.ISFORMULA(A19)</formula>
    </cfRule>
  </conditionalFormatting>
  <dataValidations disablePrompts="1" count="1">
    <dataValidation type="list" allowBlank="1" showInputMessage="1" showErrorMessage="1" sqref="B22" xr:uid="{C1D7BEF2-8763-4980-9576-F8C9A2F90DC6}">
      <formula1>$C$38:$C$40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39C059C-A8C2-41B9-8733-05DE7FA4EB52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F70D-5321-4565-BED4-4008C545201A}">
  <sheetPr>
    <tabColor theme="5" tint="0.39997558519241921"/>
  </sheetPr>
  <dimension ref="A1:Z479"/>
  <sheetViews>
    <sheetView zoomScale="70" zoomScaleNormal="70" workbookViewId="0">
      <pane ySplit="13" topLeftCell="A14" activePane="bottomLeft" state="frozen"/>
      <selection pane="bottomLeft" activeCell="E14" sqref="E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275</v>
      </c>
    </row>
    <row r="2" spans="1:4" s="14" customFormat="1" x14ac:dyDescent="0.3">
      <c r="A2" s="5" t="s">
        <v>5</v>
      </c>
      <c r="B2" s="14" t="s">
        <v>226</v>
      </c>
    </row>
    <row r="3" spans="1:4" s="14" customFormat="1" x14ac:dyDescent="0.3">
      <c r="A3" s="5" t="s">
        <v>6</v>
      </c>
      <c r="B3" s="14" t="s">
        <v>225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291</v>
      </c>
    </row>
    <row r="7" spans="1:4" s="14" customFormat="1" x14ac:dyDescent="0.3">
      <c r="A7" s="5"/>
      <c r="B7" s="14" t="s">
        <v>190</v>
      </c>
      <c r="C7" s="14" t="s">
        <v>9</v>
      </c>
      <c r="D7" s="14" t="s">
        <v>292</v>
      </c>
    </row>
    <row r="8" spans="1:4" s="14" customFormat="1" x14ac:dyDescent="0.3">
      <c r="A8" s="5"/>
      <c r="B8" s="14" t="s">
        <v>192</v>
      </c>
      <c r="C8" s="14" t="s">
        <v>10</v>
      </c>
      <c r="D8" s="14" t="s">
        <v>293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214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$E$8:$P6000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CONCATENATE(B22, " primary energy supply (PJ)")</f>
        <v>MIN - BIO primary energy supply (PJ)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272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INDEX($E$51:$O$479,MATCH(B$24&amp;$B$22,$B$51:$B$479&amp;$C$51:$C$479,0),MATCH($A25,$E$50:$O$50,0))</f>
        <v>54118.83995114993</v>
      </c>
      <c r="C25" s="16">
        <f t="array" ref="C25">INDEX($E$51:$O$479,MATCH(C$24&amp;$B$22,$B$51:$B$479&amp;$C$51:$C$479,0),MATCH($A25,$E$50:$O$50,0))</f>
        <v>54673.841152924237</v>
      </c>
      <c r="D25" s="16">
        <f t="array" ref="D25">INDEX($E$51:$O$479,MATCH(D$24&amp;$B$22,$B$51:$B$479&amp;$C$51:$C$479,0),MATCH($A25,$E$50:$O$50,0))</f>
        <v>54118.83995114993</v>
      </c>
      <c r="E25" s="16">
        <f t="array" ref="E25">INDEX($E$51:$O$479,MATCH(E$24&amp;$B$22,$B$51:$B$479&amp;$C$51:$C$479,0),MATCH($A25,$E$50:$O$50,0))</f>
        <v>54118.83995114993</v>
      </c>
      <c r="F25" s="16">
        <f t="array" ref="F25">INDEX($E$51:$O$479,MATCH(F$24&amp;$B$22,$B$51:$B$479&amp;$C$51:$C$479,0),MATCH($A25,$E$50:$O$50,0))</f>
        <v>54152.136257274149</v>
      </c>
      <c r="G25" s="16">
        <f t="array" ref="G25">INDEX($E$51:$O$479,MATCH(G$24&amp;$B$22,$B$51:$B$479&amp;$C$51:$C$479,0),MATCH($A25,$E$50:$O$50,0))</f>
        <v>54152.136257274149</v>
      </c>
      <c r="H25" s="16">
        <f t="array" ref="H25">INDEX($E$51:$O$479,MATCH(H$24&amp;$B$22,$B$51:$B$479&amp;$C$51:$C$479,0),MATCH($A25,$E$50:$O$50,0))</f>
        <v>54152.136257274149</v>
      </c>
      <c r="I25" s="16">
        <f t="array" ref="I25">INDEX($E$51:$O$479,MATCH(I$24&amp;$B$22,$B$51:$B$479&amp;$C$51:$C$479,0),MATCH($A25,$E$50:$O$50,0))</f>
        <v>54152.136257274149</v>
      </c>
      <c r="J25" s="16">
        <f t="array" ref="J25">INDEX($E$51:$O$479,MATCH(J$24&amp;$B$22,$B$51:$B$479&amp;$C$51:$C$479,0),MATCH($A25,$E$50:$O$50,0))</f>
        <v>54152.136257274149</v>
      </c>
      <c r="K25" s="16" t="e">
        <f t="array" ref="K25">INDEX($E$51:$O$479,MATCH(K$24&amp;$B$22,$B$51:$B$479&amp;$C$51:$C$479,0),MATCH($A25,$E$50:$O$50,0))</f>
        <v>#N/A</v>
      </c>
      <c r="L25" s="16" t="e">
        <f t="array" ref="L25">INDEX($E$51:$O$479,MATCH(L$24&amp;$B$22,$B$51:$B$479&amp;$C$51:$C$479,0),MATCH($A25,$E$50:$O$50,0))</f>
        <v>#N/A</v>
      </c>
      <c r="M25" s="16" t="e">
        <f t="array" ref="M25">INDEX($E$51:$O$479,MATCH(M$24&amp;$B$22,$B$51:$B$479&amp;$C$51:$C$479,0),MATCH($A25,$E$50:$O$50,0))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INDEX($E$51:$O$479,MATCH(B$24&amp;$B$22,$B$51:$B$479&amp;$C$51:$C$479,0),MATCH($A26,$E$50:$O$50,0))</f>
        <v>64407.02883628643</v>
      </c>
      <c r="C26" s="16">
        <f t="array" ref="C26">INDEX($E$51:$O$479,MATCH(C$24&amp;$B$22,$B$51:$B$479&amp;$C$51:$C$479,0),MATCH($A26,$E$50:$O$50,0))</f>
        <v>69458.132453800936</v>
      </c>
      <c r="D26" s="16">
        <f t="array" ref="D26">INDEX($E$51:$O$479,MATCH(D$24&amp;$B$22,$B$51:$B$479&amp;$C$51:$C$479,0),MATCH($A26,$E$50:$O$50,0))</f>
        <v>71013.65033908248</v>
      </c>
      <c r="E26" s="16">
        <f t="array" ref="E26">INDEX($E$51:$O$479,MATCH(E$24&amp;$B$22,$B$51:$B$479&amp;$C$51:$C$479,0),MATCH($A26,$E$50:$O$50,0))</f>
        <v>71013.65033908248</v>
      </c>
      <c r="F26" s="16">
        <f t="array" ref="F26">INDEX($E$51:$O$479,MATCH(F$24&amp;$B$22,$B$51:$B$479&amp;$C$51:$C$479,0),MATCH($A26,$E$50:$O$50,0))</f>
        <v>71101.521146472311</v>
      </c>
      <c r="G26" s="16">
        <f t="array" ref="G26">INDEX($E$51:$O$479,MATCH(G$24&amp;$B$22,$B$51:$B$479&amp;$C$51:$C$479,0),MATCH($A26,$E$50:$O$50,0))</f>
        <v>71101.521146472311</v>
      </c>
      <c r="H26" s="16">
        <f t="array" ref="H26">INDEX($E$51:$O$479,MATCH(H$24&amp;$B$22,$B$51:$B$479&amp;$C$51:$C$479,0),MATCH($A26,$E$50:$O$50,0))</f>
        <v>71101.521146472311</v>
      </c>
      <c r="I26" s="16">
        <f t="array" ref="I26">INDEX($E$51:$O$479,MATCH(I$24&amp;$B$22,$B$51:$B$479&amp;$C$51:$C$479,0),MATCH($A26,$E$50:$O$50,0))</f>
        <v>71101.521146472311</v>
      </c>
      <c r="J26" s="16">
        <f t="array" ref="J26">INDEX($E$51:$O$479,MATCH(J$24&amp;$B$22,$B$51:$B$479&amp;$C$51:$C$479,0),MATCH($A26,$E$50:$O$50,0))</f>
        <v>71101.521146472311</v>
      </c>
      <c r="K26" s="16" t="e">
        <f t="array" ref="K26">INDEX($E$51:$O$479,MATCH(K$24&amp;$B$22,$B$51:$B$479&amp;$C$51:$C$479,0),MATCH($A26,$E$50:$O$50,0))</f>
        <v>#N/A</v>
      </c>
      <c r="L26" s="16" t="e">
        <f t="array" ref="L26">INDEX($E$51:$O$479,MATCH(L$24&amp;$B$22,$B$51:$B$479&amp;$C$51:$C$479,0),MATCH($A26,$E$50:$O$50,0))</f>
        <v>#N/A</v>
      </c>
      <c r="M26" s="16" t="e">
        <f t="array" ref="M26">INDEX($E$51:$O$479,MATCH(M$24&amp;$B$22,$B$51:$B$479&amp;$C$51:$C$479,0),MATCH($A26,$E$50:$O$50,0))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INDEX($E$51:$O$479,MATCH(B$24&amp;$B$22,$B$51:$B$479&amp;$C$51:$C$479,0),MATCH($A27,$E$50:$O$50,0))</f>
        <v>79719.642842586574</v>
      </c>
      <c r="C27" s="16">
        <f t="array" ref="C27">INDEX($E$51:$O$479,MATCH(C$24&amp;$B$22,$B$51:$B$479&amp;$C$51:$C$479,0),MATCH($A27,$E$50:$O$50,0))</f>
        <v>85409.901812419295</v>
      </c>
      <c r="D27" s="16">
        <f t="array" ref="D27">INDEX($E$51:$O$479,MATCH(D$24&amp;$B$22,$B$51:$B$479&amp;$C$51:$C$479,0),MATCH($A27,$E$50:$O$50,0))</f>
        <v>95434.201307081777</v>
      </c>
      <c r="E27" s="16">
        <f t="array" ref="E27">INDEX($E$51:$O$479,MATCH(E$24&amp;$B$22,$B$51:$B$479&amp;$C$51:$C$479,0),MATCH($A27,$E$50:$O$50,0))</f>
        <v>102253.02703940179</v>
      </c>
      <c r="F27" s="16">
        <f t="array" ref="F27">INDEX($E$51:$O$479,MATCH(F$24&amp;$B$22,$B$51:$B$479&amp;$C$51:$C$479,0),MATCH($A27,$E$50:$O$50,0))</f>
        <v>92284.05317362379</v>
      </c>
      <c r="G27" s="16">
        <f t="array" ref="G27">INDEX($E$51:$O$479,MATCH(G$24&amp;$B$22,$B$51:$B$479&amp;$C$51:$C$479,0),MATCH($A27,$E$50:$O$50,0))</f>
        <v>128952.91765230938</v>
      </c>
      <c r="H27" s="16">
        <f t="array" ref="H27">INDEX($E$51:$O$479,MATCH(H$24&amp;$B$22,$B$51:$B$479&amp;$C$51:$C$479,0),MATCH($A27,$E$50:$O$50,0))</f>
        <v>92284.05317362379</v>
      </c>
      <c r="I27" s="16">
        <f t="array" ref="I27">INDEX($E$51:$O$479,MATCH(I$24&amp;$B$22,$B$51:$B$479&amp;$C$51:$C$479,0),MATCH($A27,$E$50:$O$50,0))</f>
        <v>109251.2818447203</v>
      </c>
      <c r="J27" s="16">
        <f t="array" ref="J27">INDEX($E$51:$O$479,MATCH(J$24&amp;$B$22,$B$51:$B$479&amp;$C$51:$C$479,0),MATCH($A27,$E$50:$O$50,0))</f>
        <v>92284.05317362379</v>
      </c>
      <c r="K27" s="16" t="e">
        <f t="array" ref="K27">INDEX($E$51:$O$479,MATCH(K$24&amp;$B$22,$B$51:$B$479&amp;$C$51:$C$479,0),MATCH($A27,$E$50:$O$50,0))</f>
        <v>#N/A</v>
      </c>
      <c r="L27" s="16" t="e">
        <f t="array" ref="L27">INDEX($E$51:$O$479,MATCH(L$24&amp;$B$22,$B$51:$B$479&amp;$C$51:$C$479,0),MATCH($A27,$E$50:$O$50,0))</f>
        <v>#N/A</v>
      </c>
      <c r="M27" s="16" t="e">
        <f t="array" ref="M27">INDEX($E$51:$O$479,MATCH(M$24&amp;$B$22,$B$51:$B$479&amp;$C$51:$C$479,0),MATCH($A27,$E$50:$O$50,0))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INDEX($E$51:$O$479,MATCH(B$24&amp;$B$22,$B$51:$B$479&amp;$C$51:$C$479,0),MATCH($A28,$E$50:$O$50,0))</f>
        <v>89258.717620754236</v>
      </c>
      <c r="C28" s="16">
        <f t="array" ref="C28">INDEX($E$51:$O$479,MATCH(C$24&amp;$B$22,$B$51:$B$479&amp;$C$51:$C$479,0),MATCH($A28,$E$50:$O$50,0))</f>
        <v>90905.035989548822</v>
      </c>
      <c r="D28" s="16">
        <f t="array" ref="D28">INDEX($E$51:$O$479,MATCH(D$24&amp;$B$22,$B$51:$B$479&amp;$C$51:$C$479,0),MATCH($A28,$E$50:$O$50,0))</f>
        <v>103839.03933941506</v>
      </c>
      <c r="E28" s="16">
        <f t="array" ref="E28">INDEX($E$51:$O$479,MATCH(E$24&amp;$B$22,$B$51:$B$479&amp;$C$51:$C$479,0),MATCH($A28,$E$50:$O$50,0))</f>
        <v>119699.80338199019</v>
      </c>
      <c r="F28" s="16">
        <f t="array" ref="F28">INDEX($E$51:$O$479,MATCH(F$24&amp;$B$22,$B$51:$B$479&amp;$C$51:$C$479,0),MATCH($A28,$E$50:$O$50,0))</f>
        <v>120383.43407012665</v>
      </c>
      <c r="G28" s="16">
        <f t="array" ref="G28">INDEX($E$51:$O$479,MATCH(G$24&amp;$B$22,$B$51:$B$479&amp;$C$51:$C$479,0),MATCH($A28,$E$50:$O$50,0))</f>
        <v>164222.28718089158</v>
      </c>
      <c r="H28" s="16">
        <f t="array" ref="H28">INDEX($E$51:$O$479,MATCH(H$24&amp;$B$22,$B$51:$B$479&amp;$C$51:$C$479,0),MATCH($A28,$E$50:$O$50,0))</f>
        <v>164363.56809764617</v>
      </c>
      <c r="I28" s="16">
        <f t="array" ref="I28">INDEX($E$51:$O$479,MATCH(I$24&amp;$B$22,$B$51:$B$479&amp;$C$51:$C$479,0),MATCH($A28,$E$50:$O$50,0))</f>
        <v>132982.95174068032</v>
      </c>
      <c r="J28" s="16">
        <f t="array" ref="J28">INDEX($E$51:$O$479,MATCH(J$24&amp;$B$22,$B$51:$B$479&amp;$C$51:$C$479,0),MATCH($A28,$E$50:$O$50,0))</f>
        <v>132421.85412194848</v>
      </c>
      <c r="K28" s="16" t="e">
        <f t="array" ref="K28">INDEX($E$51:$O$479,MATCH(K$24&amp;$B$22,$B$51:$B$479&amp;$C$51:$C$479,0),MATCH($A28,$E$50:$O$50,0))</f>
        <v>#N/A</v>
      </c>
      <c r="L28" s="16" t="e">
        <f t="array" ref="L28">INDEX($E$51:$O$479,MATCH(L$24&amp;$B$22,$B$51:$B$479&amp;$C$51:$C$479,0),MATCH($A28,$E$50:$O$50,0))</f>
        <v>#N/A</v>
      </c>
      <c r="M28" s="16" t="e">
        <f t="array" ref="M28">INDEX($E$51:$O$479,MATCH(M$24&amp;$B$22,$B$51:$B$479&amp;$C$51:$C$479,0),MATCH($A28,$E$50:$O$50,0))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INDEX($E$51:$O$479,MATCH(B$24&amp;$B$22,$B$51:$B$479&amp;$C$51:$C$479,0),MATCH($A29,$E$50:$O$50,0))</f>
        <v>120299.23223124868</v>
      </c>
      <c r="C29" s="16">
        <f t="array" ref="C29">INDEX($E$51:$O$479,MATCH(C$24&amp;$B$22,$B$51:$B$479&amp;$C$51:$C$479,0),MATCH($A29,$E$50:$O$50,0))</f>
        <v>120691.85934420061</v>
      </c>
      <c r="D29" s="16">
        <f t="array" ref="D29">INDEX($E$51:$O$479,MATCH(D$24&amp;$B$22,$B$51:$B$479&amp;$C$51:$C$479,0),MATCH($A29,$E$50:$O$50,0))</f>
        <v>127880.23746657676</v>
      </c>
      <c r="E29" s="16">
        <f t="array" ref="E29">INDEX($E$51:$O$479,MATCH(E$24&amp;$B$22,$B$51:$B$479&amp;$C$51:$C$479,0),MATCH($A29,$E$50:$O$50,0))</f>
        <v>150841.58832834283</v>
      </c>
      <c r="F29" s="16">
        <f t="array" ref="F29">INDEX($E$51:$O$479,MATCH(F$24&amp;$B$22,$B$51:$B$479&amp;$C$51:$C$479,0),MATCH($A29,$E$50:$O$50,0))</f>
        <v>152017.42743173242</v>
      </c>
      <c r="G29" s="16">
        <f t="array" ref="G29">INDEX($E$51:$O$479,MATCH(G$24&amp;$B$22,$B$51:$B$479&amp;$C$51:$C$479,0),MATCH($A29,$E$50:$O$50,0))</f>
        <v>173889.21519569308</v>
      </c>
      <c r="H29" s="16">
        <f t="array" ref="H29">INDEX($E$51:$O$479,MATCH(H$24&amp;$B$22,$B$51:$B$479&amp;$C$51:$C$479,0),MATCH($A29,$E$50:$O$50,0))</f>
        <v>174657.86587860138</v>
      </c>
      <c r="I29" s="16">
        <f t="array" ref="I29">INDEX($E$51:$O$479,MATCH(I$24&amp;$B$22,$B$51:$B$479&amp;$C$51:$C$479,0),MATCH($A29,$E$50:$O$50,0))</f>
        <v>166006.85905103953</v>
      </c>
      <c r="J29" s="16">
        <f t="array" ref="J29">INDEX($E$51:$O$479,MATCH(J$24&amp;$B$22,$B$51:$B$479&amp;$C$51:$C$479,0),MATCH($A29,$E$50:$O$50,0))</f>
        <v>167571.58491781825</v>
      </c>
      <c r="K29" s="16" t="e">
        <f t="array" ref="K29">INDEX($E$51:$O$479,MATCH(K$24&amp;$B$22,$B$51:$B$479&amp;$C$51:$C$479,0),MATCH($A29,$E$50:$O$50,0))</f>
        <v>#N/A</v>
      </c>
      <c r="L29" s="16" t="e">
        <f t="array" ref="L29">INDEX($E$51:$O$479,MATCH(L$24&amp;$B$22,$B$51:$B$479&amp;$C$51:$C$479,0),MATCH($A29,$E$50:$O$50,0))</f>
        <v>#N/A</v>
      </c>
      <c r="M29" s="16" t="e">
        <f t="array" ref="M29">INDEX($E$51:$O$479,MATCH(M$24&amp;$B$22,$B$51:$B$479&amp;$C$51:$C$479,0),MATCH($A29,$E$50:$O$50,0))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INDEX($E$51:$O$479,MATCH(B$24&amp;$B$22,$B$51:$B$479&amp;$C$51:$C$479,0),MATCH($A30,$E$50:$O$50,0))</f>
        <v>126085.68918637036</v>
      </c>
      <c r="C30" s="16">
        <f t="array" ref="C30">INDEX($E$51:$O$479,MATCH(C$24&amp;$B$22,$B$51:$B$479&amp;$C$51:$C$479,0),MATCH($A30,$E$50:$O$50,0))</f>
        <v>126681.50433875904</v>
      </c>
      <c r="D30" s="16">
        <f t="array" ref="D30">INDEX($E$51:$O$479,MATCH(D$24&amp;$B$22,$B$51:$B$479&amp;$C$51:$C$479,0),MATCH($A30,$E$50:$O$50,0))</f>
        <v>137791.61724839997</v>
      </c>
      <c r="E30" s="16">
        <f t="array" ref="E30">INDEX($E$51:$O$479,MATCH(E$24&amp;$B$22,$B$51:$B$479&amp;$C$51:$C$479,0),MATCH($A30,$E$50:$O$50,0))</f>
        <v>179248.8312889786</v>
      </c>
      <c r="F30" s="16">
        <f t="array" ref="F30">INDEX($E$51:$O$479,MATCH(F$24&amp;$B$22,$B$51:$B$479&amp;$C$51:$C$479,0),MATCH($A30,$E$50:$O$50,0))</f>
        <v>175982.34175577582</v>
      </c>
      <c r="G30" s="16">
        <f t="array" ref="G30">INDEX($E$51:$O$479,MATCH(G$24&amp;$B$22,$B$51:$B$479&amp;$C$51:$C$479,0),MATCH($A30,$E$50:$O$50,0))</f>
        <v>240328.16929731824</v>
      </c>
      <c r="H30" s="16">
        <f t="array" ref="H30">INDEX($E$51:$O$479,MATCH(H$24&amp;$B$22,$B$51:$B$479&amp;$C$51:$C$479,0),MATCH($A30,$E$50:$O$50,0))</f>
        <v>259693.60692349423</v>
      </c>
      <c r="I30" s="16">
        <f t="array" ref="I30">INDEX($E$51:$O$479,MATCH(I$24&amp;$B$22,$B$51:$B$479&amp;$C$51:$C$479,0),MATCH($A30,$E$50:$O$50,0))</f>
        <v>209365.25780464831</v>
      </c>
      <c r="J30" s="16">
        <f t="array" ref="J30">INDEX($E$51:$O$479,MATCH(J$24&amp;$B$22,$B$51:$B$479&amp;$C$51:$C$479,0),MATCH($A30,$E$50:$O$50,0))</f>
        <v>239174.75105704591</v>
      </c>
      <c r="K30" s="16" t="e">
        <f t="array" ref="K30">INDEX($E$51:$O$479,MATCH(K$24&amp;$B$22,$B$51:$B$479&amp;$C$51:$C$479,0),MATCH($A30,$E$50:$O$50,0))</f>
        <v>#N/A</v>
      </c>
      <c r="L30" s="16" t="e">
        <f t="array" ref="L30">INDEX($E$51:$O$479,MATCH(L$24&amp;$B$22,$B$51:$B$479&amp;$C$51:$C$479,0),MATCH($A30,$E$50:$O$50,0))</f>
        <v>#N/A</v>
      </c>
      <c r="M30" s="16" t="e">
        <f t="array" ref="M30">INDEX($E$51:$O$479,MATCH(M$24&amp;$B$22,$B$51:$B$479&amp;$C$51:$C$479,0),MATCH($A30,$E$50:$O$50,0))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INDEX($E$51:$O$479,MATCH(B$24&amp;$B$22,$B$51:$B$479&amp;$C$51:$C$479,0),MATCH($A31,$E$50:$O$50,0))</f>
        <v>131222.48960825303</v>
      </c>
      <c r="C31" s="16">
        <f t="array" ref="C31">INDEX($E$51:$O$479,MATCH(C$24&amp;$B$22,$B$51:$B$479&amp;$C$51:$C$479,0),MATCH($A31,$E$50:$O$50,0))</f>
        <v>132330.63825519677</v>
      </c>
      <c r="D31" s="16">
        <f t="array" ref="D31">INDEX($E$51:$O$479,MATCH(D$24&amp;$B$22,$B$51:$B$479&amp;$C$51:$C$479,0),MATCH($A31,$E$50:$O$50,0))</f>
        <v>136558.40087960259</v>
      </c>
      <c r="E31" s="16">
        <f t="array" ref="E31">INDEX($E$51:$O$479,MATCH(E$24&amp;$B$22,$B$51:$B$479&amp;$C$51:$C$479,0),MATCH($A31,$E$50:$O$50,0))</f>
        <v>230545.19129672076</v>
      </c>
      <c r="F31" s="16">
        <f t="array" ref="F31">INDEX($E$51:$O$479,MATCH(F$24&amp;$B$22,$B$51:$B$479&amp;$C$51:$C$479,0),MATCH($A31,$E$50:$O$50,0))</f>
        <v>221388.57449364153</v>
      </c>
      <c r="G31" s="16">
        <f t="array" ref="G31">INDEX($E$51:$O$479,MATCH(G$24&amp;$B$22,$B$51:$B$479&amp;$C$51:$C$479,0),MATCH($A31,$E$50:$O$50,0))</f>
        <v>253210.34891629068</v>
      </c>
      <c r="H31" s="16">
        <f t="array" ref="H31">INDEX($E$51:$O$479,MATCH(H$24&amp;$B$22,$B$51:$B$479&amp;$C$51:$C$479,0),MATCH($A31,$E$50:$O$50,0))</f>
        <v>198923.43341026915</v>
      </c>
      <c r="I31" s="16">
        <f t="array" ref="I31">INDEX($E$51:$O$479,MATCH(I$24&amp;$B$22,$B$51:$B$479&amp;$C$51:$C$479,0),MATCH($A31,$E$50:$O$50,0))</f>
        <v>263915.71459192416</v>
      </c>
      <c r="J31" s="16">
        <f t="array" ref="J31">INDEX($E$51:$O$479,MATCH(J$24&amp;$B$22,$B$51:$B$479&amp;$C$51:$C$479,0),MATCH($A31,$E$50:$O$50,0))</f>
        <v>264670.12489215075</v>
      </c>
      <c r="K31" s="16" t="e">
        <f t="array" ref="K31">INDEX($E$51:$O$479,MATCH(K$24&amp;$B$22,$B$51:$B$479&amp;$C$51:$C$479,0),MATCH($A31,$E$50:$O$50,0))</f>
        <v>#N/A</v>
      </c>
      <c r="L31" s="16" t="e">
        <f t="array" ref="L31">INDEX($E$51:$O$479,MATCH(L$24&amp;$B$22,$B$51:$B$479&amp;$C$51:$C$479,0),MATCH($A31,$E$50:$O$50,0))</f>
        <v>#N/A</v>
      </c>
      <c r="M31" s="16" t="e">
        <f t="array" ref="M31">INDEX($E$51:$O$479,MATCH(M$24&amp;$B$22,$B$51:$B$479&amp;$C$51:$C$479,0),MATCH($A31,$E$50:$O$50,0))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INDEX($E$51:$O$479,MATCH(B$24&amp;$B$22,$B$51:$B$479&amp;$C$51:$C$479,0),MATCH($A32,$E$50:$O$50,0))</f>
        <v>138045.08820639594</v>
      </c>
      <c r="C32" s="16">
        <f t="array" ref="C32">INDEX($E$51:$O$479,MATCH(C$24&amp;$B$22,$B$51:$B$479&amp;$C$51:$C$479,0),MATCH($A32,$E$50:$O$50,0))</f>
        <v>138522.6334354968</v>
      </c>
      <c r="D32" s="16">
        <f t="array" ref="D32">INDEX($E$51:$O$479,MATCH(D$24&amp;$B$22,$B$51:$B$479&amp;$C$51:$C$479,0),MATCH($A32,$E$50:$O$50,0))</f>
        <v>141540.2967467907</v>
      </c>
      <c r="E32" s="16">
        <f t="array" ref="E32">INDEX($E$51:$O$479,MATCH(E$24&amp;$B$22,$B$51:$B$479&amp;$C$51:$C$479,0),MATCH($A32,$E$50:$O$50,0))</f>
        <v>274079.95547296957</v>
      </c>
      <c r="F32" s="16">
        <f t="array" ref="F32">INDEX($E$51:$O$479,MATCH(F$24&amp;$B$22,$B$51:$B$479&amp;$C$51:$C$479,0),MATCH($A32,$E$50:$O$50,0))</f>
        <v>275538.26767405093</v>
      </c>
      <c r="G32" s="16">
        <f t="array" ref="G32">INDEX($E$51:$O$479,MATCH(G$24&amp;$B$22,$B$51:$B$479&amp;$C$51:$C$479,0),MATCH($A32,$E$50:$O$50,0))</f>
        <v>282274.0497508159</v>
      </c>
      <c r="H32" s="16">
        <f t="array" ref="H32">INDEX($E$51:$O$479,MATCH(H$24&amp;$B$22,$B$51:$B$479&amp;$C$51:$C$479,0),MATCH($A32,$E$50:$O$50,0))</f>
        <v>238127.97571672295</v>
      </c>
      <c r="I32" s="16">
        <f t="array" ref="I32">INDEX($E$51:$O$479,MATCH(I$24&amp;$B$22,$B$51:$B$479&amp;$C$51:$C$479,0),MATCH($A32,$E$50:$O$50,0))</f>
        <v>293807.84733278543</v>
      </c>
      <c r="J32" s="16">
        <f t="array" ref="J32">INDEX($E$51:$O$479,MATCH(J$24&amp;$B$22,$B$51:$B$479&amp;$C$51:$C$479,0),MATCH($A32,$E$50:$O$50,0))</f>
        <v>292125.86041511968</v>
      </c>
      <c r="K32" s="16" t="e">
        <f t="array" ref="K32">INDEX($E$51:$O$479,MATCH(K$24&amp;$B$22,$B$51:$B$479&amp;$C$51:$C$479,0),MATCH($A32,$E$50:$O$50,0))</f>
        <v>#N/A</v>
      </c>
      <c r="L32" s="16" t="e">
        <f t="array" ref="L32">INDEX($E$51:$O$479,MATCH(L$24&amp;$B$22,$B$51:$B$479&amp;$C$51:$C$479,0),MATCH($A32,$E$50:$O$50,0))</f>
        <v>#N/A</v>
      </c>
      <c r="M32" s="16" t="e">
        <f t="array" ref="M32">INDEX($E$51:$O$479,MATCH(M$24&amp;$B$22,$B$51:$B$479&amp;$C$51:$C$479,0),MATCH($A32,$E$50:$O$50,0))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INDEX($E$51:$O$479,MATCH(B$24&amp;$B$22,$B$51:$B$479&amp;$C$51:$C$479,0),MATCH($A33,$E$50:$O$50,0))</f>
        <v>150726.24624625477</v>
      </c>
      <c r="C33" s="16">
        <f t="array" ref="C33">INDEX($E$51:$O$479,MATCH(C$24&amp;$B$22,$B$51:$B$479&amp;$C$51:$C$479,0),MATCH($A33,$E$50:$O$50,0))</f>
        <v>150865.28393219691</v>
      </c>
      <c r="D33" s="16">
        <f t="array" ref="D33">INDEX($E$51:$O$479,MATCH(D$24&amp;$B$22,$B$51:$B$479&amp;$C$51:$C$479,0),MATCH($A33,$E$50:$O$50,0))</f>
        <v>148826.40198922943</v>
      </c>
      <c r="E33" s="16">
        <f t="array" ref="E33">INDEX($E$51:$O$479,MATCH(E$24&amp;$B$22,$B$51:$B$479&amp;$C$51:$C$479,0),MATCH($A33,$E$50:$O$50,0))</f>
        <v>308501.2227573233</v>
      </c>
      <c r="F33" s="16">
        <f t="array" ref="F33">INDEX($E$51:$O$479,MATCH(F$24&amp;$B$22,$B$51:$B$479&amp;$C$51:$C$479,0),MATCH($A33,$E$50:$O$50,0))</f>
        <v>308576.44802168867</v>
      </c>
      <c r="G33" s="16">
        <f t="array" ref="G33">INDEX($E$51:$O$479,MATCH(G$24&amp;$B$22,$B$51:$B$479&amp;$C$51:$C$479,0),MATCH($A33,$E$50:$O$50,0))</f>
        <v>310674.84710856347</v>
      </c>
      <c r="H33" s="16">
        <f t="array" ref="H33">INDEX($E$51:$O$479,MATCH(H$24&amp;$B$22,$B$51:$B$479&amp;$C$51:$C$479,0),MATCH($A33,$E$50:$O$50,0))</f>
        <v>257782.16893378564</v>
      </c>
      <c r="I33" s="16">
        <f t="array" ref="I33">INDEX($E$51:$O$479,MATCH(I$24&amp;$B$22,$B$51:$B$479&amp;$C$51:$C$479,0),MATCH($A33,$E$50:$O$50,0))</f>
        <v>310652.07416624011</v>
      </c>
      <c r="J33" s="16">
        <f t="array" ref="J33">INDEX($E$51:$O$479,MATCH(J$24&amp;$B$22,$B$51:$B$479&amp;$C$51:$C$479,0),MATCH($A33,$E$50:$O$50,0))</f>
        <v>310664.6310470645</v>
      </c>
      <c r="K33" s="16" t="e">
        <f t="array" ref="K33">INDEX($E$51:$O$479,MATCH(K$24&amp;$B$22,$B$51:$B$479&amp;$C$51:$C$479,0),MATCH($A33,$E$50:$O$50,0))</f>
        <v>#N/A</v>
      </c>
      <c r="L33" s="16" t="e">
        <f t="array" ref="L33">INDEX($E$51:$O$479,MATCH(L$24&amp;$B$22,$B$51:$B$479&amp;$C$51:$C$479,0),MATCH($A33,$E$50:$O$50,0))</f>
        <v>#N/A</v>
      </c>
      <c r="M33" s="16" t="e">
        <f t="array" ref="M33">INDEX($E$51:$O$479,MATCH(M$24&amp;$B$22,$B$51:$B$479&amp;$C$51:$C$479,0),MATCH($A33,$E$50:$O$50,0))</f>
        <v>#N/A</v>
      </c>
    </row>
    <row r="34" spans="1:26" x14ac:dyDescent="0.3">
      <c r="A34" s="15">
        <v>2100</v>
      </c>
      <c r="B34" s="16">
        <f t="array" ref="B34">INDEX($E$51:$O$479,MATCH(B$24&amp;$B$22,$B$51:$B$479&amp;$C$51:$C$479,0),MATCH($A34,$E$50:$O$50,0))</f>
        <v>166992.90858151988</v>
      </c>
      <c r="C34" s="16">
        <f t="array" ref="C34">INDEX($E$51:$O$479,MATCH(C$24&amp;$B$22,$B$51:$B$479&amp;$C$51:$C$479,0),MATCH($A34,$E$50:$O$50,0))</f>
        <v>167023.5230099835</v>
      </c>
      <c r="D34" s="16">
        <f t="array" ref="D34">INDEX($E$51:$O$479,MATCH(D$24&amp;$B$22,$B$51:$B$479&amp;$C$51:$C$479,0),MATCH($A34,$E$50:$O$50,0))</f>
        <v>166922.02443034545</v>
      </c>
      <c r="E34" s="16">
        <f t="array" ref="E34">INDEX($E$51:$O$479,MATCH(E$24&amp;$B$22,$B$51:$B$479&amp;$C$51:$C$479,0),MATCH($A34,$E$50:$O$50,0))</f>
        <v>327546.66800744348</v>
      </c>
      <c r="F34" s="16">
        <f t="array" ref="F34">INDEX($E$51:$O$479,MATCH(F$24&amp;$B$22,$B$51:$B$479&amp;$C$51:$C$479,0),MATCH($A34,$E$50:$O$50,0))</f>
        <v>327543.0207810555</v>
      </c>
      <c r="G34" s="16">
        <f t="array" ref="G34">INDEX($E$51:$O$479,MATCH(G$24&amp;$B$22,$B$51:$B$479&amp;$C$51:$C$479,0),MATCH($A34,$E$50:$O$50,0))</f>
        <v>327548.70976433367</v>
      </c>
      <c r="H34" s="16">
        <f t="array" ref="H34">INDEX($E$51:$O$479,MATCH(H$24&amp;$B$22,$B$51:$B$479&amp;$C$51:$C$479,0),MATCH($A34,$E$50:$O$50,0))</f>
        <v>314074.4695576558</v>
      </c>
      <c r="I34" s="16">
        <f t="array" ref="I34">INDEX($E$51:$O$479,MATCH(I$24&amp;$B$22,$B$51:$B$479&amp;$C$51:$C$479,0),MATCH($A34,$E$50:$O$50,0))</f>
        <v>327454.60510103917</v>
      </c>
      <c r="J34" s="16">
        <f t="array" ref="J34">INDEX($E$51:$O$479,MATCH(J$24&amp;$B$22,$B$51:$B$479&amp;$C$51:$C$479,0),MATCH($A34,$E$50:$O$50,0))</f>
        <v>327471.49644042685</v>
      </c>
      <c r="K34" s="16" t="e">
        <f t="array" ref="K34">INDEX($E$51:$O$479,MATCH(K$24&amp;$B$22,$B$51:$B$479&amp;$C$51:$C$479,0),MATCH($A34,$E$50:$O$50,0))</f>
        <v>#N/A</v>
      </c>
      <c r="L34" s="16" t="e">
        <f t="array" ref="L34">INDEX($E$51:$O$479,MATCH(L$24&amp;$B$22,$B$51:$B$479&amp;$C$51:$C$479,0),MATCH($A34,$E$50:$O$50,0))</f>
        <v>#N/A</v>
      </c>
      <c r="M34" s="16" t="e">
        <f t="array" ref="M34">INDEX($E$51:$O$479,MATCH(M$24&amp;$B$22,$B$51:$B$479&amp;$C$51:$C$479,0),MATCH($A34,$E$50:$O$50,0))</f>
        <v>#N/A</v>
      </c>
    </row>
    <row r="35" spans="1:26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26" x14ac:dyDescent="0.3">
      <c r="A36" s="15" t="s">
        <v>196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22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262</v>
      </c>
      <c r="B38" s="15" t="str">
        <f t="shared" ref="B38" si="2">IF(ISBLANK(B20),"",B20)</f>
        <v>Vivid_0A</v>
      </c>
      <c r="C38" s="15" t="str">
        <f t="shared" ref="C38:N38" si="3">IF(ISBLANK(B20),"",B20)</f>
        <v>Vivid_0A</v>
      </c>
      <c r="D38" s="15" t="str">
        <f t="shared" si="3"/>
        <v>Vivid_0A_BAU</v>
      </c>
      <c r="E38" s="15" t="str">
        <f t="shared" si="3"/>
        <v>Vivid_0B</v>
      </c>
      <c r="F38" s="15" t="str">
        <f t="shared" si="3"/>
        <v>Vivid_1</v>
      </c>
      <c r="G38" s="15" t="str">
        <f t="shared" si="3"/>
        <v>Vivid_2</v>
      </c>
      <c r="H38" s="15" t="str">
        <f t="shared" si="3"/>
        <v>Vivid_13</v>
      </c>
      <c r="I38" s="15" t="str">
        <f t="shared" si="3"/>
        <v>Vivid_14</v>
      </c>
      <c r="J38" s="15" t="str">
        <f t="shared" si="3"/>
        <v>Vivid_25</v>
      </c>
      <c r="K38" s="15" t="str">
        <f t="shared" si="3"/>
        <v>Vivid_26</v>
      </c>
      <c r="L38" s="15" t="str">
        <f t="shared" si="3"/>
        <v/>
      </c>
      <c r="M38" s="15" t="str">
        <f t="shared" si="3"/>
        <v/>
      </c>
      <c r="N38" s="15" t="str">
        <f t="shared" si="3"/>
        <v/>
      </c>
      <c r="O38" s="15" t="str">
        <f t="shared" ref="O38:Z38" si="4">IF(ISBLANK(B20),"",B20)</f>
        <v>Vivid_0A</v>
      </c>
      <c r="P38" s="15" t="str">
        <f t="shared" si="4"/>
        <v>Vivid_0A_BAU</v>
      </c>
      <c r="Q38" s="15" t="str">
        <f t="shared" si="4"/>
        <v>Vivid_0B</v>
      </c>
      <c r="R38" s="15" t="str">
        <f t="shared" si="4"/>
        <v>Vivid_1</v>
      </c>
      <c r="S38" s="15" t="str">
        <f t="shared" si="4"/>
        <v>Vivid_2</v>
      </c>
      <c r="T38" s="15" t="str">
        <f t="shared" si="4"/>
        <v>Vivid_13</v>
      </c>
      <c r="U38" s="15" t="str">
        <f t="shared" si="4"/>
        <v>Vivid_14</v>
      </c>
      <c r="V38" s="15" t="str">
        <f t="shared" si="4"/>
        <v>Vivid_25</v>
      </c>
      <c r="W38" s="15" t="str">
        <f t="shared" si="4"/>
        <v>Vivid_26</v>
      </c>
      <c r="X38" s="15" t="str">
        <f t="shared" si="4"/>
        <v/>
      </c>
      <c r="Y38" s="15" t="str">
        <f t="shared" si="4"/>
        <v/>
      </c>
      <c r="Z38" s="15" t="str">
        <f t="shared" si="4"/>
        <v/>
      </c>
    </row>
    <row r="39" spans="1:26" x14ac:dyDescent="0.3">
      <c r="A39" s="15" t="s">
        <v>263</v>
      </c>
      <c r="B39" s="16">
        <f t="array" ref="B39">IF(B$38="",NA(),SUM(IF(($B$51:$B$479=B$38)*($D$51:$D$479=$A39)*($E$50:$O$50=B$36),$E$51:$O$479)))</f>
        <v>54118.83995114993</v>
      </c>
      <c r="C39" s="16">
        <f t="array" ref="C39">IF(C$38="",NA(),SUM(IF(($B$51:$B$479=C$38)*($D$51:$D$479=$A39)*($E$50:$O$50=C$36),$E$51:$O$479)))</f>
        <v>79719.642842586574</v>
      </c>
      <c r="D39" s="16">
        <f t="array" ref="D39">IF(D$38="",NA(),SUM(IF(($B$51:$B$479=D$38)*($D$51:$D$479=$A39)*($E$50:$O$50=D$36),$E$51:$O$479)))</f>
        <v>85409.901812419295</v>
      </c>
      <c r="E39" s="16">
        <f t="array" ref="E39">IF(E$38="",NA(),SUM(IF(($B$51:$B$479=E$38)*($D$51:$D$479=$A39)*($E$50:$O$50=E$36),$E$51:$O$479)))</f>
        <v>95434.201307081777</v>
      </c>
      <c r="F39" s="16">
        <f t="array" ref="F39">IF(F$38="",NA(),SUM(IF(($B$51:$B$479=F$38)*($D$51:$D$479=$A39)*($E$50:$O$50=F$36),$E$51:$O$479)))</f>
        <v>102253.02703940179</v>
      </c>
      <c r="G39" s="16">
        <f t="array" ref="G39">IF(G$38="",NA(),SUM(IF(($B$51:$B$479=G$38)*($D$51:$D$479=$A39)*($E$50:$O$50=G$36),$E$51:$O$479)))</f>
        <v>92284.05317362379</v>
      </c>
      <c r="H39" s="16">
        <f t="array" ref="H39">IF(H$38="",NA(),SUM(IF(($B$51:$B$479=H$38)*($D$51:$D$479=$A39)*($E$50:$O$50=H$36),$E$51:$O$479)))</f>
        <v>128952.91765230938</v>
      </c>
      <c r="I39" s="16">
        <f t="array" ref="I39">IF(I$38="",NA(),SUM(IF(($B$51:$B$479=I$38)*($D$51:$D$479=$A39)*($E$50:$O$50=I$36),$E$51:$O$479)))</f>
        <v>92284.05317362379</v>
      </c>
      <c r="J39" s="16">
        <f t="array" ref="J39">IF(J$38="",NA(),SUM(IF(($B$51:$B$479=J$38)*($D$51:$D$479=$A39)*($E$50:$O$50=J$36),$E$51:$O$479)))</f>
        <v>109251.2818447203</v>
      </c>
      <c r="K39" s="16">
        <f t="array" ref="K39">IF(K$38="",NA(),SUM(IF(($B$51:$B$479=K$38)*($D$51:$D$479=$A39)*($E$50:$O$50=K$36),$E$51:$O$479)))</f>
        <v>92284.05317362379</v>
      </c>
      <c r="L39" s="16" t="e">
        <f t="array" ref="L39">IF(L$38="",NA(),SUM(IF(($B$51:$B$479=L$38)*($D$51:$D$479=$A39)*($E$50:$O$50=L$36),$E$51:$O$479)))</f>
        <v>#N/A</v>
      </c>
      <c r="M39" s="16" t="e">
        <f t="array" ref="M39">IF(M$38="",NA(),SUM(IF(($B$51:$B$479=M$38)*($D$51:$D$479=$A39)*($E$50:$O$50=M$36),$E$51:$O$479)))</f>
        <v>#N/A</v>
      </c>
      <c r="N39" s="16" t="e">
        <f t="array" ref="N39">IF(N$38="",NA(),SUM(IF(($B$51:$B$479=N$38)*($D$51:$D$479=$A39)*($E$50:$O$50=N$36),$E$51:$O$479)))</f>
        <v>#N/A</v>
      </c>
      <c r="O39" s="16">
        <f t="array" ref="O39">IF(O$38="",NA(),SUM(IF(($B$51:$B$479=O$38)*($D$51:$D$479=$A39)*($E$50:$O$50=O$36),$E$51:$O$479)))</f>
        <v>120299.23223124868</v>
      </c>
      <c r="P39" s="16">
        <f t="array" ref="P39">IF(P$38="",NA(),SUM(IF(($B$51:$B$479=P$38)*($D$51:$D$479=$A39)*($E$50:$O$50=P$36),$E$51:$O$479)))</f>
        <v>120691.85934420061</v>
      </c>
      <c r="Q39" s="16">
        <f t="array" ref="Q39">IF(Q$38="",NA(),SUM(IF(($B$51:$B$479=Q$38)*($D$51:$D$479=$A39)*($E$50:$O$50=Q$36),$E$51:$O$479)))</f>
        <v>127880.23746657676</v>
      </c>
      <c r="R39" s="16">
        <f t="array" ref="R39">IF(R$38="",NA(),SUM(IF(($B$51:$B$479=R$38)*($D$51:$D$479=$A39)*($E$50:$O$50=R$36),$E$51:$O$479)))</f>
        <v>150841.58832834283</v>
      </c>
      <c r="S39" s="16">
        <f t="array" ref="S39">IF(S$38="",NA(),SUM(IF(($B$51:$B$479=S$38)*($D$51:$D$479=$A39)*($E$50:$O$50=S$36),$E$51:$O$479)))</f>
        <v>152017.42743173242</v>
      </c>
      <c r="T39" s="16">
        <f t="array" ref="T39">IF(T$38="",NA(),SUM(IF(($B$51:$B$479=T$38)*($D$51:$D$479=$A39)*($E$50:$O$50=T$36),$E$51:$O$479)))</f>
        <v>173889.21519569308</v>
      </c>
      <c r="U39" s="16">
        <f t="array" ref="U39">IF(U$38="",NA(),SUM(IF(($B$51:$B$479=U$38)*($D$51:$D$479=$A39)*($E$50:$O$50=U$36),$E$51:$O$479)))</f>
        <v>174657.86587860138</v>
      </c>
      <c r="V39" s="16">
        <f t="array" ref="V39">IF(V$38="",NA(),SUM(IF(($B$51:$B$479=V$38)*($D$51:$D$479=$A39)*($E$50:$O$50=V$36),$E$51:$O$479)))</f>
        <v>166006.85905103953</v>
      </c>
      <c r="W39" s="16">
        <f t="array" ref="W39">IF(W$38="",NA(),SUM(IF(($B$51:$B$479=W$38)*($D$51:$D$479=$A39)*($E$50:$O$50=W$36),$E$51:$O$479)))</f>
        <v>167571.58491781825</v>
      </c>
      <c r="X39" s="16" t="e">
        <f t="array" ref="X39">IF(X$38="",NA(),SUM(IF(($B$51:$B$479=X$38)*($D$51:$D$479=$A39)*($E$50:$O$50=X$36),$E$51:$O$479)))</f>
        <v>#N/A</v>
      </c>
      <c r="Y39" s="16" t="e">
        <f t="array" ref="Y39">IF(Y$38="",NA(),SUM(IF(($B$51:$B$479=Y$38)*($D$51:$D$479=$A39)*($E$50:$O$50=Y$36),$E$51:$O$479)))</f>
        <v>#N/A</v>
      </c>
      <c r="Z39" s="16" t="e">
        <f t="array" ref="Z39">IF(Z$38="",NA(),SUM(IF(($B$51:$B$479=Z$38)*($D$51:$D$479=$A39)*($E$50:$O$50=Z$36),$E$51:$O$479)))</f>
        <v>#N/A</v>
      </c>
    </row>
    <row r="40" spans="1:26" x14ac:dyDescent="0.3">
      <c r="A40" s="15" t="s">
        <v>264</v>
      </c>
      <c r="B40" s="16">
        <f t="array" ref="B40">IF(B$38="",NA(),SUM(IF(($B$51:$B$479=B$38)*($D$51:$D$479=$A40)*($E$50:$O$50=B$36),$E$51:$O$479)))</f>
        <v>167898.31199688558</v>
      </c>
      <c r="C40" s="16">
        <f t="array" ref="C40">IF(C$38="",NA(),SUM(IF(($B$51:$B$479=C$38)*($D$51:$D$479=$A40)*($E$50:$O$50=C$36),$E$51:$O$479)))</f>
        <v>199594.55502364115</v>
      </c>
      <c r="D40" s="16">
        <f t="array" ref="D40">IF(D$38="",NA(),SUM(IF(($B$51:$B$479=D$38)*($D$51:$D$479=$A40)*($E$50:$O$50=D$36),$E$51:$O$479)))</f>
        <v>178166.13460179986</v>
      </c>
      <c r="E40" s="16">
        <f t="array" ref="E40">IF(E$38="",NA(),SUM(IF(($B$51:$B$479=E$38)*($D$51:$D$479=$A40)*($E$50:$O$50=E$36),$E$51:$O$479)))</f>
        <v>132857.75687403535</v>
      </c>
      <c r="F40" s="16">
        <f t="array" ref="F40">IF(F$38="",NA(),SUM(IF(($B$51:$B$479=F$38)*($D$51:$D$479=$A40)*($E$50:$O$50=F$36),$E$51:$O$479)))</f>
        <v>101506.22470529158</v>
      </c>
      <c r="G40" s="16">
        <f t="array" ref="G40">IF(G$38="",NA(),SUM(IF(($B$51:$B$479=G$38)*($D$51:$D$479=$A40)*($E$50:$O$50=G$36),$E$51:$O$479)))</f>
        <v>130131.69480443095</v>
      </c>
      <c r="H40" s="16">
        <f t="array" ref="H40">IF(H$38="",NA(),SUM(IF(($B$51:$B$479=H$38)*($D$51:$D$479=$A40)*($E$50:$O$50=H$36),$E$51:$O$479)))</f>
        <v>74084.797322974278</v>
      </c>
      <c r="I40" s="16">
        <f t="array" ref="I40">IF(I$38="",NA(),SUM(IF(($B$51:$B$479=I$38)*($D$51:$D$479=$A40)*($E$50:$O$50=I$36),$E$51:$O$479)))</f>
        <v>130131.69480443095</v>
      </c>
      <c r="J40" s="16">
        <f t="array" ref="J40">IF(J$38="",NA(),SUM(IF(($B$51:$B$479=J$38)*($D$51:$D$479=$A40)*($E$50:$O$50=J$36),$E$51:$O$479)))</f>
        <v>74058.514929613739</v>
      </c>
      <c r="K40" s="16">
        <f t="array" ref="K40">IF(K$38="",NA(),SUM(IF(($B$51:$B$479=K$38)*($D$51:$D$479=$A40)*($E$50:$O$50=K$36),$E$51:$O$479)))</f>
        <v>130131.69480443095</v>
      </c>
      <c r="L40" s="16" t="e">
        <f t="array" ref="L40">IF(L$38="",NA(),SUM(IF(($B$51:$B$479=L$38)*($D$51:$D$479=$A40)*($E$50:$O$50=L$36),$E$51:$O$479)))</f>
        <v>#N/A</v>
      </c>
      <c r="M40" s="16" t="e">
        <f t="array" ref="M40">IF(M$38="",NA(),SUM(IF(($B$51:$B$479=M$38)*($D$51:$D$479=$A40)*($E$50:$O$50=M$36),$E$51:$O$479)))</f>
        <v>#N/A</v>
      </c>
      <c r="N40" s="16" t="e">
        <f t="array" ref="N40">IF(N$38="",NA(),SUM(IF(($B$51:$B$479=N$38)*($D$51:$D$479=$A40)*($E$50:$O$50=N$36),$E$51:$O$479)))</f>
        <v>#N/A</v>
      </c>
      <c r="O40" s="16">
        <f t="array" ref="O40">IF(O$38="",NA(),SUM(IF(($B$51:$B$479=O$38)*($D$51:$D$479=$A40)*($E$50:$O$50=O$36),$E$51:$O$479)))</f>
        <v>204514.08802710578</v>
      </c>
      <c r="P40" s="16">
        <f t="array" ref="P40">IF(P$38="",NA(),SUM(IF(($B$51:$B$479=P$38)*($D$51:$D$479=$A40)*($E$50:$O$50=P$36),$E$51:$O$479)))</f>
        <v>203996.38405930743</v>
      </c>
      <c r="Q40" s="16">
        <f t="array" ref="Q40">IF(Q$38="",NA(),SUM(IF(($B$51:$B$479=Q$38)*($D$51:$D$479=$A40)*($E$50:$O$50=Q$36),$E$51:$O$479)))</f>
        <v>157370.40680006228</v>
      </c>
      <c r="R40" s="16">
        <f t="array" ref="R40">IF(R$38="",NA(),SUM(IF(($B$51:$B$479=R$38)*($D$51:$D$479=$A40)*($E$50:$O$50=R$36),$E$51:$O$479)))</f>
        <v>84135.025214469293</v>
      </c>
      <c r="S40" s="16">
        <f t="array" ref="S40">IF(S$38="",NA(),SUM(IF(($B$51:$B$479=S$38)*($D$51:$D$479=$A40)*($E$50:$O$50=S$36),$E$51:$O$479)))</f>
        <v>70757.272519177161</v>
      </c>
      <c r="T40" s="16">
        <f t="array" ref="T40">IF(T$38="",NA(),SUM(IF(($B$51:$B$479=T$38)*($D$51:$D$479=$A40)*($E$50:$O$50=T$36),$E$51:$O$479)))</f>
        <v>42902.360186801488</v>
      </c>
      <c r="U40" s="16">
        <f t="array" ref="U40">IF(U$38="",NA(),SUM(IF(($B$51:$B$479=U$38)*($D$51:$D$479=$A40)*($E$50:$O$50=U$36),$E$51:$O$479)))</f>
        <v>44803.004014421713</v>
      </c>
      <c r="V40" s="16">
        <f t="array" ref="V40">IF(V$38="",NA(),SUM(IF(($B$51:$B$479=V$38)*($D$51:$D$479=$A40)*($E$50:$O$50=V$36),$E$51:$O$479)))</f>
        <v>69556.568030649418</v>
      </c>
      <c r="W40" s="16">
        <f t="array" ref="W40">IF(W$38="",NA(),SUM(IF(($B$51:$B$479=W$38)*($D$51:$D$479=$A40)*($E$50:$O$50=W$36),$E$51:$O$479)))</f>
        <v>65411.805001218512</v>
      </c>
      <c r="X40" s="16" t="e">
        <f t="array" ref="X40">IF(X$38="",NA(),SUM(IF(($B$51:$B$479=X$38)*($D$51:$D$479=$A40)*($E$50:$O$50=X$36),$E$51:$O$479)))</f>
        <v>#N/A</v>
      </c>
      <c r="Y40" s="16" t="e">
        <f t="array" ref="Y40">IF(Y$38="",NA(),SUM(IF(($B$51:$B$479=Y$38)*($D$51:$D$479=$A40)*($E$50:$O$50=Y$36),$E$51:$O$479)))</f>
        <v>#N/A</v>
      </c>
      <c r="Z40" s="16" t="e">
        <f t="array" ref="Z40">IF(Z$38="",NA(),SUM(IF(($B$51:$B$479=Z$38)*($D$51:$D$479=$A40)*($E$50:$O$50=Z$36),$E$51:$O$479)))</f>
        <v>#N/A</v>
      </c>
    </row>
    <row r="41" spans="1:26" x14ac:dyDescent="0.3">
      <c r="A41" s="15" t="s">
        <v>265</v>
      </c>
      <c r="B41" s="16">
        <f t="array" ref="B41">IF(B$38="",NA(),SUM(IF(($B$51:$B$479=B$38)*($D$51:$D$479=$A41)*($E$50:$O$50=B$36),$E$51:$O$479)))</f>
        <v>124278.72027447217</v>
      </c>
      <c r="C41" s="16">
        <f t="array" ref="C41">IF(C$38="",NA(),SUM(IF(($B$51:$B$479=C$38)*($D$51:$D$479=$A41)*($E$50:$O$50=C$36),$E$51:$O$479)))</f>
        <v>170761.11812821947</v>
      </c>
      <c r="D41" s="16">
        <f t="array" ref="D41">IF(D$38="",NA(),SUM(IF(($B$51:$B$479=D$38)*($D$51:$D$479=$A41)*($E$50:$O$50=D$36),$E$51:$O$479)))</f>
        <v>175536.11743592654</v>
      </c>
      <c r="E41" s="16">
        <f t="array" ref="E41">IF(E$38="",NA(),SUM(IF(($B$51:$B$479=E$38)*($D$51:$D$479=$A41)*($E$50:$O$50=E$36),$E$51:$O$479)))</f>
        <v>179433.83783465141</v>
      </c>
      <c r="F41" s="16">
        <f t="array" ref="F41">IF(F$38="",NA(),SUM(IF(($B$51:$B$479=F$38)*($D$51:$D$479=$A41)*($E$50:$O$50=F$36),$E$51:$O$479)))</f>
        <v>187233.92816260207</v>
      </c>
      <c r="G41" s="16">
        <f t="array" ref="G41">IF(G$38="",NA(),SUM(IF(($B$51:$B$479=G$38)*($D$51:$D$479=$A41)*($E$50:$O$50=G$36),$E$51:$O$479)))</f>
        <v>184528.1339737667</v>
      </c>
      <c r="H41" s="16">
        <f t="array" ref="H41">IF(H$38="",NA(),SUM(IF(($B$51:$B$479=H$38)*($D$51:$D$479=$A41)*($E$50:$O$50=H$36),$E$51:$O$479)))</f>
        <v>188808.02052963866</v>
      </c>
      <c r="I41" s="16">
        <f t="array" ref="I41">IF(I$38="",NA(),SUM(IF(($B$51:$B$479=I$38)*($D$51:$D$479=$A41)*($E$50:$O$50=I$36),$E$51:$O$479)))</f>
        <v>184528.1339737667</v>
      </c>
      <c r="J41" s="16">
        <f t="array" ref="J41">IF(J$38="",NA(),SUM(IF(($B$51:$B$479=J$38)*($D$51:$D$479=$A41)*($E$50:$O$50=J$36),$E$51:$O$479)))</f>
        <v>195686.12518099305</v>
      </c>
      <c r="K41" s="16">
        <f t="array" ref="K41">IF(K$38="",NA(),SUM(IF(($B$51:$B$479=K$38)*($D$51:$D$479=$A41)*($E$50:$O$50=K$36),$E$51:$O$479)))</f>
        <v>184528.1339737667</v>
      </c>
      <c r="L41" s="16" t="e">
        <f t="array" ref="L41">IF(L$38="",NA(),SUM(IF(($B$51:$B$479=L$38)*($D$51:$D$479=$A41)*($E$50:$O$50=L$36),$E$51:$O$479)))</f>
        <v>#N/A</v>
      </c>
      <c r="M41" s="16" t="e">
        <f t="array" ref="M41">IF(M$38="",NA(),SUM(IF(($B$51:$B$479=M$38)*($D$51:$D$479=$A41)*($E$50:$O$50=M$36),$E$51:$O$479)))</f>
        <v>#N/A</v>
      </c>
      <c r="N41" s="16" t="e">
        <f t="array" ref="N41">IF(N$38="",NA(),SUM(IF(($B$51:$B$479=N$38)*($D$51:$D$479=$A41)*($E$50:$O$50=N$36),$E$51:$O$479)))</f>
        <v>#N/A</v>
      </c>
      <c r="O41" s="16">
        <f t="array" ref="O41">IF(O$38="",NA(),SUM(IF(($B$51:$B$479=O$38)*($D$51:$D$479=$A41)*($E$50:$O$50=O$36),$E$51:$O$479)))</f>
        <v>197347.48683208227</v>
      </c>
      <c r="P41" s="16">
        <f t="array" ref="P41">IF(P$38="",NA(),SUM(IF(($B$51:$B$479=P$38)*($D$51:$D$479=$A41)*($E$50:$O$50=P$36),$E$51:$O$479)))</f>
        <v>195519.07058673422</v>
      </c>
      <c r="Q41" s="16">
        <f t="array" ref="Q41">IF(Q$38="",NA(),SUM(IF(($B$51:$B$479=Q$38)*($D$51:$D$479=$A41)*($E$50:$O$50=Q$36),$E$51:$O$479)))</f>
        <v>196349.50600943033</v>
      </c>
      <c r="R41" s="16">
        <f t="array" ref="R41">IF(R$38="",NA(),SUM(IF(($B$51:$B$479=R$38)*($D$51:$D$479=$A41)*($E$50:$O$50=R$36),$E$51:$O$479)))</f>
        <v>205243.06355587175</v>
      </c>
      <c r="S41" s="16">
        <f t="array" ref="S41">IF(S$38="",NA(),SUM(IF(($B$51:$B$479=S$38)*($D$51:$D$479=$A41)*($E$50:$O$50=S$36),$E$51:$O$479)))</f>
        <v>208617.8957308392</v>
      </c>
      <c r="T41" s="16">
        <f t="array" ref="T41">IF(T$38="",NA(),SUM(IF(($B$51:$B$479=T$38)*($D$51:$D$479=$A41)*($E$50:$O$50=T$36),$E$51:$O$479)))</f>
        <v>102800.87434580957</v>
      </c>
      <c r="U41" s="16">
        <f t="array" ref="U41">IF(U$38="",NA(),SUM(IF(($B$51:$B$479=U$38)*($D$51:$D$479=$A41)*($E$50:$O$50=U$36),$E$51:$O$479)))</f>
        <v>54226.402918561093</v>
      </c>
      <c r="V41" s="16">
        <f t="array" ref="V41">IF(V$38="",NA(),SUM(IF(($B$51:$B$479=V$38)*($D$51:$D$479=$A41)*($E$50:$O$50=V$36),$E$51:$O$479)))</f>
        <v>188400.46103746266</v>
      </c>
      <c r="W41" s="16">
        <f t="array" ref="W41">IF(W$38="",NA(),SUM(IF(($B$51:$B$479=W$38)*($D$51:$D$479=$A41)*($E$50:$O$50=W$36),$E$51:$O$479)))</f>
        <v>150722.28358639753</v>
      </c>
      <c r="X41" s="16" t="e">
        <f t="array" ref="X41">IF(X$38="",NA(),SUM(IF(($B$51:$B$479=X$38)*($D$51:$D$479=$A41)*($E$50:$O$50=X$36),$E$51:$O$479)))</f>
        <v>#N/A</v>
      </c>
      <c r="Y41" s="16" t="e">
        <f t="array" ref="Y41">IF(Y$38="",NA(),SUM(IF(($B$51:$B$479=Y$38)*($D$51:$D$479=$A41)*($E$50:$O$50=Y$36),$E$51:$O$479)))</f>
        <v>#N/A</v>
      </c>
      <c r="Z41" s="16" t="e">
        <f t="array" ref="Z41">IF(Z$38="",NA(),SUM(IF(($B$51:$B$479=Z$38)*($D$51:$D$479=$A41)*($E$50:$O$50=Z$36),$E$51:$O$479)))</f>
        <v>#N/A</v>
      </c>
    </row>
    <row r="42" spans="1:26" x14ac:dyDescent="0.3">
      <c r="A42" s="15" t="s">
        <v>266</v>
      </c>
      <c r="B42" s="16">
        <f t="array" ref="B42">IF(B$38="",NA(),SUM(IF(($B$51:$B$479=B$38)*($D$51:$D$479=$A42)*($E$50:$O$50=B$36),$E$51:$O$479)))</f>
        <v>10439.77439325697</v>
      </c>
      <c r="C42" s="16">
        <f t="array" ref="C42">IF(C$38="",NA(),SUM(IF(($B$51:$B$479=C$38)*($D$51:$D$479=$A42)*($E$50:$O$50=C$36),$E$51:$O$479)))</f>
        <v>16082.822509765154</v>
      </c>
      <c r="D42" s="16">
        <f t="array" ref="D42">IF(D$38="",NA(),SUM(IF(($B$51:$B$479=D$38)*($D$51:$D$479=$A42)*($E$50:$O$50=D$36),$E$51:$O$479)))</f>
        <v>16306.286271064417</v>
      </c>
      <c r="E42" s="16">
        <f t="array" ref="E42">IF(E$38="",NA(),SUM(IF(($B$51:$B$479=E$38)*($D$51:$D$479=$A42)*($E$50:$O$50=E$36),$E$51:$O$479)))</f>
        <v>17541.650036369538</v>
      </c>
      <c r="F42" s="16">
        <f t="array" ref="F42">IF(F$38="",NA(),SUM(IF(($B$51:$B$479=F$38)*($D$51:$D$479=$A42)*($E$50:$O$50=F$36),$E$51:$O$479)))</f>
        <v>17543.670375522968</v>
      </c>
      <c r="G42" s="16">
        <f t="array" ref="G42">IF(G$38="",NA(),SUM(IF(($B$51:$B$479=G$38)*($D$51:$D$479=$A42)*($E$50:$O$50=G$36),$E$51:$O$479)))</f>
        <v>17298.820957073796</v>
      </c>
      <c r="H42" s="16">
        <f t="array" ref="H42">IF(H$38="",NA(),SUM(IF(($B$51:$B$479=H$38)*($D$51:$D$479=$A42)*($E$50:$O$50=H$36),$E$51:$O$479)))</f>
        <v>18222.318948192486</v>
      </c>
      <c r="I42" s="16">
        <f t="array" ref="I42">IF(I$38="",NA(),SUM(IF(($B$51:$B$479=I$38)*($D$51:$D$479=$A42)*($E$50:$O$50=I$36),$E$51:$O$479)))</f>
        <v>17298.820957073796</v>
      </c>
      <c r="J42" s="16">
        <f t="array" ref="J42">IF(J$38="",NA(),SUM(IF(($B$51:$B$479=J$38)*($D$51:$D$479=$A42)*($E$50:$O$50=J$36),$E$51:$O$479)))</f>
        <v>18049.983486917594</v>
      </c>
      <c r="K42" s="16">
        <f t="array" ref="K42">IF(K$38="",NA(),SUM(IF(($B$51:$B$479=K$38)*($D$51:$D$479=$A42)*($E$50:$O$50=K$36),$E$51:$O$479)))</f>
        <v>17298.820957073796</v>
      </c>
      <c r="L42" s="16" t="e">
        <f t="array" ref="L42">IF(L$38="",NA(),SUM(IF(($B$51:$B$479=L$38)*($D$51:$D$479=$A42)*($E$50:$O$50=L$36),$E$51:$O$479)))</f>
        <v>#N/A</v>
      </c>
      <c r="M42" s="16" t="e">
        <f t="array" ref="M42">IF(M$38="",NA(),SUM(IF(($B$51:$B$479=M$38)*($D$51:$D$479=$A42)*($E$50:$O$50=M$36),$E$51:$O$479)))</f>
        <v>#N/A</v>
      </c>
      <c r="N42" s="16" t="e">
        <f t="array" ref="N42">IF(N$38="",NA(),SUM(IF(($B$51:$B$479=N$38)*($D$51:$D$479=$A42)*($E$50:$O$50=N$36),$E$51:$O$479)))</f>
        <v>#N/A</v>
      </c>
      <c r="O42" s="16">
        <f t="array" ref="O42">IF(O$38="",NA(),SUM(IF(($B$51:$B$479=O$38)*($D$51:$D$479=$A42)*($E$50:$O$50=O$36),$E$51:$O$479)))</f>
        <v>18272.678725155587</v>
      </c>
      <c r="P42" s="16">
        <f t="array" ref="P42">IF(P$38="",NA(),SUM(IF(($B$51:$B$479=P$38)*($D$51:$D$479=$A42)*($E$50:$O$50=P$36),$E$51:$O$479)))</f>
        <v>18375.935384418117</v>
      </c>
      <c r="Q42" s="16">
        <f t="array" ref="Q42">IF(Q$38="",NA(),SUM(IF(($B$51:$B$479=Q$38)*($D$51:$D$479=$A42)*($E$50:$O$50=Q$36),$E$51:$O$479)))</f>
        <v>20314.617434866497</v>
      </c>
      <c r="R42" s="16">
        <f t="array" ref="R42">IF(R$38="",NA(),SUM(IF(($B$51:$B$479=R$38)*($D$51:$D$479=$A42)*($E$50:$O$50=R$36),$E$51:$O$479)))</f>
        <v>22872.90386883821</v>
      </c>
      <c r="S42" s="16">
        <f t="array" ref="S42">IF(S$38="",NA(),SUM(IF(($B$51:$B$479=S$38)*($D$51:$D$479=$A42)*($E$50:$O$50=S$36),$E$51:$O$479)))</f>
        <v>24784.262404989822</v>
      </c>
      <c r="T42" s="16">
        <f t="array" ref="T42">IF(T$38="",NA(),SUM(IF(($B$51:$B$479=T$38)*($D$51:$D$479=$A42)*($E$50:$O$50=T$36),$E$51:$O$479)))</f>
        <v>34096.792224403449</v>
      </c>
      <c r="U42" s="16">
        <f t="array" ref="U42">IF(U$38="",NA(),SUM(IF(($B$51:$B$479=U$38)*($D$51:$D$479=$A42)*($E$50:$O$50=U$36),$E$51:$O$479)))</f>
        <v>31015.44294288598</v>
      </c>
      <c r="V42" s="16">
        <f t="array" ref="V42">IF(V$38="",NA(),SUM(IF(($B$51:$B$479=V$38)*($D$51:$D$479=$A42)*($E$50:$O$50=V$36),$E$51:$O$479)))</f>
        <v>25213.12377228785</v>
      </c>
      <c r="W42" s="16">
        <f t="array" ref="W42">IF(W$38="",NA(),SUM(IF(($B$51:$B$479=W$38)*($D$51:$D$479=$A42)*($E$50:$O$50=W$36),$E$51:$O$479)))</f>
        <v>27407.705668384424</v>
      </c>
      <c r="X42" s="16" t="e">
        <f t="array" ref="X42">IF(X$38="",NA(),SUM(IF(($B$51:$B$479=X$38)*($D$51:$D$479=$A42)*($E$50:$O$50=X$36),$E$51:$O$479)))</f>
        <v>#N/A</v>
      </c>
      <c r="Y42" s="16" t="e">
        <f t="array" ref="Y42">IF(Y$38="",NA(),SUM(IF(($B$51:$B$479=Y$38)*($D$51:$D$479=$A42)*($E$50:$O$50=Y$36),$E$51:$O$479)))</f>
        <v>#N/A</v>
      </c>
      <c r="Z42" s="16" t="e">
        <f t="array" ref="Z42">IF(Z$38="",NA(),SUM(IF(($B$51:$B$479=Z$38)*($D$51:$D$479=$A42)*($E$50:$O$50=Z$36),$E$51:$O$479)))</f>
        <v>#N/A</v>
      </c>
    </row>
    <row r="43" spans="1:26" x14ac:dyDescent="0.3">
      <c r="A43" s="15" t="s">
        <v>267</v>
      </c>
      <c r="B43" s="16">
        <f t="array" ref="B43">IF(B$38="",NA(),SUM(IF(($B$51:$B$479=B$38)*($D$51:$D$479=$A43)*($E$50:$O$50=B$36),$E$51:$O$479)))</f>
        <v>9848.8143857170016</v>
      </c>
      <c r="C43" s="16">
        <f t="array" ref="C43">IF(C$38="",NA(),SUM(IF(($B$51:$B$479=C$38)*($D$51:$D$479=$A43)*($E$50:$O$50=C$36),$E$51:$O$479)))</f>
        <v>14511.581861973249</v>
      </c>
      <c r="D43" s="16">
        <f t="array" ref="D43">IF(D$38="",NA(),SUM(IF(($B$51:$B$479=D$38)*($D$51:$D$479=$A43)*($E$50:$O$50=D$36),$E$51:$O$479)))</f>
        <v>14531.345674199891</v>
      </c>
      <c r="E43" s="16">
        <f t="array" ref="E43">IF(E$38="",NA(),SUM(IF(($B$51:$B$479=E$38)*($D$51:$D$479=$A43)*($E$50:$O$50=E$36),$E$51:$O$479)))</f>
        <v>14580.156829963409</v>
      </c>
      <c r="F43" s="16">
        <f t="array" ref="F43">IF(F$38="",NA(),SUM(IF(($B$51:$B$479=F$38)*($D$51:$D$479=$A43)*($E$50:$O$50=F$36),$E$51:$O$479)))</f>
        <v>14580.156829963409</v>
      </c>
      <c r="G43" s="16">
        <f t="array" ref="G43">IF(G$38="",NA(),SUM(IF(($B$51:$B$479=G$38)*($D$51:$D$479=$A43)*($E$50:$O$50=G$36),$E$51:$O$479)))</f>
        <v>14573.808002186548</v>
      </c>
      <c r="H43" s="16">
        <f t="array" ref="H43">IF(H$38="",NA(),SUM(IF(($B$51:$B$479=H$38)*($D$51:$D$479=$A43)*($E$50:$O$50=H$36),$E$51:$O$479)))</f>
        <v>14573.808002186548</v>
      </c>
      <c r="I43" s="16">
        <f t="array" ref="I43">IF(I$38="",NA(),SUM(IF(($B$51:$B$479=I$38)*($D$51:$D$479=$A43)*($E$50:$O$50=I$36),$E$51:$O$479)))</f>
        <v>14573.808002186548</v>
      </c>
      <c r="J43" s="16">
        <f t="array" ref="J43">IF(J$38="",NA(),SUM(IF(($B$51:$B$479=J$38)*($D$51:$D$479=$A43)*($E$50:$O$50=J$36),$E$51:$O$479)))</f>
        <v>14573.808002186548</v>
      </c>
      <c r="K43" s="16">
        <f t="array" ref="K43">IF(K$38="",NA(),SUM(IF(($B$51:$B$479=K$38)*($D$51:$D$479=$A43)*($E$50:$O$50=K$36),$E$51:$O$479)))</f>
        <v>14573.808002186548</v>
      </c>
      <c r="L43" s="16" t="e">
        <f t="array" ref="L43">IF(L$38="",NA(),SUM(IF(($B$51:$B$479=L$38)*($D$51:$D$479=$A43)*($E$50:$O$50=L$36),$E$51:$O$479)))</f>
        <v>#N/A</v>
      </c>
      <c r="M43" s="16" t="e">
        <f t="array" ref="M43">IF(M$38="",NA(),SUM(IF(($B$51:$B$479=M$38)*($D$51:$D$479=$A43)*($E$50:$O$50=M$36),$E$51:$O$479)))</f>
        <v>#N/A</v>
      </c>
      <c r="N43" s="16" t="e">
        <f t="array" ref="N43">IF(N$38="",NA(),SUM(IF(($B$51:$B$479=N$38)*($D$51:$D$479=$A43)*($E$50:$O$50=N$36),$E$51:$O$479)))</f>
        <v>#N/A</v>
      </c>
      <c r="O43" s="16">
        <f t="array" ref="O43">IF(O$38="",NA(),SUM(IF(($B$51:$B$479=O$38)*($D$51:$D$479=$A43)*($E$50:$O$50=O$36),$E$51:$O$479)))</f>
        <v>15957.315267915325</v>
      </c>
      <c r="P43" s="16">
        <f t="array" ref="P43">IF(P$38="",NA(),SUM(IF(($B$51:$B$479=P$38)*($D$51:$D$479=$A43)*($E$50:$O$50=P$36),$E$51:$O$479)))</f>
        <v>16009.562718399648</v>
      </c>
      <c r="Q43" s="16">
        <f t="array" ref="Q43">IF(Q$38="",NA(),SUM(IF(($B$51:$B$479=Q$38)*($D$51:$D$479=$A43)*($E$50:$O$50=Q$36),$E$51:$O$479)))</f>
        <v>18260.406605096727</v>
      </c>
      <c r="R43" s="16">
        <f t="array" ref="R43">IF(R$38="",NA(),SUM(IF(($B$51:$B$479=R$38)*($D$51:$D$479=$A43)*($E$50:$O$50=R$36),$E$51:$O$479)))</f>
        <v>20821.647928305352</v>
      </c>
      <c r="S43" s="16">
        <f t="array" ref="S43">IF(S$38="",NA(),SUM(IF(($B$51:$B$479=S$38)*($D$51:$D$479=$A43)*($E$50:$O$50=S$36),$E$51:$O$479)))</f>
        <v>23088.863322110508</v>
      </c>
      <c r="T43" s="16">
        <f t="array" ref="T43">IF(T$38="",NA(),SUM(IF(($B$51:$B$479=T$38)*($D$51:$D$479=$A43)*($E$50:$O$50=T$36),$E$51:$O$479)))</f>
        <v>24642.119999999995</v>
      </c>
      <c r="U43" s="16">
        <f t="array" ref="U43">IF(U$38="",NA(),SUM(IF(($B$51:$B$479=U$38)*($D$51:$D$479=$A43)*($E$50:$O$50=U$36),$E$51:$O$479)))</f>
        <v>22930.488991041719</v>
      </c>
      <c r="V43" s="16">
        <f t="array" ref="V43">IF(V$38="",NA(),SUM(IF(($B$51:$B$479=V$38)*($D$51:$D$479=$A43)*($E$50:$O$50=V$36),$E$51:$O$479)))</f>
        <v>24641.708880006066</v>
      </c>
      <c r="W43" s="16">
        <f t="array" ref="W43">IF(W$38="",NA(),SUM(IF(($B$51:$B$479=W$38)*($D$51:$D$479=$A43)*($E$50:$O$50=W$36),$E$51:$O$479)))</f>
        <v>24925.344846272601</v>
      </c>
      <c r="X43" s="16" t="e">
        <f t="array" ref="X43">IF(X$38="",NA(),SUM(IF(($B$51:$B$479=X$38)*($D$51:$D$479=$A43)*($E$50:$O$50=X$36),$E$51:$O$479)))</f>
        <v>#N/A</v>
      </c>
      <c r="Y43" s="16" t="e">
        <f t="array" ref="Y43">IF(Y$38="",NA(),SUM(IF(($B$51:$B$479=Y$38)*($D$51:$D$479=$A43)*($E$50:$O$50=Y$36),$E$51:$O$479)))</f>
        <v>#N/A</v>
      </c>
      <c r="Z43" s="16" t="e">
        <f t="array" ref="Z43">IF(Z$38="",NA(),SUM(IF(($B$51:$B$479=Z$38)*($D$51:$D$479=$A43)*($E$50:$O$50=Z$36),$E$51:$O$479)))</f>
        <v>#N/A</v>
      </c>
    </row>
    <row r="44" spans="1:26" x14ac:dyDescent="0.3">
      <c r="A44" s="15" t="s">
        <v>276</v>
      </c>
      <c r="B44" s="16">
        <f t="array" ref="B44">IF(B$38="",NA(),SUM(IF(($B$51:$B$479=B$38)*($D$51:$D$479=$A44)*($E$50:$O$50=B$36),$E$51:$O$479)))</f>
        <v>158348.18484464852</v>
      </c>
      <c r="C44" s="16">
        <f t="array" ref="C44">IF(C$38="",NA(),SUM(IF(($B$51:$B$479=C$38)*($D$51:$D$479=$A44)*($E$50:$O$50=C$36),$E$51:$O$479)))</f>
        <v>189433.80712052702</v>
      </c>
      <c r="D44" s="16">
        <f t="array" ref="D44">IF(D$38="",NA(),SUM(IF(($B$51:$B$479=D$38)*($D$51:$D$479=$A44)*($E$50:$O$50=D$36),$E$51:$O$479)))</f>
        <v>188878.63873339951</v>
      </c>
      <c r="E44" s="16">
        <f t="array" ref="E44">IF(E$38="",NA(),SUM(IF(($B$51:$B$479=E$38)*($D$51:$D$479=$A44)*($E$50:$O$50=E$36),$E$51:$O$479)))</f>
        <v>184616.61332506343</v>
      </c>
      <c r="F44" s="16">
        <f t="array" ref="F44">IF(F$38="",NA(),SUM(IF(($B$51:$B$479=F$38)*($D$51:$D$479=$A44)*($E$50:$O$50=F$36),$E$51:$O$479)))</f>
        <v>175806.33539247265</v>
      </c>
      <c r="G44" s="16">
        <f t="array" ref="G44">IF(G$38="",NA(),SUM(IF(($B$51:$B$479=G$38)*($D$51:$D$479=$A44)*($E$50:$O$50=G$36),$E$51:$O$479)))</f>
        <v>184961.55251408034</v>
      </c>
      <c r="H44" s="16">
        <f t="array" ref="H44">IF(H$38="",NA(),SUM(IF(($B$51:$B$479=H$38)*($D$51:$D$479=$A44)*($E$50:$O$50=H$36),$E$51:$O$479)))</f>
        <v>153080.58249413891</v>
      </c>
      <c r="I44" s="16">
        <f t="array" ref="I44">IF(I$38="",NA(),SUM(IF(($B$51:$B$479=I$38)*($D$51:$D$479=$A44)*($E$50:$O$50=I$36),$E$51:$O$479)))</f>
        <v>184961.55251408034</v>
      </c>
      <c r="J44" s="16">
        <f t="array" ref="J44">IF(J$38="",NA(),SUM(IF(($B$51:$B$479=J$38)*($D$51:$D$479=$A44)*($E$50:$O$50=J$36),$E$51:$O$479)))</f>
        <v>173647.55804380259</v>
      </c>
      <c r="K44" s="16">
        <f t="array" ref="K44">IF(K$38="",NA(),SUM(IF(($B$51:$B$479=K$38)*($D$51:$D$479=$A44)*($E$50:$O$50=K$36),$E$51:$O$479)))</f>
        <v>184961.55251408034</v>
      </c>
      <c r="L44" s="16" t="e">
        <f t="array" ref="L44">IF(L$38="",NA(),SUM(IF(($B$51:$B$479=L$38)*($D$51:$D$479=$A44)*($E$50:$O$50=L$36),$E$51:$O$479)))</f>
        <v>#N/A</v>
      </c>
      <c r="M44" s="16" t="e">
        <f t="array" ref="M44">IF(M$38="",NA(),SUM(IF(($B$51:$B$479=M$38)*($D$51:$D$479=$A44)*($E$50:$O$50=M$36),$E$51:$O$479)))</f>
        <v>#N/A</v>
      </c>
      <c r="N44" s="16" t="e">
        <f t="array" ref="N44">IF(N$38="",NA(),SUM(IF(($B$51:$B$479=N$38)*($D$51:$D$479=$A44)*($E$50:$O$50=N$36),$E$51:$O$479)))</f>
        <v>#N/A</v>
      </c>
      <c r="O44" s="16">
        <f t="array" ref="O44">IF(O$38="",NA(),SUM(IF(($B$51:$B$479=O$38)*($D$51:$D$479=$A44)*($E$50:$O$50=O$36),$E$51:$O$479)))</f>
        <v>182606.39952444553</v>
      </c>
      <c r="P44" s="16">
        <f t="array" ref="P44">IF(P$38="",NA(),SUM(IF(($B$51:$B$479=P$38)*($D$51:$D$479=$A44)*($E$50:$O$50=P$36),$E$51:$O$479)))</f>
        <v>182670.94736299384</v>
      </c>
      <c r="Q44" s="16">
        <f t="array" ref="Q44">IF(Q$38="",NA(),SUM(IF(($B$51:$B$479=Q$38)*($D$51:$D$479=$A44)*($E$50:$O$50=Q$36),$E$51:$O$479)))</f>
        <v>180998.19175387747</v>
      </c>
      <c r="R44" s="16">
        <f t="array" ref="R44">IF(R$38="",NA(),SUM(IF(($B$51:$B$479=R$38)*($D$51:$D$479=$A44)*($E$50:$O$50=R$36),$E$51:$O$479)))</f>
        <v>164601.29531427906</v>
      </c>
      <c r="S44" s="16">
        <f t="array" ref="S44">IF(S$38="",NA(),SUM(IF(($B$51:$B$479=S$38)*($D$51:$D$479=$A44)*($E$50:$O$50=S$36),$E$51:$O$479)))</f>
        <v>162259.95368662689</v>
      </c>
      <c r="T44" s="16">
        <f t="array" ref="T44">IF(T$38="",NA(),SUM(IF(($B$51:$B$479=T$38)*($D$51:$D$479=$A44)*($E$50:$O$50=T$36),$E$51:$O$479)))</f>
        <v>98949.002420895238</v>
      </c>
      <c r="U44" s="16">
        <f t="array" ref="U44">IF(U$38="",NA(),SUM(IF(($B$51:$B$479=U$38)*($D$51:$D$479=$A44)*($E$50:$O$50=U$36),$E$51:$O$479)))</f>
        <v>116396.09717940932</v>
      </c>
      <c r="V44" s="16">
        <f t="array" ref="V44">IF(V$38="",NA(),SUM(IF(($B$51:$B$479=V$38)*($D$51:$D$479=$A44)*($E$50:$O$50=V$36),$E$51:$O$479)))</f>
        <v>165298.82987427214</v>
      </c>
      <c r="W44" s="16">
        <f t="array" ref="W44">IF(W$38="",NA(),SUM(IF(($B$51:$B$479=W$38)*($D$51:$D$479=$A44)*($E$50:$O$50=W$36),$E$51:$O$479)))</f>
        <v>159851.99645476288</v>
      </c>
      <c r="X44" s="16" t="e">
        <f t="array" ref="X44">IF(X$38="",NA(),SUM(IF(($B$51:$B$479=X$38)*($D$51:$D$479=$A44)*($E$50:$O$50=X$36),$E$51:$O$479)))</f>
        <v>#N/A</v>
      </c>
      <c r="Y44" s="16" t="e">
        <f t="array" ref="Y44">IF(Y$38="",NA(),SUM(IF(($B$51:$B$479=Y$38)*($D$51:$D$479=$A44)*($E$50:$O$50=Y$36),$E$51:$O$479)))</f>
        <v>#N/A</v>
      </c>
      <c r="Z44" s="16" t="e">
        <f t="array" ref="Z44">IF(Z$38="",NA(),SUM(IF(($B$51:$B$479=Z$38)*($D$51:$D$479=$A44)*($E$50:$O$50=Z$36),$E$51:$O$479)))</f>
        <v>#N/A</v>
      </c>
    </row>
    <row r="45" spans="1:26" x14ac:dyDescent="0.3">
      <c r="A45" s="15" t="s">
        <v>268</v>
      </c>
      <c r="B45" s="16">
        <f t="array" ref="B45">IF(B$38="",NA(),SUM(IF(($B$51:$B$479=B$38)*($D$51:$D$479=$A45)*($E$50:$O$50=B$36),$E$51:$O$479)))</f>
        <v>196.69433845100565</v>
      </c>
      <c r="C45" s="16">
        <f t="array" ref="C45">IF(C$38="",NA(),SUM(IF(($B$51:$B$479=C$38)*($D$51:$D$479=$A45)*($E$50:$O$50=C$36),$E$51:$O$479)))</f>
        <v>3056.627531231296</v>
      </c>
      <c r="D45" s="16">
        <f t="array" ref="D45">IF(D$38="",NA(),SUM(IF(($B$51:$B$479=D$38)*($D$51:$D$479=$A45)*($E$50:$O$50=D$36),$E$51:$O$479)))</f>
        <v>4002.6820737033613</v>
      </c>
      <c r="E45" s="16">
        <f t="array" ref="E45">IF(E$38="",NA(),SUM(IF(($B$51:$B$479=E$38)*($D$51:$D$479=$A45)*($E$50:$O$50=E$36),$E$51:$O$479)))</f>
        <v>4170.0060945211126</v>
      </c>
      <c r="F45" s="16">
        <f t="array" ref="F45">IF(F$38="",NA(),SUM(IF(($B$51:$B$479=F$38)*($D$51:$D$479=$A45)*($E$50:$O$50=F$36),$E$51:$O$479)))</f>
        <v>4170.0060945211126</v>
      </c>
      <c r="G45" s="16">
        <f t="array" ref="G45">IF(G$38="",NA(),SUM(IF(($B$51:$B$479=G$38)*($D$51:$D$479=$A45)*($E$50:$O$50=G$36),$E$51:$O$479)))</f>
        <v>4237.7083242488761</v>
      </c>
      <c r="H45" s="16">
        <f t="array" ref="H45">IF(H$38="",NA(),SUM(IF(($B$51:$B$479=H$38)*($D$51:$D$479=$A45)*($E$50:$O$50=H$36),$E$51:$O$479)))</f>
        <v>6292.4149327666264</v>
      </c>
      <c r="I45" s="16">
        <f t="array" ref="I45">IF(I$38="",NA(),SUM(IF(($B$51:$B$479=I$38)*($D$51:$D$479=$A45)*($E$50:$O$50=I$36),$E$51:$O$479)))</f>
        <v>4237.7083242488761</v>
      </c>
      <c r="J45" s="16">
        <f t="array" ref="J45">IF(J$38="",NA(),SUM(IF(($B$51:$B$479=J$38)*($D$51:$D$479=$A45)*($E$50:$O$50=J$36),$E$51:$O$479)))</f>
        <v>4248.5622138201752</v>
      </c>
      <c r="K45" s="16">
        <f t="array" ref="K45">IF(K$38="",NA(),SUM(IF(($B$51:$B$479=K$38)*($D$51:$D$479=$A45)*($E$50:$O$50=K$36),$E$51:$O$479)))</f>
        <v>4237.7083242488761</v>
      </c>
      <c r="L45" s="16" t="e">
        <f t="array" ref="L45">IF(L$38="",NA(),SUM(IF(($B$51:$B$479=L$38)*($D$51:$D$479=$A45)*($E$50:$O$50=L$36),$E$51:$O$479)))</f>
        <v>#N/A</v>
      </c>
      <c r="M45" s="16" t="e">
        <f t="array" ref="M45">IF(M$38="",NA(),SUM(IF(($B$51:$B$479=M$38)*($D$51:$D$479=$A45)*($E$50:$O$50=M$36),$E$51:$O$479)))</f>
        <v>#N/A</v>
      </c>
      <c r="N45" s="16" t="e">
        <f t="array" ref="N45">IF(N$38="",NA(),SUM(IF(($B$51:$B$479=N$38)*($D$51:$D$479=$A45)*($E$50:$O$50=N$36),$E$51:$O$479)))</f>
        <v>#N/A</v>
      </c>
      <c r="O45" s="16">
        <f t="array" ref="O45">IF(O$38="",NA(),SUM(IF(($B$51:$B$479=O$38)*($D$51:$D$479=$A45)*($E$50:$O$50=O$36),$E$51:$O$479)))</f>
        <v>7064.7027428822639</v>
      </c>
      <c r="P45" s="16">
        <f t="array" ref="P45">IF(P$38="",NA(),SUM(IF(($B$51:$B$479=P$38)*($D$51:$D$479=$A45)*($E$50:$O$50=P$36),$E$51:$O$479)))</f>
        <v>7086.031690905379</v>
      </c>
      <c r="Q45" s="16">
        <f t="array" ref="Q45">IF(Q$38="",NA(),SUM(IF(($B$51:$B$479=Q$38)*($D$51:$D$479=$A45)*($E$50:$O$50=Q$36),$E$51:$O$479)))</f>
        <v>7178.3152445342348</v>
      </c>
      <c r="R45" s="16">
        <f t="array" ref="R45">IF(R$38="",NA(),SUM(IF(($B$51:$B$479=R$38)*($D$51:$D$479=$A45)*($E$50:$O$50=R$36),$E$51:$O$479)))</f>
        <v>7292.6446608867527</v>
      </c>
      <c r="S45" s="16">
        <f t="array" ref="S45">IF(S$38="",NA(),SUM(IF(($B$51:$B$479=S$38)*($D$51:$D$479=$A45)*($E$50:$O$50=S$36),$E$51:$O$479)))</f>
        <v>8031.9907773304767</v>
      </c>
      <c r="T45" s="16">
        <f t="array" ref="T45">IF(T$38="",NA(),SUM(IF(($B$51:$B$479=T$38)*($D$51:$D$479=$A45)*($E$50:$O$50=T$36),$E$51:$O$479)))</f>
        <v>33627.07373125312</v>
      </c>
      <c r="U45" s="16">
        <f t="array" ref="U45">IF(U$38="",NA(),SUM(IF(($B$51:$B$479=U$38)*($D$51:$D$479=$A45)*($E$50:$O$50=U$36),$E$51:$O$479)))</f>
        <v>39545.919089200775</v>
      </c>
      <c r="V45" s="16">
        <f t="array" ref="V45">IF(V$38="",NA(),SUM(IF(($B$51:$B$479=V$38)*($D$51:$D$479=$A45)*($E$50:$O$50=V$36),$E$51:$O$479)))</f>
        <v>7768.2742876411876</v>
      </c>
      <c r="W45" s="16">
        <f t="array" ref="W45">IF(W$38="",NA(),SUM(IF(($B$51:$B$479=W$38)*($D$51:$D$479=$A45)*($E$50:$O$50=W$36),$E$51:$O$479)))</f>
        <v>11851.108585230379</v>
      </c>
      <c r="X45" s="16" t="e">
        <f t="array" ref="X45">IF(X$38="",NA(),SUM(IF(($B$51:$B$479=X$38)*($D$51:$D$479=$A45)*($E$50:$O$50=X$36),$E$51:$O$479)))</f>
        <v>#N/A</v>
      </c>
      <c r="Y45" s="16" t="e">
        <f t="array" ref="Y45">IF(Y$38="",NA(),SUM(IF(($B$51:$B$479=Y$38)*($D$51:$D$479=$A45)*($E$50:$O$50=Y$36),$E$51:$O$479)))</f>
        <v>#N/A</v>
      </c>
      <c r="Z45" s="16" t="e">
        <f t="array" ref="Z45">IF(Z$38="",NA(),SUM(IF(($B$51:$B$479=Z$38)*($D$51:$D$479=$A45)*($E$50:$O$50=Z$36),$E$51:$O$479)))</f>
        <v>#N/A</v>
      </c>
    </row>
    <row r="46" spans="1:26" x14ac:dyDescent="0.3">
      <c r="A46" s="15" t="s">
        <v>269</v>
      </c>
      <c r="B46" s="16">
        <f t="array" ref="B46">IF(B$38="",NA(),SUM(IF(($B$51:$B$479=B$38)*($D$51:$D$479=$A46)*($E$50:$O$50=B$36),$E$51:$O$479)))</f>
        <v>519.19396603460677</v>
      </c>
      <c r="C46" s="16">
        <f t="array" ref="C46">IF(C$38="",NA(),SUM(IF(($B$51:$B$479=C$38)*($D$51:$D$479=$A46)*($E$50:$O$50=C$36),$E$51:$O$479)))</f>
        <v>1928.2651911186576</v>
      </c>
      <c r="D46" s="16">
        <f t="array" ref="D46">IF(D$38="",NA(),SUM(IF(($B$51:$B$479=D$38)*($D$51:$D$479=$A46)*($E$50:$O$50=D$36),$E$51:$O$479)))</f>
        <v>2811.2332476823944</v>
      </c>
      <c r="E46" s="16">
        <f t="array" ref="E46">IF(E$38="",NA(),SUM(IF(($B$51:$B$479=E$38)*($D$51:$D$479=$A46)*($E$50:$O$50=E$36),$E$51:$O$479)))</f>
        <v>3108.0401281646</v>
      </c>
      <c r="F46" s="16">
        <f t="array" ref="F46">IF(F$38="",NA(),SUM(IF(($B$51:$B$479=F$38)*($D$51:$D$479=$A46)*($E$50:$O$50=F$36),$E$51:$O$479)))</f>
        <v>4496.3637955125469</v>
      </c>
      <c r="G46" s="16">
        <f t="array" ref="G46">IF(G$38="",NA(),SUM(IF(($B$51:$B$479=G$38)*($D$51:$D$479=$A46)*($E$50:$O$50=G$36),$E$51:$O$479)))</f>
        <v>2666.9701558034317</v>
      </c>
      <c r="H46" s="16">
        <f t="array" ref="H46">IF(H$38="",NA(),SUM(IF(($B$51:$B$479=H$38)*($D$51:$D$479=$A46)*($E$50:$O$50=H$36),$E$51:$O$479)))</f>
        <v>5302.4998848093855</v>
      </c>
      <c r="I46" s="16">
        <f t="array" ref="I46">IF(I$38="",NA(),SUM(IF(($B$51:$B$479=I$38)*($D$51:$D$479=$A46)*($E$50:$O$50=I$36),$E$51:$O$479)))</f>
        <v>2666.9701558034317</v>
      </c>
      <c r="J46" s="16">
        <f t="array" ref="J46">IF(J$38="",NA(),SUM(IF(($B$51:$B$479=J$38)*($D$51:$D$479=$A46)*($E$50:$O$50=J$36),$E$51:$O$479)))</f>
        <v>5165.4035703850222</v>
      </c>
      <c r="K46" s="16">
        <f t="array" ref="K46">IF(K$38="",NA(),SUM(IF(($B$51:$B$479=K$38)*($D$51:$D$479=$A46)*($E$50:$O$50=K$36),$E$51:$O$479)))</f>
        <v>2666.9701558034317</v>
      </c>
      <c r="L46" s="16" t="e">
        <f t="array" ref="L46">IF(L$38="",NA(),SUM(IF(($B$51:$B$479=L$38)*($D$51:$D$479=$A46)*($E$50:$O$50=L$36),$E$51:$O$479)))</f>
        <v>#N/A</v>
      </c>
      <c r="M46" s="16" t="e">
        <f t="array" ref="M46">IF(M$38="",NA(),SUM(IF(($B$51:$B$479=M$38)*($D$51:$D$479=$A46)*($E$50:$O$50=M$36),$E$51:$O$479)))</f>
        <v>#N/A</v>
      </c>
      <c r="N46" s="16" t="e">
        <f t="array" ref="N46">IF(N$38="",NA(),SUM(IF(($B$51:$B$479=N$38)*($D$51:$D$479=$A46)*($E$50:$O$50=N$36),$E$51:$O$479)))</f>
        <v>#N/A</v>
      </c>
      <c r="O46" s="16">
        <f t="array" ref="O46">IF(O$38="",NA(),SUM(IF(($B$51:$B$479=O$38)*($D$51:$D$479=$A46)*($E$50:$O$50=O$36),$E$51:$O$479)))</f>
        <v>14155.549291236721</v>
      </c>
      <c r="P46" s="16">
        <f t="array" ref="P46">IF(P$38="",NA(),SUM(IF(($B$51:$B$479=P$38)*($D$51:$D$479=$A46)*($E$50:$O$50=P$36),$E$51:$O$479)))</f>
        <v>14040.677869637506</v>
      </c>
      <c r="Q46" s="16">
        <f t="array" ref="Q46">IF(Q$38="",NA(),SUM(IF(($B$51:$B$479=Q$38)*($D$51:$D$479=$A46)*($E$50:$O$50=Q$36),$E$51:$O$479)))</f>
        <v>22475.276536882964</v>
      </c>
      <c r="R46" s="16">
        <f t="array" ref="R46">IF(R$38="",NA(),SUM(IF(($B$51:$B$479=R$38)*($D$51:$D$479=$A46)*($E$50:$O$50=R$36),$E$51:$O$479)))</f>
        <v>28338.771108908481</v>
      </c>
      <c r="S46" s="16">
        <f t="array" ref="S46">IF(S$38="",NA(),SUM(IF(($B$51:$B$479=S$38)*($D$51:$D$479=$A46)*($E$50:$O$50=S$36),$E$51:$O$479)))</f>
        <v>23377.806927439604</v>
      </c>
      <c r="T46" s="16">
        <f t="array" ref="T46">IF(T$38="",NA(),SUM(IF(($B$51:$B$479=T$38)*($D$51:$D$479=$A46)*($E$50:$O$50=T$36),$E$51:$O$479)))</f>
        <v>43063.585500729765</v>
      </c>
      <c r="U46" s="16">
        <f t="array" ref="U46">IF(U$38="",NA(),SUM(IF(($B$51:$B$479=U$38)*($D$51:$D$479=$A46)*($E$50:$O$50=U$36),$E$51:$O$479)))</f>
        <v>32392.673075951974</v>
      </c>
      <c r="V46" s="16">
        <f t="array" ref="V46">IF(V$38="",NA(),SUM(IF(($B$51:$B$479=V$38)*($D$51:$D$479=$A46)*($E$50:$O$50=V$36),$E$51:$O$479)))</f>
        <v>23864.359766009547</v>
      </c>
      <c r="W46" s="16">
        <f t="array" ref="W46">IF(W$38="",NA(),SUM(IF(($B$51:$B$479=W$38)*($D$51:$D$479=$A46)*($E$50:$O$50=W$36),$E$51:$O$479)))</f>
        <v>24774.034953494593</v>
      </c>
      <c r="X46" s="16" t="e">
        <f t="array" ref="X46">IF(X$38="",NA(),SUM(IF(($B$51:$B$479=X$38)*($D$51:$D$479=$A46)*($E$50:$O$50=X$36),$E$51:$O$479)))</f>
        <v>#N/A</v>
      </c>
      <c r="Y46" s="16" t="e">
        <f t="array" ref="Y46">IF(Y$38="",NA(),SUM(IF(($B$51:$B$479=Y$38)*($D$51:$D$479=$A46)*($E$50:$O$50=Y$36),$E$51:$O$479)))</f>
        <v>#N/A</v>
      </c>
      <c r="Z46" s="16" t="e">
        <f t="array" ref="Z46">IF(Z$38="",NA(),SUM(IF(($B$51:$B$479=Z$38)*($D$51:$D$479=$A46)*($E$50:$O$50=Z$36),$E$51:$O$479)))</f>
        <v>#N/A</v>
      </c>
    </row>
    <row r="47" spans="1:26" x14ac:dyDescent="0.3">
      <c r="A47" s="15" t="s">
        <v>270</v>
      </c>
      <c r="B47" s="16">
        <f t="array" ref="B47">IF(B$38="",NA(),SUM(IF(($B$51:$B$479=B$38)*($D$51:$D$479=$A47)*($E$50:$O$50=B$36),$E$51:$O$479)))</f>
        <v>1704.9418897085425</v>
      </c>
      <c r="C47" s="16">
        <f t="array" ref="C47">IF(C$38="",NA(),SUM(IF(($B$51:$B$479=C$38)*($D$51:$D$479=$A47)*($E$50:$O$50=C$36),$E$51:$O$479)))</f>
        <v>10494.88240980881</v>
      </c>
      <c r="D47" s="16">
        <f t="array" ref="D47">IF(D$38="",NA(),SUM(IF(($B$51:$B$479=D$38)*($D$51:$D$479=$A47)*($E$50:$O$50=D$36),$E$51:$O$479)))</f>
        <v>10737.033661883441</v>
      </c>
      <c r="E47" s="16">
        <f t="array" ref="E47">IF(E$38="",NA(),SUM(IF(($B$51:$B$479=E$38)*($D$51:$D$479=$A47)*($E$50:$O$50=E$36),$E$51:$O$479)))</f>
        <v>11239.974093021854</v>
      </c>
      <c r="F47" s="16">
        <f t="array" ref="F47">IF(F$38="",NA(),SUM(IF(($B$51:$B$479=F$38)*($D$51:$D$479=$A47)*($E$50:$O$50=F$36),$E$51:$O$479)))</f>
        <v>11829.146038279232</v>
      </c>
      <c r="G47" s="16">
        <f t="array" ref="G47">IF(G$38="",NA(),SUM(IF(($B$51:$B$479=G$38)*($D$51:$D$479=$A47)*($E$50:$O$50=G$36),$E$51:$O$479)))</f>
        <v>11305.646027158451</v>
      </c>
      <c r="H47" s="16">
        <f t="array" ref="H47">IF(H$38="",NA(),SUM(IF(($B$51:$B$479=H$38)*($D$51:$D$479=$A47)*($E$50:$O$50=H$36),$E$51:$O$479)))</f>
        <v>13150.553919690137</v>
      </c>
      <c r="I47" s="16">
        <f t="array" ref="I47">IF(I$38="",NA(),SUM(IF(($B$51:$B$479=I$38)*($D$51:$D$479=$A47)*($E$50:$O$50=I$36),$E$51:$O$479)))</f>
        <v>11305.646027158451</v>
      </c>
      <c r="J47" s="16">
        <f t="array" ref="J47">IF(J$38="",NA(),SUM(IF(($B$51:$B$479=J$38)*($D$51:$D$479=$A47)*($E$50:$O$50=J$36),$E$51:$O$479)))</f>
        <v>11993.319587154165</v>
      </c>
      <c r="K47" s="16">
        <f t="array" ref="K47">IF(K$38="",NA(),SUM(IF(($B$51:$B$479=K$38)*($D$51:$D$479=$A47)*($E$50:$O$50=K$36),$E$51:$O$479)))</f>
        <v>11305.646027158451</v>
      </c>
      <c r="L47" s="16" t="e">
        <f t="array" ref="L47">IF(L$38="",NA(),SUM(IF(($B$51:$B$479=L$38)*($D$51:$D$479=$A47)*($E$50:$O$50=L$36),$E$51:$O$479)))</f>
        <v>#N/A</v>
      </c>
      <c r="M47" s="16" t="e">
        <f t="array" ref="M47">IF(M$38="",NA(),SUM(IF(($B$51:$B$479=M$38)*($D$51:$D$479=$A47)*($E$50:$O$50=M$36),$E$51:$O$479)))</f>
        <v>#N/A</v>
      </c>
      <c r="N47" s="16" t="e">
        <f t="array" ref="N47">IF(N$38="",NA(),SUM(IF(($B$51:$B$479=N$38)*($D$51:$D$479=$A47)*($E$50:$O$50=N$36),$E$51:$O$479)))</f>
        <v>#N/A</v>
      </c>
      <c r="O47" s="16">
        <f t="array" ref="O47">IF(O$38="",NA(),SUM(IF(($B$51:$B$479=O$38)*($D$51:$D$479=$A47)*($E$50:$O$50=O$36),$E$51:$O$479)))</f>
        <v>31974.75522962899</v>
      </c>
      <c r="P47" s="16">
        <f t="array" ref="P47">IF(P$38="",NA(),SUM(IF(($B$51:$B$479=P$38)*($D$51:$D$479=$A47)*($E$50:$O$50=P$36),$E$51:$O$479)))</f>
        <v>32390.457840764608</v>
      </c>
      <c r="Q47" s="16">
        <f t="array" ref="Q47">IF(Q$38="",NA(),SUM(IF(($B$51:$B$479=Q$38)*($D$51:$D$479=$A47)*($E$50:$O$50=Q$36),$E$51:$O$479)))</f>
        <v>32710.904165964548</v>
      </c>
      <c r="R47" s="16">
        <f t="array" ref="R47">IF(R$38="",NA(),SUM(IF(($B$51:$B$479=R$38)*($D$51:$D$479=$A47)*($E$50:$O$50=R$36),$E$51:$O$479)))</f>
        <v>32748.149173544844</v>
      </c>
      <c r="S47" s="16">
        <f t="array" ref="S47">IF(S$38="",NA(),SUM(IF(($B$51:$B$479=S$38)*($D$51:$D$479=$A47)*($E$50:$O$50=S$36),$E$51:$O$479)))</f>
        <v>31813.140202677252</v>
      </c>
      <c r="T47" s="16">
        <f t="array" ref="T47">IF(T$38="",NA(),SUM(IF(($B$51:$B$479=T$38)*($D$51:$D$479=$A47)*($E$50:$O$50=T$36),$E$51:$O$479)))</f>
        <v>62197.220912559162</v>
      </c>
      <c r="U47" s="16">
        <f t="array" ref="U47">IF(U$38="",NA(),SUM(IF(($B$51:$B$479=U$38)*($D$51:$D$479=$A47)*($E$50:$O$50=U$36),$E$51:$O$479)))</f>
        <v>48977.805030558215</v>
      </c>
      <c r="V47" s="16">
        <f t="array" ref="V47">IF(V$38="",NA(),SUM(IF(($B$51:$B$479=V$38)*($D$51:$D$479=$A47)*($E$50:$O$50=V$36),$E$51:$O$479)))</f>
        <v>33659.392433565517</v>
      </c>
      <c r="W47" s="16">
        <f t="array" ref="W47">IF(W$38="",NA(),SUM(IF(($B$51:$B$479=W$38)*($D$51:$D$479=$A47)*($E$50:$O$50=W$36),$E$51:$O$479)))</f>
        <v>35750.389672013764</v>
      </c>
      <c r="X47" s="16" t="e">
        <f t="array" ref="X47">IF(X$38="",NA(),SUM(IF(($B$51:$B$479=X$38)*($D$51:$D$479=$A47)*($E$50:$O$50=X$36),$E$51:$O$479)))</f>
        <v>#N/A</v>
      </c>
      <c r="Y47" s="16" t="e">
        <f t="array" ref="Y47">IF(Y$38="",NA(),SUM(IF(($B$51:$B$479=Y$38)*($D$51:$D$479=$A47)*($E$50:$O$50=Y$36),$E$51:$O$479)))</f>
        <v>#N/A</v>
      </c>
      <c r="Z47" s="16" t="e">
        <f t="array" ref="Z47">IF(Z$38="",NA(),SUM(IF(($B$51:$B$479=Z$38)*($D$51:$D$479=$A47)*($E$50:$O$50=Z$36),$E$51:$O$479)))</f>
        <v>#N/A</v>
      </c>
    </row>
    <row r="48" spans="1:26" ht="15" thickBot="1" x14ac:dyDescent="0.35"/>
    <row r="49" spans="1:19" s="17" customFormat="1" ht="15" thickBot="1" x14ac:dyDescent="0.35">
      <c r="A49" s="17" t="s">
        <v>202</v>
      </c>
      <c r="S49" s="19"/>
    </row>
    <row r="50" spans="1:19" x14ac:dyDescent="0.3">
      <c r="A50" s="15" t="s">
        <v>87</v>
      </c>
      <c r="B50" s="15" t="s">
        <v>8</v>
      </c>
      <c r="C50" s="15" t="s">
        <v>60</v>
      </c>
      <c r="D50" s="15" t="s">
        <v>262</v>
      </c>
      <c r="E50" s="15">
        <v>2007</v>
      </c>
      <c r="F50" s="15">
        <v>2012</v>
      </c>
      <c r="G50" s="15">
        <v>2020</v>
      </c>
      <c r="H50" s="15">
        <v>2030</v>
      </c>
      <c r="I50" s="15">
        <v>2040</v>
      </c>
      <c r="J50" s="15">
        <v>2050</v>
      </c>
      <c r="K50" s="15">
        <v>2060</v>
      </c>
      <c r="L50" s="15">
        <v>2070</v>
      </c>
      <c r="M50" s="15">
        <v>2080</v>
      </c>
      <c r="N50" s="15">
        <v>2090</v>
      </c>
      <c r="O50" s="15">
        <v>2100</v>
      </c>
    </row>
    <row r="51" spans="1:19" x14ac:dyDescent="0.3">
      <c r="A51" s="15" t="str">
        <f>INDEX('R1. Scenario specifications'!$C$11:$C$49,MATCH($B51,'R1. Scenario specifications'!$A$11:$A$49,0))</f>
        <v>TIAM BAU - No Policy Action</v>
      </c>
      <c r="B51" s="15" t="s">
        <v>11</v>
      </c>
      <c r="C51" s="15" t="s">
        <v>272</v>
      </c>
      <c r="D51" s="15" t="s">
        <v>263</v>
      </c>
      <c r="E51" s="16">
        <v>49806.462571446209</v>
      </c>
      <c r="F51" s="16">
        <v>54118.83995114993</v>
      </c>
      <c r="G51" s="16">
        <v>64407.02883628643</v>
      </c>
      <c r="H51" s="16">
        <v>79719.642842586574</v>
      </c>
      <c r="I51" s="16">
        <v>89258.717620754236</v>
      </c>
      <c r="J51" s="16">
        <v>120299.23223124868</v>
      </c>
      <c r="K51" s="16">
        <v>126085.68918637036</v>
      </c>
      <c r="L51" s="16">
        <v>131222.48960825303</v>
      </c>
      <c r="M51" s="16">
        <v>138045.08820639594</v>
      </c>
      <c r="N51" s="16">
        <v>150726.24624625477</v>
      </c>
      <c r="O51" s="16">
        <v>166992.90858151988</v>
      </c>
      <c r="S51" s="18"/>
    </row>
    <row r="52" spans="1:19" x14ac:dyDescent="0.3">
      <c r="A52" s="15" t="str">
        <f>INDEX('R1. Scenario specifications'!$C$11:$C$49,MATCH($B52,'R1. Scenario specifications'!$A$11:$A$49,0))</f>
        <v>TIAM BAU - No Policy Action</v>
      </c>
      <c r="B52" s="15" t="s">
        <v>11</v>
      </c>
      <c r="C52" s="15" t="s">
        <v>61</v>
      </c>
      <c r="D52" s="15" t="s">
        <v>264</v>
      </c>
      <c r="E52" s="16">
        <v>132862.88014752162</v>
      </c>
      <c r="F52" s="16">
        <v>167898.31199688558</v>
      </c>
      <c r="G52" s="16">
        <v>190491.86744715672</v>
      </c>
      <c r="H52" s="16">
        <v>199594.55502364115</v>
      </c>
      <c r="I52" s="16">
        <v>194062.41137575076</v>
      </c>
      <c r="J52" s="16">
        <v>204514.08802710578</v>
      </c>
      <c r="K52" s="16">
        <v>236982.25375958486</v>
      </c>
      <c r="L52" s="16">
        <v>279270.9255998623</v>
      </c>
      <c r="M52" s="16">
        <v>341812.7784981922</v>
      </c>
      <c r="N52" s="16">
        <v>376659.16831775365</v>
      </c>
      <c r="O52" s="16">
        <v>418082.77728272777</v>
      </c>
    </row>
    <row r="53" spans="1:19" x14ac:dyDescent="0.3">
      <c r="A53" s="15" t="str">
        <f>INDEX('R1. Scenario specifications'!$C$11:$C$49,MATCH($B53,'R1. Scenario specifications'!$A$11:$A$49,0))</f>
        <v>TIAM BAU - No Policy Action</v>
      </c>
      <c r="B53" s="15" t="s">
        <v>11</v>
      </c>
      <c r="C53" s="15" t="s">
        <v>62</v>
      </c>
      <c r="D53" s="15" t="s">
        <v>265</v>
      </c>
      <c r="E53" s="16">
        <v>114130.8571528051</v>
      </c>
      <c r="F53" s="16">
        <v>124278.72027447217</v>
      </c>
      <c r="G53" s="16">
        <v>151415.7055318784</v>
      </c>
      <c r="H53" s="16">
        <v>170761.11812821947</v>
      </c>
      <c r="I53" s="16">
        <v>174132.59757614796</v>
      </c>
      <c r="J53" s="16">
        <v>197347.48683208227</v>
      </c>
      <c r="K53" s="16">
        <v>205599.03657448496</v>
      </c>
      <c r="L53" s="16">
        <v>204586.9475158714</v>
      </c>
      <c r="M53" s="16">
        <v>201029.29809983994</v>
      </c>
      <c r="N53" s="16">
        <v>195533.77974888188</v>
      </c>
      <c r="O53" s="16">
        <v>192688.51091172063</v>
      </c>
    </row>
    <row r="54" spans="1:19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273</v>
      </c>
      <c r="D54" s="15" t="s">
        <v>266</v>
      </c>
      <c r="E54" s="16">
        <v>10361.182910638019</v>
      </c>
      <c r="F54" s="16">
        <v>10439.77439325697</v>
      </c>
      <c r="G54" s="16">
        <v>14744.91748793935</v>
      </c>
      <c r="H54" s="16">
        <v>16082.822509765154</v>
      </c>
      <c r="I54" s="16">
        <v>16882.553812613027</v>
      </c>
      <c r="J54" s="16">
        <v>18272.678725155587</v>
      </c>
      <c r="K54" s="16">
        <v>18282.665123991603</v>
      </c>
      <c r="L54" s="16">
        <v>18301.661953940787</v>
      </c>
      <c r="M54" s="16">
        <v>18279.043008402132</v>
      </c>
      <c r="N54" s="16">
        <v>18268.102139668066</v>
      </c>
      <c r="O54" s="16">
        <v>18335.159181886189</v>
      </c>
    </row>
    <row r="55" spans="1:19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274</v>
      </c>
      <c r="D55" s="15" t="s">
        <v>267</v>
      </c>
      <c r="E55" s="16">
        <v>9499.4101148835834</v>
      </c>
      <c r="F55" s="16">
        <v>9848.8143857170016</v>
      </c>
      <c r="G55" s="16">
        <v>13753.197500000002</v>
      </c>
      <c r="H55" s="16">
        <v>14511.581861973249</v>
      </c>
      <c r="I55" s="16">
        <v>15108.396462680237</v>
      </c>
      <c r="J55" s="16">
        <v>15957.315267915325</v>
      </c>
      <c r="K55" s="16">
        <v>17118.412499999999</v>
      </c>
      <c r="L55" s="16">
        <v>19195.575161874571</v>
      </c>
      <c r="M55" s="16">
        <v>21484.30032374915</v>
      </c>
      <c r="N55" s="16">
        <v>22896.802668451695</v>
      </c>
      <c r="O55" s="16">
        <v>23679.924999999999</v>
      </c>
    </row>
    <row r="56" spans="1:19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63</v>
      </c>
      <c r="D56" s="15" t="s">
        <v>276</v>
      </c>
      <c r="E56" s="16">
        <v>152816.1979780384</v>
      </c>
      <c r="F56" s="16">
        <v>158348.18484464852</v>
      </c>
      <c r="G56" s="16">
        <v>177781.37740961654</v>
      </c>
      <c r="H56" s="16">
        <v>189433.80712052702</v>
      </c>
      <c r="I56" s="16">
        <v>188514.22566833181</v>
      </c>
      <c r="J56" s="16">
        <v>182606.39952444553</v>
      </c>
      <c r="K56" s="16">
        <v>183117.66278417551</v>
      </c>
      <c r="L56" s="16">
        <v>175270.21653956635</v>
      </c>
      <c r="M56" s="16">
        <v>159543.0362583223</v>
      </c>
      <c r="N56" s="16">
        <v>150972.51484172334</v>
      </c>
      <c r="O56" s="16">
        <v>133648.14143221971</v>
      </c>
    </row>
    <row r="57" spans="1:19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67</v>
      </c>
      <c r="D57" s="15" t="s">
        <v>268</v>
      </c>
      <c r="E57" s="16">
        <v>202.70125377665161</v>
      </c>
      <c r="F57" s="16">
        <v>194.90848865877464</v>
      </c>
      <c r="G57" s="16">
        <v>188.06281702443903</v>
      </c>
      <c r="H57" s="16">
        <v>3055.6260315281088</v>
      </c>
      <c r="I57" s="16">
        <v>5619.9637163924326</v>
      </c>
      <c r="J57" s="16">
        <v>7064.7027428822639</v>
      </c>
      <c r="K57" s="16">
        <v>7062.1726870510747</v>
      </c>
      <c r="L57" s="16">
        <v>7119.2064367871999</v>
      </c>
      <c r="M57" s="16">
        <v>7119.2064367871999</v>
      </c>
      <c r="N57" s="16">
        <v>7112.0263234666845</v>
      </c>
      <c r="O57" s="16">
        <v>7119.2064367871999</v>
      </c>
    </row>
    <row r="58" spans="1:19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71</v>
      </c>
      <c r="D58" s="15" t="s">
        <v>269</v>
      </c>
      <c r="E58" s="16">
        <v>67.937052631788802</v>
      </c>
      <c r="F58" s="16">
        <v>458.66984800047192</v>
      </c>
      <c r="G58" s="16">
        <v>1155.6408579735548</v>
      </c>
      <c r="H58" s="16">
        <v>1863.5293007245541</v>
      </c>
      <c r="I58" s="16">
        <v>6214.8238235304034</v>
      </c>
      <c r="J58" s="16">
        <v>14090.750940012145</v>
      </c>
      <c r="K58" s="16">
        <v>17585.820075520387</v>
      </c>
      <c r="L58" s="16">
        <v>19761.292752130645</v>
      </c>
      <c r="M58" s="16">
        <v>20849.509903287435</v>
      </c>
      <c r="N58" s="16">
        <v>21514.919270821923</v>
      </c>
      <c r="O58" s="16">
        <v>22481.333840998901</v>
      </c>
    </row>
    <row r="59" spans="1:19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72</v>
      </c>
      <c r="D59" s="15" t="s">
        <v>269</v>
      </c>
      <c r="E59" s="16">
        <v>55.461114646679903</v>
      </c>
      <c r="F59" s="16">
        <v>60.524118034134894</v>
      </c>
      <c r="G59" s="16">
        <v>64.702210672355335</v>
      </c>
      <c r="H59" s="16">
        <v>64.735890394103549</v>
      </c>
      <c r="I59" s="16">
        <v>64.767572814827787</v>
      </c>
      <c r="J59" s="16">
        <v>64.798351224575995</v>
      </c>
      <c r="K59" s="16">
        <v>64.798351224575995</v>
      </c>
      <c r="L59" s="16">
        <v>64.798351224575995</v>
      </c>
      <c r="M59" s="16">
        <v>64.798351224575995</v>
      </c>
      <c r="N59" s="16">
        <v>64.798351224575995</v>
      </c>
      <c r="O59" s="16">
        <v>59.734931064575996</v>
      </c>
    </row>
    <row r="60" spans="1:19" x14ac:dyDescent="0.3">
      <c r="A60" s="15" t="str">
        <f>INDEX('R1. Scenario specifications'!$C$11:$C$49,MATCH($B60,'R1. Scenario specifications'!$A$11:$A$49,0))</f>
        <v>TIAM BAU - No Policy Action</v>
      </c>
      <c r="B60" s="15" t="s">
        <v>11</v>
      </c>
      <c r="C60" s="15" t="s">
        <v>76</v>
      </c>
      <c r="D60" s="15" t="s">
        <v>268</v>
      </c>
      <c r="E60" s="16">
        <v>1.963099940637433</v>
      </c>
      <c r="F60" s="16">
        <v>1.7858497922310126</v>
      </c>
      <c r="G60" s="16">
        <v>1.5022495547807475</v>
      </c>
      <c r="H60" s="16">
        <v>1.0014997031871673</v>
      </c>
      <c r="I60" s="16">
        <v>0.50074985159358421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</row>
    <row r="61" spans="1:19" x14ac:dyDescent="0.3">
      <c r="A61" s="15" t="str">
        <f>INDEX('R1. Scenario specifications'!$C$11:$C$49,MATCH($B61,'R1. Scenario specifications'!$A$11:$A$49,0))</f>
        <v>TIAM BAU - No Policy Action</v>
      </c>
      <c r="B61" s="15" t="s">
        <v>11</v>
      </c>
      <c r="C61" s="15" t="s">
        <v>73</v>
      </c>
      <c r="D61" s="15" t="s">
        <v>270</v>
      </c>
      <c r="E61" s="16">
        <v>1517.4635089937533</v>
      </c>
      <c r="F61" s="16">
        <v>1704.9418897085425</v>
      </c>
      <c r="G61" s="16">
        <v>2688.0605462439212</v>
      </c>
      <c r="H61" s="16">
        <v>10494.88240980881</v>
      </c>
      <c r="I61" s="16">
        <v>26859.763809019452</v>
      </c>
      <c r="J61" s="16">
        <v>31974.75522962899</v>
      </c>
      <c r="K61" s="16">
        <v>42775.670712714484</v>
      </c>
      <c r="L61" s="16">
        <v>53972.335356753887</v>
      </c>
      <c r="M61" s="16">
        <v>65313.538368355868</v>
      </c>
      <c r="N61" s="16">
        <v>76798.371082450918</v>
      </c>
      <c r="O61" s="16">
        <v>89930.395881447592</v>
      </c>
    </row>
    <row r="62" spans="1:19" x14ac:dyDescent="0.3">
      <c r="A62" s="15" t="str">
        <f>INDEX('R1. Scenario specifications'!$C$11:$C$49,MATCH($B62,'R1. Scenario specifications'!$A$11:$A$49,0))</f>
        <v>Vivid BAU - WEO Current Policies Scenario emissions pathway run through TIAM</v>
      </c>
      <c r="B62" s="15" t="s">
        <v>13</v>
      </c>
      <c r="C62" s="15" t="s">
        <v>272</v>
      </c>
      <c r="D62" s="15" t="s">
        <v>263</v>
      </c>
      <c r="E62" s="16">
        <v>50019.108576271043</v>
      </c>
      <c r="F62" s="16">
        <v>54673.841152924237</v>
      </c>
      <c r="G62" s="16">
        <v>69458.132453800936</v>
      </c>
      <c r="H62" s="16">
        <v>85409.901812419295</v>
      </c>
      <c r="I62" s="16">
        <v>90905.035989548822</v>
      </c>
      <c r="J62" s="16">
        <v>120691.85934420061</v>
      </c>
      <c r="K62" s="16">
        <v>126681.50433875904</v>
      </c>
      <c r="L62" s="16">
        <v>132330.63825519677</v>
      </c>
      <c r="M62" s="16">
        <v>138522.6334354968</v>
      </c>
      <c r="N62" s="16">
        <v>150865.28393219691</v>
      </c>
      <c r="O62" s="16">
        <v>167023.5230099835</v>
      </c>
    </row>
    <row r="63" spans="1:19" x14ac:dyDescent="0.3">
      <c r="A63" s="15" t="str">
        <f>INDEX('R1. Scenario specifications'!$C$11:$C$49,MATCH($B63,'R1. Scenario specifications'!$A$11:$A$49,0))</f>
        <v>Vivid BAU - WEO Current Policies Scenario emissions pathway run through TIAM</v>
      </c>
      <c r="B63" s="15" t="s">
        <v>13</v>
      </c>
      <c r="C63" s="15" t="s">
        <v>61</v>
      </c>
      <c r="D63" s="15" t="s">
        <v>264</v>
      </c>
      <c r="E63" s="16">
        <v>132575.80382503357</v>
      </c>
      <c r="F63" s="16">
        <v>161952.4004784631</v>
      </c>
      <c r="G63" s="16">
        <v>155051.6079431898</v>
      </c>
      <c r="H63" s="16">
        <v>178166.13460179986</v>
      </c>
      <c r="I63" s="16">
        <v>187207.22466802745</v>
      </c>
      <c r="J63" s="16">
        <v>203996.38405930743</v>
      </c>
      <c r="K63" s="16">
        <v>236180.9942193407</v>
      </c>
      <c r="L63" s="16">
        <v>279138.16272674169</v>
      </c>
      <c r="M63" s="16">
        <v>335937.42041389039</v>
      </c>
      <c r="N63" s="16">
        <v>371915.46211179451</v>
      </c>
      <c r="O63" s="16">
        <v>413838.40233954508</v>
      </c>
    </row>
    <row r="64" spans="1:19" x14ac:dyDescent="0.3">
      <c r="A64" s="15" t="str">
        <f>INDEX('R1. Scenario specifications'!$C$11:$C$49,MATCH($B64,'R1. Scenario specifications'!$A$11:$A$49,0))</f>
        <v>Vivid BAU - WEO Current Policies Scenario emissions pathway run through TIAM</v>
      </c>
      <c r="B64" s="15" t="s">
        <v>13</v>
      </c>
      <c r="C64" s="15" t="s">
        <v>62</v>
      </c>
      <c r="D64" s="15" t="s">
        <v>265</v>
      </c>
      <c r="E64" s="16">
        <v>116268.38992472243</v>
      </c>
      <c r="F64" s="16">
        <v>126945.74735196809</v>
      </c>
      <c r="G64" s="16">
        <v>159735.18712197273</v>
      </c>
      <c r="H64" s="16">
        <v>175536.11743592654</v>
      </c>
      <c r="I64" s="16">
        <v>175867.30010344894</v>
      </c>
      <c r="J64" s="16">
        <v>195519.07058673422</v>
      </c>
      <c r="K64" s="16">
        <v>204217.5478746377</v>
      </c>
      <c r="L64" s="16">
        <v>205125.322605305</v>
      </c>
      <c r="M64" s="16">
        <v>205666.31431036742</v>
      </c>
      <c r="N64" s="16">
        <v>199082.39541336271</v>
      </c>
      <c r="O64" s="16">
        <v>196586.75895500227</v>
      </c>
    </row>
    <row r="65" spans="1:15" x14ac:dyDescent="0.3">
      <c r="A65" s="15" t="str">
        <f>INDEX('R1. Scenario specifications'!$C$11:$C$49,MATCH($B65,'R1. Scenario specifications'!$A$11:$A$49,0))</f>
        <v>Vivid BAU - WEO Current Policies Scenario emissions pathway run through TIAM</v>
      </c>
      <c r="B65" s="15" t="s">
        <v>13</v>
      </c>
      <c r="C65" s="15" t="s">
        <v>273</v>
      </c>
      <c r="D65" s="15" t="s">
        <v>266</v>
      </c>
      <c r="E65" s="16">
        <v>10360.969526520228</v>
      </c>
      <c r="F65" s="16">
        <v>10429.605248153735</v>
      </c>
      <c r="G65" s="16">
        <v>15181.34135060373</v>
      </c>
      <c r="H65" s="16">
        <v>16306.286271064417</v>
      </c>
      <c r="I65" s="16">
        <v>17125.944043068255</v>
      </c>
      <c r="J65" s="16">
        <v>18375.935384418117</v>
      </c>
      <c r="K65" s="16">
        <v>18378.788509221198</v>
      </c>
      <c r="L65" s="16">
        <v>18420.79510364803</v>
      </c>
      <c r="M65" s="16">
        <v>18388.355199488633</v>
      </c>
      <c r="N65" s="16">
        <v>18361.891916842655</v>
      </c>
      <c r="O65" s="16">
        <v>18417.902282562587</v>
      </c>
    </row>
    <row r="66" spans="1:15" x14ac:dyDescent="0.3">
      <c r="A66" s="15" t="str">
        <f>INDEX('R1. Scenario specifications'!$C$11:$C$49,MATCH($B66,'R1. Scenario specifications'!$A$11:$A$49,0))</f>
        <v>Vivid BAU - WEO Current Policies Scenario emissions pathway run through TIAM</v>
      </c>
      <c r="B66" s="15" t="s">
        <v>13</v>
      </c>
      <c r="C66" s="15" t="s">
        <v>274</v>
      </c>
      <c r="D66" s="15" t="s">
        <v>267</v>
      </c>
      <c r="E66" s="16">
        <v>9499.4101148835834</v>
      </c>
      <c r="F66" s="16">
        <v>9854.7685931258984</v>
      </c>
      <c r="G66" s="16">
        <v>13753.197500000002</v>
      </c>
      <c r="H66" s="16">
        <v>14531.345674199891</v>
      </c>
      <c r="I66" s="16">
        <v>15165.156604037627</v>
      </c>
      <c r="J66" s="16">
        <v>16009.562718399648</v>
      </c>
      <c r="K66" s="16">
        <v>17118.412499999999</v>
      </c>
      <c r="L66" s="16">
        <v>19195.575161874571</v>
      </c>
      <c r="M66" s="16">
        <v>21484.30032374915</v>
      </c>
      <c r="N66" s="16">
        <v>22896.802668451695</v>
      </c>
      <c r="O66" s="16">
        <v>23679.924999999999</v>
      </c>
    </row>
    <row r="67" spans="1:15" x14ac:dyDescent="0.3">
      <c r="A67" s="15" t="str">
        <f>INDEX('R1. Scenario specifications'!$C$11:$C$49,MATCH($B67,'R1. Scenario specifications'!$A$11:$A$49,0))</f>
        <v>Vivid BAU - WEO Current Policies Scenario emissions pathway run through TIAM</v>
      </c>
      <c r="B67" s="15" t="s">
        <v>13</v>
      </c>
      <c r="C67" s="15" t="s">
        <v>63</v>
      </c>
      <c r="D67" s="15" t="s">
        <v>276</v>
      </c>
      <c r="E67" s="16">
        <v>152775.34606161885</v>
      </c>
      <c r="F67" s="16">
        <v>158267.22878125031</v>
      </c>
      <c r="G67" s="16">
        <v>174833.24898840109</v>
      </c>
      <c r="H67" s="16">
        <v>188878.63873339951</v>
      </c>
      <c r="I67" s="16">
        <v>187963.06691138374</v>
      </c>
      <c r="J67" s="16">
        <v>182670.94736299384</v>
      </c>
      <c r="K67" s="16">
        <v>183158.45583939293</v>
      </c>
      <c r="L67" s="16">
        <v>175171.96812055871</v>
      </c>
      <c r="M67" s="16">
        <v>159830.57754115446</v>
      </c>
      <c r="N67" s="16">
        <v>151008.29230833211</v>
      </c>
      <c r="O67" s="16">
        <v>133650.25459356283</v>
      </c>
    </row>
    <row r="68" spans="1:15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67</v>
      </c>
      <c r="D68" s="15" t="s">
        <v>268</v>
      </c>
      <c r="E68" s="16">
        <v>204.80659445230731</v>
      </c>
      <c r="F68" s="16">
        <v>211.43733494916822</v>
      </c>
      <c r="G68" s="16">
        <v>2617.0994913815725</v>
      </c>
      <c r="H68" s="16">
        <v>4001.6805740001741</v>
      </c>
      <c r="I68" s="16">
        <v>5632.1565525547749</v>
      </c>
      <c r="J68" s="16">
        <v>7086.031690905379</v>
      </c>
      <c r="K68" s="16">
        <v>6971.1436732269167</v>
      </c>
      <c r="L68" s="16">
        <v>7119.2064367871999</v>
      </c>
      <c r="M68" s="16">
        <v>7119.2064367871999</v>
      </c>
      <c r="N68" s="16">
        <v>7100.4473075167616</v>
      </c>
      <c r="O68" s="16">
        <v>7119.2064367871999</v>
      </c>
    </row>
    <row r="69" spans="1:15" x14ac:dyDescent="0.3">
      <c r="A69" s="15" t="str">
        <f>INDEX('R1. Scenario specifications'!$C$11:$C$49,MATCH($B69,'R1. Scenario specifications'!$A$11:$A$49,0))</f>
        <v>Vivid BAU - WEO Current Policies Scenario emissions pathway run through TIAM</v>
      </c>
      <c r="B69" s="15" t="s">
        <v>13</v>
      </c>
      <c r="C69" s="15" t="s">
        <v>71</v>
      </c>
      <c r="D69" s="15" t="s">
        <v>269</v>
      </c>
      <c r="E69" s="16">
        <v>67.937052631788845</v>
      </c>
      <c r="F69" s="16">
        <v>458.66984800047186</v>
      </c>
      <c r="G69" s="16">
        <v>1126.2507865303401</v>
      </c>
      <c r="H69" s="16">
        <v>2746.4973572882909</v>
      </c>
      <c r="I69" s="16">
        <v>6588.9414624891633</v>
      </c>
      <c r="J69" s="16">
        <v>13975.87951841293</v>
      </c>
      <c r="K69" s="16">
        <v>17443.985561546506</v>
      </c>
      <c r="L69" s="16">
        <v>19538.27174471449</v>
      </c>
      <c r="M69" s="16">
        <v>20705.433439109514</v>
      </c>
      <c r="N69" s="16">
        <v>21376.129133378068</v>
      </c>
      <c r="O69" s="16">
        <v>22324.096737424123</v>
      </c>
    </row>
    <row r="70" spans="1:15" x14ac:dyDescent="0.3">
      <c r="A70" s="15" t="str">
        <f>INDEX('R1. Scenario specifications'!$C$11:$C$49,MATCH($B70,'R1. Scenario specifications'!$A$11:$A$49,0))</f>
        <v>Vivid BAU - WEO Current Policies Scenario emissions pathway run through TIAM</v>
      </c>
      <c r="B70" s="15" t="s">
        <v>13</v>
      </c>
      <c r="C70" s="15" t="s">
        <v>72</v>
      </c>
      <c r="D70" s="15" t="s">
        <v>269</v>
      </c>
      <c r="E70" s="16">
        <v>55.461114646679903</v>
      </c>
      <c r="F70" s="16">
        <v>60.524118034134894</v>
      </c>
      <c r="G70" s="16">
        <v>64.702210672355335</v>
      </c>
      <c r="H70" s="16">
        <v>64.735890394103549</v>
      </c>
      <c r="I70" s="16">
        <v>64.767572814827787</v>
      </c>
      <c r="J70" s="16">
        <v>64.798351224575995</v>
      </c>
      <c r="K70" s="16">
        <v>64.798351224575995</v>
      </c>
      <c r="L70" s="16">
        <v>64.798351224575995</v>
      </c>
      <c r="M70" s="16">
        <v>64.798351224575995</v>
      </c>
      <c r="N70" s="16">
        <v>64.798351224575995</v>
      </c>
      <c r="O70" s="16">
        <v>59.734931064575996</v>
      </c>
    </row>
    <row r="71" spans="1:15" x14ac:dyDescent="0.3">
      <c r="A71" s="15" t="str">
        <f>INDEX('R1. Scenario specifications'!$C$11:$C$49,MATCH($B71,'R1. Scenario specifications'!$A$11:$A$49,0))</f>
        <v>Vivid BAU - WEO Current Policies Scenario emissions pathway run through TIAM</v>
      </c>
      <c r="B71" s="15" t="s">
        <v>13</v>
      </c>
      <c r="C71" s="15" t="s">
        <v>76</v>
      </c>
      <c r="D71" s="15" t="s">
        <v>268</v>
      </c>
      <c r="E71" s="16">
        <v>1.9630999406374343</v>
      </c>
      <c r="F71" s="16">
        <v>1.7858497922310177</v>
      </c>
      <c r="G71" s="16">
        <v>1.5022495547807515</v>
      </c>
      <c r="H71" s="16">
        <v>1.0014997031871682</v>
      </c>
      <c r="I71" s="16">
        <v>0.50074985159358421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</row>
    <row r="72" spans="1:15" x14ac:dyDescent="0.3">
      <c r="A72" s="15" t="str">
        <f>INDEX('R1. Scenario specifications'!$C$11:$C$49,MATCH($B72,'R1. Scenario specifications'!$A$11:$A$49,0))</f>
        <v>Vivid BAU - WEO Current Policies Scenario emissions pathway run through TIAM</v>
      </c>
      <c r="B72" s="15" t="s">
        <v>13</v>
      </c>
      <c r="C72" s="15" t="s">
        <v>73</v>
      </c>
      <c r="D72" s="15" t="s">
        <v>270</v>
      </c>
      <c r="E72" s="16">
        <v>1522.2914863992651</v>
      </c>
      <c r="F72" s="16">
        <v>1704.9418897085425</v>
      </c>
      <c r="G72" s="16">
        <v>2690.7374861785097</v>
      </c>
      <c r="H72" s="16">
        <v>10737.033661883441</v>
      </c>
      <c r="I72" s="16">
        <v>27561.029118889524</v>
      </c>
      <c r="J72" s="16">
        <v>32390.457840764608</v>
      </c>
      <c r="K72" s="16">
        <v>43060.310863064362</v>
      </c>
      <c r="L72" s="16">
        <v>53786.722000455404</v>
      </c>
      <c r="M72" s="16">
        <v>65235.336826834638</v>
      </c>
      <c r="N72" s="16">
        <v>76768.858854181861</v>
      </c>
      <c r="O72" s="16">
        <v>89829.247129927637</v>
      </c>
    </row>
    <row r="73" spans="1:15" x14ac:dyDescent="0.3">
      <c r="A73" s="15" t="str">
        <f>INDEX('R1. Scenario specifications'!$C$11:$C$49,MATCH($B73,'R1. Scenario specifications'!$A$11:$A$49,0))</f>
        <v>Vivid Paris NDCs - WEO New Policies Scenario emissions pathway run through TIAM</v>
      </c>
      <c r="B73" s="15" t="s">
        <v>14</v>
      </c>
      <c r="C73" s="15" t="s">
        <v>272</v>
      </c>
      <c r="D73" s="15" t="s">
        <v>263</v>
      </c>
      <c r="E73" s="16">
        <v>49806.462571446209</v>
      </c>
      <c r="F73" s="16">
        <v>54118.83995114993</v>
      </c>
      <c r="G73" s="16">
        <v>71013.65033908248</v>
      </c>
      <c r="H73" s="16">
        <v>95434.201307081777</v>
      </c>
      <c r="I73" s="16">
        <v>103839.03933941506</v>
      </c>
      <c r="J73" s="16">
        <v>127880.23746657676</v>
      </c>
      <c r="K73" s="16">
        <v>137791.61724839997</v>
      </c>
      <c r="L73" s="16">
        <v>136558.40087960259</v>
      </c>
      <c r="M73" s="16">
        <v>141540.2967467907</v>
      </c>
      <c r="N73" s="16">
        <v>148826.40198922943</v>
      </c>
      <c r="O73" s="16">
        <v>166922.02443034545</v>
      </c>
    </row>
    <row r="74" spans="1:15" x14ac:dyDescent="0.3">
      <c r="A74" s="15" t="str">
        <f>INDEX('R1. Scenario specifications'!$C$11:$C$49,MATCH($B74,'R1. Scenario specifications'!$A$11:$A$49,0))</f>
        <v>Vivid Paris NDCs - WEO New Policies Scenario emissions pathway run through TIAM</v>
      </c>
      <c r="B74" s="15" t="s">
        <v>14</v>
      </c>
      <c r="C74" s="15" t="s">
        <v>61</v>
      </c>
      <c r="D74" s="15" t="s">
        <v>264</v>
      </c>
      <c r="E74" s="16">
        <v>132862.88014752162</v>
      </c>
      <c r="F74" s="16">
        <v>167898.31199688558</v>
      </c>
      <c r="G74" s="16">
        <v>133856.8016544978</v>
      </c>
      <c r="H74" s="16">
        <v>132857.75687403535</v>
      </c>
      <c r="I74" s="16">
        <v>143909.73943912951</v>
      </c>
      <c r="J74" s="16">
        <v>157370.40680006228</v>
      </c>
      <c r="K74" s="16">
        <v>175039.90981291939</v>
      </c>
      <c r="L74" s="16">
        <v>251473.9535845255</v>
      </c>
      <c r="M74" s="16">
        <v>317021.32158652513</v>
      </c>
      <c r="N74" s="16">
        <v>361896.93212951941</v>
      </c>
      <c r="O74" s="16">
        <v>402573.46820054465</v>
      </c>
    </row>
    <row r="75" spans="1:15" x14ac:dyDescent="0.3">
      <c r="A75" s="15" t="str">
        <f>INDEX('R1. Scenario specifications'!$C$11:$C$49,MATCH($B75,'R1. Scenario specifications'!$A$11:$A$49,0))</f>
        <v>Vivid Paris NDCs - WEO New Policies Scenario emissions pathway run through TIAM</v>
      </c>
      <c r="B75" s="15" t="s">
        <v>14</v>
      </c>
      <c r="C75" s="15" t="s">
        <v>62</v>
      </c>
      <c r="D75" s="15" t="s">
        <v>265</v>
      </c>
      <c r="E75" s="16">
        <v>114130.8571528051</v>
      </c>
      <c r="F75" s="16">
        <v>124278.72027447217</v>
      </c>
      <c r="G75" s="16">
        <v>163972.55896847745</v>
      </c>
      <c r="H75" s="16">
        <v>179433.83783465141</v>
      </c>
      <c r="I75" s="16">
        <v>188082.93890837056</v>
      </c>
      <c r="J75" s="16">
        <v>196349.50600943033</v>
      </c>
      <c r="K75" s="16">
        <v>204874.43992611219</v>
      </c>
      <c r="L75" s="16">
        <v>206635.58226654652</v>
      </c>
      <c r="M75" s="16">
        <v>201736.31132014768</v>
      </c>
      <c r="N75" s="16">
        <v>195600.20867288898</v>
      </c>
      <c r="O75" s="16">
        <v>191149.01176125277</v>
      </c>
    </row>
    <row r="76" spans="1:15" x14ac:dyDescent="0.3">
      <c r="A76" s="15" t="str">
        <f>INDEX('R1. Scenario specifications'!$C$11:$C$49,MATCH($B76,'R1. Scenario specifications'!$A$11:$A$49,0))</f>
        <v>Vivid Paris NDCs - WEO New Policies Scenario emissions pathway run through TIAM</v>
      </c>
      <c r="B76" s="15" t="s">
        <v>14</v>
      </c>
      <c r="C76" s="15" t="s">
        <v>273</v>
      </c>
      <c r="D76" s="15" t="s">
        <v>266</v>
      </c>
      <c r="E76" s="16">
        <v>10361.182910638019</v>
      </c>
      <c r="F76" s="16">
        <v>10439.77439325697</v>
      </c>
      <c r="G76" s="16">
        <v>14802.942593407019</v>
      </c>
      <c r="H76" s="16">
        <v>17541.650036369538</v>
      </c>
      <c r="I76" s="16">
        <v>19102.787572005134</v>
      </c>
      <c r="J76" s="16">
        <v>20314.617434866497</v>
      </c>
      <c r="K76" s="16">
        <v>20625.229499320056</v>
      </c>
      <c r="L76" s="16">
        <v>20519.208375767779</v>
      </c>
      <c r="M76" s="16">
        <v>20352.161138573389</v>
      </c>
      <c r="N76" s="16">
        <v>20244.104143021104</v>
      </c>
      <c r="O76" s="16">
        <v>20069.76025261277</v>
      </c>
    </row>
    <row r="77" spans="1:15" x14ac:dyDescent="0.3">
      <c r="A77" s="15" t="str">
        <f>INDEX('R1. Scenario specifications'!$C$11:$C$49,MATCH($B77,'R1. Scenario specifications'!$A$11:$A$49,0))</f>
        <v>Vivid Paris NDCs - WEO New Policies Scenario emissions pathway run through TIAM</v>
      </c>
      <c r="B77" s="15" t="s">
        <v>14</v>
      </c>
      <c r="C77" s="15" t="s">
        <v>274</v>
      </c>
      <c r="D77" s="15" t="s">
        <v>267</v>
      </c>
      <c r="E77" s="16">
        <v>9499.4101148835834</v>
      </c>
      <c r="F77" s="16">
        <v>9848.8143857170016</v>
      </c>
      <c r="G77" s="16">
        <v>13753.197500000002</v>
      </c>
      <c r="H77" s="16">
        <v>14580.156829963409</v>
      </c>
      <c r="I77" s="16">
        <v>15421.29354685312</v>
      </c>
      <c r="J77" s="16">
        <v>18260.406605096727</v>
      </c>
      <c r="K77" s="16">
        <v>19144.898417014283</v>
      </c>
      <c r="L77" s="16">
        <v>20168.720882149479</v>
      </c>
      <c r="M77" s="16">
        <v>21757.844034196914</v>
      </c>
      <c r="N77" s="16">
        <v>22856.653316870357</v>
      </c>
      <c r="O77" s="16">
        <v>23679.924999999999</v>
      </c>
    </row>
    <row r="78" spans="1:15" x14ac:dyDescent="0.3">
      <c r="A78" s="15" t="str">
        <f>INDEX('R1. Scenario specifications'!$C$11:$C$49,MATCH($B78,'R1. Scenario specifications'!$A$11:$A$49,0))</f>
        <v>Vivid Paris NDCs - WEO New Policies Scenario emissions pathway run through TIAM</v>
      </c>
      <c r="B78" s="15" t="s">
        <v>14</v>
      </c>
      <c r="C78" s="15" t="s">
        <v>63</v>
      </c>
      <c r="D78" s="15" t="s">
        <v>276</v>
      </c>
      <c r="E78" s="16">
        <v>152816.1979780384</v>
      </c>
      <c r="F78" s="16">
        <v>158348.18484464852</v>
      </c>
      <c r="G78" s="16">
        <v>171349.17397011933</v>
      </c>
      <c r="H78" s="16">
        <v>184616.61332506343</v>
      </c>
      <c r="I78" s="16">
        <v>183464.89292026099</v>
      </c>
      <c r="J78" s="16">
        <v>180998.19175387747</v>
      </c>
      <c r="K78" s="16">
        <v>179082.5650696716</v>
      </c>
      <c r="L78" s="16">
        <v>175189.18708768109</v>
      </c>
      <c r="M78" s="16">
        <v>161233.59016212239</v>
      </c>
      <c r="N78" s="16">
        <v>152135.68140324584</v>
      </c>
      <c r="O78" s="16">
        <v>134932.8625418967</v>
      </c>
    </row>
    <row r="79" spans="1:15" x14ac:dyDescent="0.3">
      <c r="A79" s="15" t="str">
        <f>INDEX('R1. Scenario specifications'!$C$11:$C$49,MATCH($B79,'R1. Scenario specifications'!$A$11:$A$49,0))</f>
        <v>Vivid Paris NDCs - WEO New Policies Scenario emissions pathway run through TIAM</v>
      </c>
      <c r="B79" s="15" t="s">
        <v>14</v>
      </c>
      <c r="C79" s="15" t="s">
        <v>67</v>
      </c>
      <c r="D79" s="15" t="s">
        <v>268</v>
      </c>
      <c r="E79" s="16">
        <v>202.70125377665161</v>
      </c>
      <c r="F79" s="16">
        <v>194.90848865877464</v>
      </c>
      <c r="G79" s="16">
        <v>2661.4713927794464</v>
      </c>
      <c r="H79" s="16">
        <v>4169.004594817925</v>
      </c>
      <c r="I79" s="16">
        <v>5676.5377968564007</v>
      </c>
      <c r="J79" s="16">
        <v>7178.3152445342348</v>
      </c>
      <c r="K79" s="16">
        <v>7119.5324170292324</v>
      </c>
      <c r="L79" s="16">
        <v>7119.5324170292324</v>
      </c>
      <c r="M79" s="16">
        <v>7119.5324170292324</v>
      </c>
      <c r="N79" s="16">
        <v>7080.3000192378759</v>
      </c>
      <c r="O79" s="16">
        <v>6976.0924864662366</v>
      </c>
    </row>
    <row r="80" spans="1:15" x14ac:dyDescent="0.3">
      <c r="A80" s="15" t="str">
        <f>INDEX('R1. Scenario specifications'!$C$11:$C$49,MATCH($B80,'R1. Scenario specifications'!$A$11:$A$49,0))</f>
        <v>Vivid Paris NDCs - WEO New Policies Scenario emissions pathway run through TIAM</v>
      </c>
      <c r="B80" s="15" t="s">
        <v>14</v>
      </c>
      <c r="C80" s="15" t="s">
        <v>71</v>
      </c>
      <c r="D80" s="15" t="s">
        <v>269</v>
      </c>
      <c r="E80" s="16">
        <v>67.937052631788802</v>
      </c>
      <c r="F80" s="16">
        <v>458.66984800047192</v>
      </c>
      <c r="G80" s="16">
        <v>952.33067667622163</v>
      </c>
      <c r="H80" s="16">
        <v>3043.3263020960685</v>
      </c>
      <c r="I80" s="16">
        <v>9741.5491920545664</v>
      </c>
      <c r="J80" s="16">
        <v>22410.530792766658</v>
      </c>
      <c r="K80" s="16">
        <v>28138.02317293717</v>
      </c>
      <c r="L80" s="16">
        <v>28835.12681230564</v>
      </c>
      <c r="M80" s="16">
        <v>29463.467853044316</v>
      </c>
      <c r="N80" s="16">
        <v>29548.324076583387</v>
      </c>
      <c r="O80" s="16">
        <v>30280.069763631916</v>
      </c>
    </row>
    <row r="81" spans="1:15" x14ac:dyDescent="0.3">
      <c r="A81" s="15" t="str">
        <f>INDEX('R1. Scenario specifications'!$C$11:$C$49,MATCH($B81,'R1. Scenario specifications'!$A$11:$A$49,0))</f>
        <v>Vivid Paris NDCs - WEO New Policies Scenario emissions pathway run through TIAM</v>
      </c>
      <c r="B81" s="15" t="s">
        <v>14</v>
      </c>
      <c r="C81" s="15" t="s">
        <v>72</v>
      </c>
      <c r="D81" s="15" t="s">
        <v>269</v>
      </c>
      <c r="E81" s="16">
        <v>55.461114646679903</v>
      </c>
      <c r="F81" s="16">
        <v>60.524118034134894</v>
      </c>
      <c r="G81" s="16">
        <v>64.687762917592892</v>
      </c>
      <c r="H81" s="16">
        <v>64.713826068531574</v>
      </c>
      <c r="I81" s="16">
        <v>64.730146695452547</v>
      </c>
      <c r="J81" s="16">
        <v>64.745744116304763</v>
      </c>
      <c r="K81" s="16">
        <v>64.733933129423676</v>
      </c>
      <c r="L81" s="16">
        <v>64.718900966505885</v>
      </c>
      <c r="M81" s="16">
        <v>64.705251185961373</v>
      </c>
      <c r="N81" s="16">
        <v>64.048408882780578</v>
      </c>
      <c r="O81" s="16">
        <v>58.98767208570024</v>
      </c>
    </row>
    <row r="82" spans="1:15" x14ac:dyDescent="0.3">
      <c r="A82" s="15" t="str">
        <f>INDEX('R1. Scenario specifications'!$C$11:$C$49,MATCH($B82,'R1. Scenario specifications'!$A$11:$A$49,0))</f>
        <v>Vivid Paris NDCs - WEO New Policies Scenario emissions pathway run through TIAM</v>
      </c>
      <c r="B82" s="15" t="s">
        <v>14</v>
      </c>
      <c r="C82" s="15" t="s">
        <v>76</v>
      </c>
      <c r="D82" s="15" t="s">
        <v>268</v>
      </c>
      <c r="E82" s="16">
        <v>1.963099940637433</v>
      </c>
      <c r="F82" s="16">
        <v>1.7858497922310126</v>
      </c>
      <c r="G82" s="16">
        <v>1.5022495547807513</v>
      </c>
      <c r="H82" s="16">
        <v>1.0014997031871682</v>
      </c>
      <c r="I82" s="16">
        <v>0.50074985159358409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</row>
    <row r="83" spans="1:15" x14ac:dyDescent="0.3">
      <c r="A83" s="15" t="str">
        <f>INDEX('R1. Scenario specifications'!$C$11:$C$49,MATCH($B83,'R1. Scenario specifications'!$A$11:$A$49,0))</f>
        <v>Vivid Paris NDCs - WEO New Policies Scenario emissions pathway run through TIAM</v>
      </c>
      <c r="B83" s="15" t="s">
        <v>14</v>
      </c>
      <c r="C83" s="15" t="s">
        <v>73</v>
      </c>
      <c r="D83" s="15" t="s">
        <v>270</v>
      </c>
      <c r="E83" s="16">
        <v>1517.4635089937533</v>
      </c>
      <c r="F83" s="16">
        <v>1704.9418897085425</v>
      </c>
      <c r="G83" s="16">
        <v>2682.857953104296</v>
      </c>
      <c r="H83" s="16">
        <v>11239.974093021854</v>
      </c>
      <c r="I83" s="16">
        <v>27002.074648550872</v>
      </c>
      <c r="J83" s="16">
        <v>32710.904165964548</v>
      </c>
      <c r="K83" s="16">
        <v>42610.440629657562</v>
      </c>
      <c r="L83" s="16">
        <v>51984.781920029192</v>
      </c>
      <c r="M83" s="16">
        <v>63234.384220150736</v>
      </c>
      <c r="N83" s="16">
        <v>74969.770071569481</v>
      </c>
      <c r="O83" s="16">
        <v>88231.383161494523</v>
      </c>
    </row>
    <row r="84" spans="1:15" x14ac:dyDescent="0.3">
      <c r="A84" s="15" t="str">
        <f>INDEX('R1. Scenario specifications'!$C$11:$C$49,MATCH($B84,'R1. Scenario specifications'!$A$11:$A$49,0))</f>
        <v>Current 2DS, 2020 start, 'Expect the Unexpected'</v>
      </c>
      <c r="B84" s="15" t="s">
        <v>15</v>
      </c>
      <c r="C84" s="15" t="s">
        <v>272</v>
      </c>
      <c r="D84" s="15" t="s">
        <v>263</v>
      </c>
      <c r="E84" s="16">
        <v>49806.462571446209</v>
      </c>
      <c r="F84" s="16">
        <v>54118.83995114993</v>
      </c>
      <c r="G84" s="16">
        <v>71013.65033908248</v>
      </c>
      <c r="H84" s="16">
        <v>102253.02703940179</v>
      </c>
      <c r="I84" s="16">
        <v>119699.80338199019</v>
      </c>
      <c r="J84" s="16">
        <v>150841.58832834283</v>
      </c>
      <c r="K84" s="16">
        <v>179248.8312889786</v>
      </c>
      <c r="L84" s="16">
        <v>230545.19129672076</v>
      </c>
      <c r="M84" s="16">
        <v>274079.95547296957</v>
      </c>
      <c r="N84" s="16">
        <v>308501.2227573233</v>
      </c>
      <c r="O84" s="16">
        <v>327546.66800744348</v>
      </c>
    </row>
    <row r="85" spans="1:15" x14ac:dyDescent="0.3">
      <c r="A85" s="15" t="str">
        <f>INDEX('R1. Scenario specifications'!$C$11:$C$49,MATCH($B85,'R1. Scenario specifications'!$A$11:$A$49,0))</f>
        <v>Current 2DS, 2020 start, 'Expect the Unexpected'</v>
      </c>
      <c r="B85" s="15" t="s">
        <v>15</v>
      </c>
      <c r="C85" s="15" t="s">
        <v>61</v>
      </c>
      <c r="D85" s="15" t="s">
        <v>264</v>
      </c>
      <c r="E85" s="16">
        <v>132862.88014752162</v>
      </c>
      <c r="F85" s="16">
        <v>167898.31199688558</v>
      </c>
      <c r="G85" s="16">
        <v>133856.8016544978</v>
      </c>
      <c r="H85" s="16">
        <v>101506.22470529158</v>
      </c>
      <c r="I85" s="16">
        <v>86404.38674191157</v>
      </c>
      <c r="J85" s="16">
        <v>84135.025214469293</v>
      </c>
      <c r="K85" s="16">
        <v>87361.817199996804</v>
      </c>
      <c r="L85" s="16">
        <v>90387.614739217956</v>
      </c>
      <c r="M85" s="16">
        <v>103659.5627439278</v>
      </c>
      <c r="N85" s="16">
        <v>105063.04759265263</v>
      </c>
      <c r="O85" s="16">
        <v>98928.964501346272</v>
      </c>
    </row>
    <row r="86" spans="1:15" x14ac:dyDescent="0.3">
      <c r="A86" s="15" t="str">
        <f>INDEX('R1. Scenario specifications'!$C$11:$C$49,MATCH($B86,'R1. Scenario specifications'!$A$11:$A$49,0))</f>
        <v>Current 2DS, 2020 start, 'Expect the Unexpected'</v>
      </c>
      <c r="B86" s="15" t="s">
        <v>15</v>
      </c>
      <c r="C86" s="15" t="s">
        <v>62</v>
      </c>
      <c r="D86" s="15" t="s">
        <v>265</v>
      </c>
      <c r="E86" s="16">
        <v>114130.8571528051</v>
      </c>
      <c r="F86" s="16">
        <v>124278.72027447217</v>
      </c>
      <c r="G86" s="16">
        <v>163972.55896847745</v>
      </c>
      <c r="H86" s="16">
        <v>187233.92816260207</v>
      </c>
      <c r="I86" s="16">
        <v>196223.82473003262</v>
      </c>
      <c r="J86" s="16">
        <v>205243.06355587175</v>
      </c>
      <c r="K86" s="16">
        <v>201862.37967927408</v>
      </c>
      <c r="L86" s="16">
        <v>176574.61612351518</v>
      </c>
      <c r="M86" s="16">
        <v>146180.63645477165</v>
      </c>
      <c r="N86" s="16">
        <v>103381.41067671793</v>
      </c>
      <c r="O86" s="16">
        <v>82847.730246861043</v>
      </c>
    </row>
    <row r="87" spans="1:15" x14ac:dyDescent="0.3">
      <c r="A87" s="15" t="str">
        <f>INDEX('R1. Scenario specifications'!$C$11:$C$49,MATCH($B87,'R1. Scenario specifications'!$A$11:$A$49,0))</f>
        <v>Current 2DS, 2020 start, 'Expect the Unexpected'</v>
      </c>
      <c r="B87" s="15" t="s">
        <v>15</v>
      </c>
      <c r="C87" s="15" t="s">
        <v>273</v>
      </c>
      <c r="D87" s="15" t="s">
        <v>266</v>
      </c>
      <c r="E87" s="16">
        <v>10361.182910638019</v>
      </c>
      <c r="F87" s="16">
        <v>10439.77439325697</v>
      </c>
      <c r="G87" s="16">
        <v>14802.942593407019</v>
      </c>
      <c r="H87" s="16">
        <v>17543.670375522968</v>
      </c>
      <c r="I87" s="16">
        <v>20054.451954951353</v>
      </c>
      <c r="J87" s="16">
        <v>22872.90386883821</v>
      </c>
      <c r="K87" s="16">
        <v>24786.726466533066</v>
      </c>
      <c r="L87" s="16">
        <v>25825.394344054603</v>
      </c>
      <c r="M87" s="16">
        <v>28284.3006418888</v>
      </c>
      <c r="N87" s="16">
        <v>33219.682970175883</v>
      </c>
      <c r="O87" s="16">
        <v>37525.55574963722</v>
      </c>
    </row>
    <row r="88" spans="1:15" x14ac:dyDescent="0.3">
      <c r="A88" s="15" t="str">
        <f>INDEX('R1. Scenario specifications'!$C$11:$C$49,MATCH($B88,'R1. Scenario specifications'!$A$11:$A$49,0))</f>
        <v>Current 2DS, 2020 start, 'Expect the Unexpected'</v>
      </c>
      <c r="B88" s="15" t="s">
        <v>15</v>
      </c>
      <c r="C88" s="15" t="s">
        <v>274</v>
      </c>
      <c r="D88" s="15" t="s">
        <v>267</v>
      </c>
      <c r="E88" s="16">
        <v>9499.4101148835834</v>
      </c>
      <c r="F88" s="16">
        <v>9848.8143857170016</v>
      </c>
      <c r="G88" s="16">
        <v>13753.197500000002</v>
      </c>
      <c r="H88" s="16">
        <v>14580.156829963409</v>
      </c>
      <c r="I88" s="16">
        <v>16306.73175465462</v>
      </c>
      <c r="J88" s="16">
        <v>20821.647928305352</v>
      </c>
      <c r="K88" s="16">
        <v>25761.996824112281</v>
      </c>
      <c r="L88" s="16">
        <v>30633.124715250822</v>
      </c>
      <c r="M88" s="16">
        <v>32967.932529680176</v>
      </c>
      <c r="N88" s="16">
        <v>38301.86500729336</v>
      </c>
      <c r="O88" s="16">
        <v>39708.614927756775</v>
      </c>
    </row>
    <row r="89" spans="1:15" x14ac:dyDescent="0.3">
      <c r="A89" s="15" t="str">
        <f>INDEX('R1. Scenario specifications'!$C$11:$C$49,MATCH($B89,'R1. Scenario specifications'!$A$11:$A$49,0))</f>
        <v>Current 2DS, 2020 start, 'Expect the Unexpected'</v>
      </c>
      <c r="B89" s="15" t="s">
        <v>15</v>
      </c>
      <c r="C89" s="15" t="s">
        <v>63</v>
      </c>
      <c r="D89" s="15" t="s">
        <v>276</v>
      </c>
      <c r="E89" s="16">
        <v>152816.1979780384</v>
      </c>
      <c r="F89" s="16">
        <v>158348.18484464852</v>
      </c>
      <c r="G89" s="16">
        <v>171349.17397011933</v>
      </c>
      <c r="H89" s="16">
        <v>175806.33539247265</v>
      </c>
      <c r="I89" s="16">
        <v>171471.03554124985</v>
      </c>
      <c r="J89" s="16">
        <v>164601.29531427906</v>
      </c>
      <c r="K89" s="16">
        <v>162296.29687993036</v>
      </c>
      <c r="L89" s="16">
        <v>157411.74643868452</v>
      </c>
      <c r="M89" s="16">
        <v>159089.64543862714</v>
      </c>
      <c r="N89" s="16">
        <v>154278.83076255152</v>
      </c>
      <c r="O89" s="16">
        <v>136144.38635402784</v>
      </c>
    </row>
    <row r="90" spans="1:15" x14ac:dyDescent="0.3">
      <c r="A90" s="15" t="str">
        <f>INDEX('R1. Scenario specifications'!$C$11:$C$49,MATCH($B90,'R1. Scenario specifications'!$A$11:$A$49,0))</f>
        <v>Current 2DS, 2020 start, 'Expect the Unexpected'</v>
      </c>
      <c r="B90" s="15" t="s">
        <v>15</v>
      </c>
      <c r="C90" s="15" t="s">
        <v>67</v>
      </c>
      <c r="D90" s="15" t="s">
        <v>268</v>
      </c>
      <c r="E90" s="16">
        <v>202.70125377665161</v>
      </c>
      <c r="F90" s="16">
        <v>194.90848865877464</v>
      </c>
      <c r="G90" s="16">
        <v>2661.4713927794464</v>
      </c>
      <c r="H90" s="16">
        <v>4169.004594817925</v>
      </c>
      <c r="I90" s="16">
        <v>5701.9608865627351</v>
      </c>
      <c r="J90" s="16">
        <v>7292.6446608867527</v>
      </c>
      <c r="K90" s="16">
        <v>7731.1208028856026</v>
      </c>
      <c r="L90" s="16">
        <v>10165.368644481867</v>
      </c>
      <c r="M90" s="16">
        <v>12636.065461931204</v>
      </c>
      <c r="N90" s="16">
        <v>20024.047673481979</v>
      </c>
      <c r="O90" s="16">
        <v>25831.565880772152</v>
      </c>
    </row>
    <row r="91" spans="1:15" x14ac:dyDescent="0.3">
      <c r="A91" s="15" t="str">
        <f>INDEX('R1. Scenario specifications'!$C$11:$C$49,MATCH($B91,'R1. Scenario specifications'!$A$11:$A$49,0))</f>
        <v>Current 2DS, 2020 start, 'Expect the Unexpected'</v>
      </c>
      <c r="B91" s="15" t="s">
        <v>15</v>
      </c>
      <c r="C91" s="15" t="s">
        <v>71</v>
      </c>
      <c r="D91" s="15" t="s">
        <v>269</v>
      </c>
      <c r="E91" s="16">
        <v>67.937052631788802</v>
      </c>
      <c r="F91" s="16">
        <v>458.66984800047192</v>
      </c>
      <c r="G91" s="16">
        <v>952.33067667622163</v>
      </c>
      <c r="H91" s="16">
        <v>4431.6521366064298</v>
      </c>
      <c r="I91" s="16">
        <v>15376.140401547314</v>
      </c>
      <c r="J91" s="16">
        <v>28273.886248607967</v>
      </c>
      <c r="K91" s="16">
        <v>35981.976775293726</v>
      </c>
      <c r="L91" s="16">
        <v>44755.976577322275</v>
      </c>
      <c r="M91" s="16">
        <v>61161.752317108265</v>
      </c>
      <c r="N91" s="16">
        <v>88593.419002735609</v>
      </c>
      <c r="O91" s="16">
        <v>103415.08281700779</v>
      </c>
    </row>
    <row r="92" spans="1:15" x14ac:dyDescent="0.3">
      <c r="A92" s="15" t="str">
        <f>INDEX('R1. Scenario specifications'!$C$11:$C$49,MATCH($B92,'R1. Scenario specifications'!$A$11:$A$49,0))</f>
        <v>Current 2DS, 2020 start, 'Expect the Unexpected'</v>
      </c>
      <c r="B92" s="15" t="s">
        <v>15</v>
      </c>
      <c r="C92" s="15" t="s">
        <v>72</v>
      </c>
      <c r="D92" s="15" t="s">
        <v>269</v>
      </c>
      <c r="E92" s="16">
        <v>55.461114646679903</v>
      </c>
      <c r="F92" s="16">
        <v>60.524118034134894</v>
      </c>
      <c r="G92" s="16">
        <v>64.687762917592892</v>
      </c>
      <c r="H92" s="16">
        <v>64.711658906117094</v>
      </c>
      <c r="I92" s="16">
        <v>64.752463929049256</v>
      </c>
      <c r="J92" s="16">
        <v>64.884860300514418</v>
      </c>
      <c r="K92" s="16">
        <v>65.434481825273679</v>
      </c>
      <c r="L92" s="16">
        <v>676.53825915064635</v>
      </c>
      <c r="M92" s="16">
        <v>676.52307311599043</v>
      </c>
      <c r="N92" s="16">
        <v>734.06380356232296</v>
      </c>
      <c r="O92" s="16">
        <v>734.04356504419161</v>
      </c>
    </row>
    <row r="93" spans="1:15" x14ac:dyDescent="0.3">
      <c r="A93" s="15" t="str">
        <f>INDEX('R1. Scenario specifications'!$C$11:$C$49,MATCH($B93,'R1. Scenario specifications'!$A$11:$A$49,0))</f>
        <v>Current 2DS, 2020 start, 'Expect the Unexpected'</v>
      </c>
      <c r="B93" s="15" t="s">
        <v>15</v>
      </c>
      <c r="C93" s="15" t="s">
        <v>76</v>
      </c>
      <c r="D93" s="15" t="s">
        <v>268</v>
      </c>
      <c r="E93" s="16">
        <v>1.963099940637433</v>
      </c>
      <c r="F93" s="16">
        <v>1.7858497922310126</v>
      </c>
      <c r="G93" s="16">
        <v>1.5022495547807513</v>
      </c>
      <c r="H93" s="16">
        <v>1.0014997031871682</v>
      </c>
      <c r="I93" s="16">
        <v>0.50074985159358421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</row>
    <row r="94" spans="1:15" x14ac:dyDescent="0.3">
      <c r="A94" s="15" t="str">
        <f>INDEX('R1. Scenario specifications'!$C$11:$C$49,MATCH($B94,'R1. Scenario specifications'!$A$11:$A$49,0))</f>
        <v>Current 2DS, 2020 start, 'Expect the Unexpected'</v>
      </c>
      <c r="B94" s="15" t="s">
        <v>15</v>
      </c>
      <c r="C94" s="15" t="s">
        <v>73</v>
      </c>
      <c r="D94" s="15" t="s">
        <v>270</v>
      </c>
      <c r="E94" s="16">
        <v>1517.4635089937533</v>
      </c>
      <c r="F94" s="16">
        <v>1704.9418897085425</v>
      </c>
      <c r="G94" s="16">
        <v>2682.857953104296</v>
      </c>
      <c r="H94" s="16">
        <v>11829.146038279232</v>
      </c>
      <c r="I94" s="16">
        <v>26877.194412470475</v>
      </c>
      <c r="J94" s="16">
        <v>32748.149173544844</v>
      </c>
      <c r="K94" s="16">
        <v>44093.661392818256</v>
      </c>
      <c r="L94" s="16">
        <v>62259.019390405287</v>
      </c>
      <c r="M94" s="16">
        <v>91334.856210923535</v>
      </c>
      <c r="N94" s="16">
        <v>143302.78307981222</v>
      </c>
      <c r="O94" s="16">
        <v>186069.94973154995</v>
      </c>
    </row>
    <row r="95" spans="1:15" x14ac:dyDescent="0.3">
      <c r="A95" s="15" t="str">
        <f>INDEX('R1. Scenario specifications'!$C$11:$C$49,MATCH($B95,'R1. Scenario specifications'!$A$11:$A$49,0))</f>
        <v>Current 2DS, 2030 start, 'Expect the Unexpected' but with cheap energy efficiency</v>
      </c>
      <c r="B95" s="15" t="s">
        <v>16</v>
      </c>
      <c r="C95" s="15" t="s">
        <v>272</v>
      </c>
      <c r="D95" s="15" t="s">
        <v>263</v>
      </c>
      <c r="E95" s="16">
        <v>49784.734326602505</v>
      </c>
      <c r="F95" s="16">
        <v>54152.136257274149</v>
      </c>
      <c r="G95" s="16">
        <v>71101.521146472311</v>
      </c>
      <c r="H95" s="16">
        <v>92284.05317362379</v>
      </c>
      <c r="I95" s="16">
        <v>105744.72815232334</v>
      </c>
      <c r="J95" s="16">
        <v>132289.22331114326</v>
      </c>
      <c r="K95" s="16">
        <v>157663.65546967246</v>
      </c>
      <c r="L95" s="16">
        <v>204398.55983421468</v>
      </c>
      <c r="M95" s="16">
        <v>257780.54027785565</v>
      </c>
      <c r="N95" s="16">
        <v>296999.7752451406</v>
      </c>
      <c r="O95" s="16">
        <v>327180.67717277713</v>
      </c>
    </row>
    <row r="96" spans="1:15" x14ac:dyDescent="0.3">
      <c r="A96" s="15" t="str">
        <f>INDEX('R1. Scenario specifications'!$C$11:$C$49,MATCH($B96,'R1. Scenario specifications'!$A$11:$A$49,0))</f>
        <v>Current 2DS, 2030 start, 'Expect the Unexpected' but with cheap energy efficiency</v>
      </c>
      <c r="B96" s="15" t="s">
        <v>16</v>
      </c>
      <c r="C96" s="15" t="s">
        <v>61</v>
      </c>
      <c r="D96" s="15" t="s">
        <v>264</v>
      </c>
      <c r="E96" s="16">
        <v>132862.88014752162</v>
      </c>
      <c r="F96" s="16">
        <v>167791.64912397906</v>
      </c>
      <c r="G96" s="16">
        <v>133396.50690024573</v>
      </c>
      <c r="H96" s="16">
        <v>130131.69480443095</v>
      </c>
      <c r="I96" s="16">
        <v>93855.685765864109</v>
      </c>
      <c r="J96" s="16">
        <v>73856.960003966917</v>
      </c>
      <c r="K96" s="16">
        <v>55548.16235158973</v>
      </c>
      <c r="L96" s="16">
        <v>67437.439497798274</v>
      </c>
      <c r="M96" s="16">
        <v>76512.440472562885</v>
      </c>
      <c r="N96" s="16">
        <v>78210.864000029527</v>
      </c>
      <c r="O96" s="16">
        <v>76751.484825416293</v>
      </c>
    </row>
    <row r="97" spans="1:15" x14ac:dyDescent="0.3">
      <c r="A97" s="15" t="str">
        <f>INDEX('R1. Scenario specifications'!$C$11:$C$49,MATCH($B97,'R1. Scenario specifications'!$A$11:$A$49,0))</f>
        <v>Current 2DS, 2030 start, 'Expect the Unexpected' but with cheap energy efficiency</v>
      </c>
      <c r="B97" s="15" t="s">
        <v>16</v>
      </c>
      <c r="C97" s="15" t="s">
        <v>62</v>
      </c>
      <c r="D97" s="15" t="s">
        <v>265</v>
      </c>
      <c r="E97" s="16">
        <v>113859.35941863245</v>
      </c>
      <c r="F97" s="16">
        <v>124404.48311047144</v>
      </c>
      <c r="G97" s="16">
        <v>164358.44354690131</v>
      </c>
      <c r="H97" s="16">
        <v>184528.1339737667</v>
      </c>
      <c r="I97" s="16">
        <v>189275.35068083744</v>
      </c>
      <c r="J97" s="16">
        <v>177475.8492638779</v>
      </c>
      <c r="K97" s="16">
        <v>180476.80517537578</v>
      </c>
      <c r="L97" s="16">
        <v>153361.05374906454</v>
      </c>
      <c r="M97" s="16">
        <v>128898.5649231014</v>
      </c>
      <c r="N97" s="16">
        <v>96054.689340842844</v>
      </c>
      <c r="O97" s="16">
        <v>77096.334949283555</v>
      </c>
    </row>
    <row r="98" spans="1:15" x14ac:dyDescent="0.3">
      <c r="A98" s="15" t="str">
        <f>INDEX('R1. Scenario specifications'!$C$11:$C$49,MATCH($B98,'R1. Scenario specifications'!$A$11:$A$49,0))</f>
        <v>Current 2DS, 2030 start, 'Expect the Unexpected' but with cheap energy efficiency</v>
      </c>
      <c r="B98" s="15" t="s">
        <v>16</v>
      </c>
      <c r="C98" s="15" t="s">
        <v>273</v>
      </c>
      <c r="D98" s="15" t="s">
        <v>266</v>
      </c>
      <c r="E98" s="16">
        <v>10361.182910638019</v>
      </c>
      <c r="F98" s="16">
        <v>10421.651557134468</v>
      </c>
      <c r="G98" s="16">
        <v>14538.565506475221</v>
      </c>
      <c r="H98" s="16">
        <v>17298.820957073796</v>
      </c>
      <c r="I98" s="16">
        <v>18989.714811722119</v>
      </c>
      <c r="J98" s="16">
        <v>22323.760470269925</v>
      </c>
      <c r="K98" s="16">
        <v>23350.442926140295</v>
      </c>
      <c r="L98" s="16">
        <v>24297.29154667781</v>
      </c>
      <c r="M98" s="16">
        <v>25171.058801795716</v>
      </c>
      <c r="N98" s="16">
        <v>30314.721503192435</v>
      </c>
      <c r="O98" s="16">
        <v>33902.290857092667</v>
      </c>
    </row>
    <row r="99" spans="1:15" x14ac:dyDescent="0.3">
      <c r="A99" s="15" t="str">
        <f>INDEX('R1. Scenario specifications'!$C$11:$C$49,MATCH($B99,'R1. Scenario specifications'!$A$11:$A$49,0))</f>
        <v>Current 2DS, 2030 start, 'Expect the Unexpected' but with cheap energy efficiency</v>
      </c>
      <c r="B99" s="15" t="s">
        <v>16</v>
      </c>
      <c r="C99" s="15" t="s">
        <v>274</v>
      </c>
      <c r="D99" s="15" t="s">
        <v>267</v>
      </c>
      <c r="E99" s="16">
        <v>9499.4101148835834</v>
      </c>
      <c r="F99" s="16">
        <v>9848.8143857170016</v>
      </c>
      <c r="G99" s="16">
        <v>13753.197500000002</v>
      </c>
      <c r="H99" s="16">
        <v>14573.808002186548</v>
      </c>
      <c r="I99" s="16">
        <v>15050.293836008288</v>
      </c>
      <c r="J99" s="16">
        <v>20543.87744072311</v>
      </c>
      <c r="K99" s="16">
        <v>23106.295599754478</v>
      </c>
      <c r="L99" s="16">
        <v>26006.224302749441</v>
      </c>
      <c r="M99" s="16">
        <v>27664.169245399404</v>
      </c>
      <c r="N99" s="16">
        <v>37134.355244591083</v>
      </c>
      <c r="O99" s="16">
        <v>37863.466495442532</v>
      </c>
    </row>
    <row r="100" spans="1:15" x14ac:dyDescent="0.3">
      <c r="A100" s="15" t="str">
        <f>INDEX('R1. Scenario specifications'!$C$11:$C$49,MATCH($B100,'R1. Scenario specifications'!$A$11:$A$49,0))</f>
        <v>Current 2DS, 2030 start, 'Expect the Unexpected' but with cheap energy efficiency</v>
      </c>
      <c r="B100" s="15" t="s">
        <v>16</v>
      </c>
      <c r="C100" s="15" t="s">
        <v>63</v>
      </c>
      <c r="D100" s="15" t="s">
        <v>276</v>
      </c>
      <c r="E100" s="16">
        <v>152813.77727822776</v>
      </c>
      <c r="F100" s="16">
        <v>158350.63274649918</v>
      </c>
      <c r="G100" s="16">
        <v>171734.95198072732</v>
      </c>
      <c r="H100" s="16">
        <v>184961.55251408034</v>
      </c>
      <c r="I100" s="16">
        <v>164210.75663396119</v>
      </c>
      <c r="J100" s="16">
        <v>146433.57415223337</v>
      </c>
      <c r="K100" s="16">
        <v>145357.04556273989</v>
      </c>
      <c r="L100" s="16">
        <v>140160.01311428059</v>
      </c>
      <c r="M100" s="16">
        <v>138358.07606672592</v>
      </c>
      <c r="N100" s="16">
        <v>135675.71524544238</v>
      </c>
      <c r="O100" s="16">
        <v>122753.98441339251</v>
      </c>
    </row>
    <row r="101" spans="1:15" x14ac:dyDescent="0.3">
      <c r="A101" s="15" t="str">
        <f>INDEX('R1. Scenario specifications'!$C$11:$C$49,MATCH($B101,'R1. Scenario specifications'!$A$11:$A$49,0))</f>
        <v>Current 2DS, 2030 start, 'Expect the Unexpected' but with cheap energy efficiency</v>
      </c>
      <c r="B101" s="15" t="s">
        <v>16</v>
      </c>
      <c r="C101" s="15" t="s">
        <v>67</v>
      </c>
      <c r="D101" s="15" t="s">
        <v>268</v>
      </c>
      <c r="E101" s="16">
        <v>202.70125377665161</v>
      </c>
      <c r="F101" s="16">
        <v>194.90848865877464</v>
      </c>
      <c r="G101" s="16">
        <v>2729.17362250721</v>
      </c>
      <c r="H101" s="16">
        <v>4236.7068245456885</v>
      </c>
      <c r="I101" s="16">
        <v>5744.2400265841634</v>
      </c>
      <c r="J101" s="16">
        <v>7278.0479374656625</v>
      </c>
      <c r="K101" s="16">
        <v>8330.6181339983541</v>
      </c>
      <c r="L101" s="16">
        <v>8182.195783397854</v>
      </c>
      <c r="M101" s="16">
        <v>8224.5129616546674</v>
      </c>
      <c r="N101" s="16">
        <v>8475.3348310291367</v>
      </c>
      <c r="O101" s="16">
        <v>13539.509355154458</v>
      </c>
    </row>
    <row r="102" spans="1:15" x14ac:dyDescent="0.3">
      <c r="A102" s="15" t="str">
        <f>INDEX('R1. Scenario specifications'!$C$11:$C$49,MATCH($B102,'R1. Scenario specifications'!$A$11:$A$49,0))</f>
        <v>Current 2DS, 2030 start, 'Expect the Unexpected' but with cheap energy efficiency</v>
      </c>
      <c r="B102" s="15" t="s">
        <v>16</v>
      </c>
      <c r="C102" s="15" t="s">
        <v>71</v>
      </c>
      <c r="D102" s="15" t="s">
        <v>269</v>
      </c>
      <c r="E102" s="16">
        <v>67.937052631788802</v>
      </c>
      <c r="F102" s="16">
        <v>458.66984800047186</v>
      </c>
      <c r="G102" s="16">
        <v>1083.8377074130829</v>
      </c>
      <c r="H102" s="16">
        <v>2602.2563297349002</v>
      </c>
      <c r="I102" s="16">
        <v>10441.135773261065</v>
      </c>
      <c r="J102" s="16">
        <v>20823.005562230013</v>
      </c>
      <c r="K102" s="16">
        <v>28318.358498624919</v>
      </c>
      <c r="L102" s="16">
        <v>38596.385191959176</v>
      </c>
      <c r="M102" s="16">
        <v>48892.453738656448</v>
      </c>
      <c r="N102" s="16">
        <v>67962.87684275434</v>
      </c>
      <c r="O102" s="16">
        <v>82980.131951018164</v>
      </c>
    </row>
    <row r="103" spans="1:15" x14ac:dyDescent="0.3">
      <c r="A103" s="15" t="str">
        <f>INDEX('R1. Scenario specifications'!$C$11:$C$49,MATCH($B103,'R1. Scenario specifications'!$A$11:$A$49,0))</f>
        <v>Current 2DS, 2030 start, 'Expect the Unexpected' but with cheap energy efficiency</v>
      </c>
      <c r="B103" s="15" t="s">
        <v>16</v>
      </c>
      <c r="C103" s="15" t="s">
        <v>72</v>
      </c>
      <c r="D103" s="15" t="s">
        <v>269</v>
      </c>
      <c r="E103" s="16">
        <v>55.461114646679903</v>
      </c>
      <c r="F103" s="16">
        <v>60.524118034134894</v>
      </c>
      <c r="G103" s="16">
        <v>64.687762917592892</v>
      </c>
      <c r="H103" s="16">
        <v>64.713826068531574</v>
      </c>
      <c r="I103" s="16">
        <v>64.716191578012797</v>
      </c>
      <c r="J103" s="16">
        <v>64.736841482340211</v>
      </c>
      <c r="K103" s="16">
        <v>64.750996875044194</v>
      </c>
      <c r="L103" s="16">
        <v>266.34677665904849</v>
      </c>
      <c r="M103" s="16">
        <v>318.04007489517949</v>
      </c>
      <c r="N103" s="16">
        <v>318.02489138340354</v>
      </c>
      <c r="O103" s="16">
        <v>318.00970787162754</v>
      </c>
    </row>
    <row r="104" spans="1:15" x14ac:dyDescent="0.3">
      <c r="A104" s="15" t="str">
        <f>INDEX('R1. Scenario specifications'!$C$11:$C$49,MATCH($B104,'R1. Scenario specifications'!$A$11:$A$49,0))</f>
        <v>Current 2DS, 2030 start, 'Expect the Unexpected' but with cheap energy efficiency</v>
      </c>
      <c r="B104" s="15" t="s">
        <v>16</v>
      </c>
      <c r="C104" s="15" t="s">
        <v>76</v>
      </c>
      <c r="D104" s="15" t="s">
        <v>268</v>
      </c>
      <c r="E104" s="16">
        <v>1.963099940637433</v>
      </c>
      <c r="F104" s="16">
        <v>1.7858497922310126</v>
      </c>
      <c r="G104" s="16">
        <v>1.5022495547807513</v>
      </c>
      <c r="H104" s="16">
        <v>1.0014997031871673</v>
      </c>
      <c r="I104" s="16">
        <v>0.50074985159358421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</row>
    <row r="105" spans="1:15" x14ac:dyDescent="0.3">
      <c r="A105" s="15" t="str">
        <f>INDEX('R1. Scenario specifications'!$C$11:$C$49,MATCH($B105,'R1. Scenario specifications'!$A$11:$A$49,0))</f>
        <v>Current 2DS, 2030 start, 'Expect the Unexpected' but with cheap energy efficiency</v>
      </c>
      <c r="B105" s="15" t="s">
        <v>16</v>
      </c>
      <c r="C105" s="15" t="s">
        <v>73</v>
      </c>
      <c r="D105" s="15" t="s">
        <v>270</v>
      </c>
      <c r="E105" s="16">
        <v>1517.4635089937533</v>
      </c>
      <c r="F105" s="16">
        <v>1704.941889708542</v>
      </c>
      <c r="G105" s="16">
        <v>2697.6400213527741</v>
      </c>
      <c r="H105" s="16">
        <v>11305.646027158451</v>
      </c>
      <c r="I105" s="16">
        <v>24761.408257806139</v>
      </c>
      <c r="J105" s="16">
        <v>28495.601183745861</v>
      </c>
      <c r="K105" s="16">
        <v>37051.511009861708</v>
      </c>
      <c r="L105" s="16">
        <v>50941.379076196434</v>
      </c>
      <c r="M105" s="16">
        <v>71558.883359516039</v>
      </c>
      <c r="N105" s="16">
        <v>113672.82528817863</v>
      </c>
      <c r="O105" s="16">
        <v>153867.99144815194</v>
      </c>
    </row>
    <row r="106" spans="1:15" x14ac:dyDescent="0.3">
      <c r="A106" s="15" t="str">
        <f>INDEX('R1. Scenario specifications'!$C$11:$C$49,MATCH($B106,'R1. Scenario specifications'!$A$11:$A$49,0))</f>
        <v>Current 2DS, 2020 start, 'Expect the Unexpected' but with most conservative biomass CCS / NET technology cost assumptions</v>
      </c>
      <c r="B106" s="15" t="s">
        <v>17</v>
      </c>
      <c r="C106" s="15" t="s">
        <v>272</v>
      </c>
      <c r="D106" s="15" t="s">
        <v>263</v>
      </c>
      <c r="E106" s="16">
        <v>49784.734326602505</v>
      </c>
      <c r="F106" s="16">
        <v>54152.136257274149</v>
      </c>
      <c r="G106" s="16">
        <v>71101.521146472311</v>
      </c>
      <c r="H106" s="16">
        <v>99931.68425099281</v>
      </c>
      <c r="I106" s="16">
        <v>117095.5542024336</v>
      </c>
      <c r="J106" s="16">
        <v>145320.72392826501</v>
      </c>
      <c r="K106" s="16">
        <v>179599.19451054512</v>
      </c>
      <c r="L106" s="16">
        <v>230377.91953860695</v>
      </c>
      <c r="M106" s="16">
        <v>273468.85240838333</v>
      </c>
      <c r="N106" s="16">
        <v>308542.87410323665</v>
      </c>
      <c r="O106" s="16">
        <v>327554.09175553126</v>
      </c>
    </row>
    <row r="107" spans="1:15" x14ac:dyDescent="0.3">
      <c r="A107" s="15" t="str">
        <f>INDEX('R1. Scenario specifications'!$C$11:$C$49,MATCH($B107,'R1. Scenario specifications'!$A$11:$A$49,0))</f>
        <v>Current 2DS, 2020 start, 'Expect the Unexpected' but with most conservative biomass CCS / NET technology cost assumptions</v>
      </c>
      <c r="B107" s="15" t="s">
        <v>17</v>
      </c>
      <c r="C107" s="15" t="s">
        <v>61</v>
      </c>
      <c r="D107" s="15" t="s">
        <v>264</v>
      </c>
      <c r="E107" s="16">
        <v>132862.88014752162</v>
      </c>
      <c r="F107" s="16">
        <v>167791.64912397906</v>
      </c>
      <c r="G107" s="16">
        <v>133396.50690024573</v>
      </c>
      <c r="H107" s="16">
        <v>100161.89012136091</v>
      </c>
      <c r="I107" s="16">
        <v>86076.031031848135</v>
      </c>
      <c r="J107" s="16">
        <v>84856.927298287061</v>
      </c>
      <c r="K107" s="16">
        <v>91990.76782939893</v>
      </c>
      <c r="L107" s="16">
        <v>88667.575623305136</v>
      </c>
      <c r="M107" s="16">
        <v>103114.46501706322</v>
      </c>
      <c r="N107" s="16">
        <v>104813.17172174958</v>
      </c>
      <c r="O107" s="16">
        <v>96506.309306132433</v>
      </c>
    </row>
    <row r="108" spans="1:15" x14ac:dyDescent="0.3">
      <c r="A108" s="15" t="str">
        <f>INDEX('R1. Scenario specifications'!$C$11:$C$49,MATCH($B108,'R1. Scenario specifications'!$A$11:$A$49,0))</f>
        <v>Current 2DS, 2020 start, 'Expect the Unexpected' but with most conservative biomass CCS / NET technology cost assumptions</v>
      </c>
      <c r="B108" s="15" t="s">
        <v>17</v>
      </c>
      <c r="C108" s="15" t="s">
        <v>62</v>
      </c>
      <c r="D108" s="15" t="s">
        <v>265</v>
      </c>
      <c r="E108" s="16">
        <v>113859.35941863245</v>
      </c>
      <c r="F108" s="16">
        <v>124404.48311047144</v>
      </c>
      <c r="G108" s="16">
        <v>164358.44354690131</v>
      </c>
      <c r="H108" s="16">
        <v>189915.59535198062</v>
      </c>
      <c r="I108" s="16">
        <v>196610.16561268576</v>
      </c>
      <c r="J108" s="16">
        <v>208566.62953509719</v>
      </c>
      <c r="K108" s="16">
        <v>199095.078320036</v>
      </c>
      <c r="L108" s="16">
        <v>175205.26351656078</v>
      </c>
      <c r="M108" s="16">
        <v>142862.61930227675</v>
      </c>
      <c r="N108" s="16">
        <v>102557.08479651768</v>
      </c>
      <c r="O108" s="16">
        <v>82973.158457088153</v>
      </c>
    </row>
    <row r="109" spans="1:15" x14ac:dyDescent="0.3">
      <c r="A109" s="15" t="str">
        <f>INDEX('R1. Scenario specifications'!$C$11:$C$49,MATCH($B109,'R1. Scenario specifications'!$A$11:$A$49,0))</f>
        <v>Current 2DS, 2020 start, 'Expect the Unexpected' but with most conservative biomass CCS / NET technology cost assumptions</v>
      </c>
      <c r="B109" s="15" t="s">
        <v>17</v>
      </c>
      <c r="C109" s="15" t="s">
        <v>273</v>
      </c>
      <c r="D109" s="15" t="s">
        <v>266</v>
      </c>
      <c r="E109" s="16">
        <v>10361.182910638019</v>
      </c>
      <c r="F109" s="16">
        <v>10421.651557134468</v>
      </c>
      <c r="G109" s="16">
        <v>14538.565506475221</v>
      </c>
      <c r="H109" s="16">
        <v>17493.152982530384</v>
      </c>
      <c r="I109" s="16">
        <v>20505.54880517866</v>
      </c>
      <c r="J109" s="16">
        <v>23617.995847662696</v>
      </c>
      <c r="K109" s="16">
        <v>24994.891746611229</v>
      </c>
      <c r="L109" s="16">
        <v>26305.052138029445</v>
      </c>
      <c r="M109" s="16">
        <v>28361.356307439881</v>
      </c>
      <c r="N109" s="16">
        <v>33280.812500023167</v>
      </c>
      <c r="O109" s="16">
        <v>37454.657751306848</v>
      </c>
    </row>
    <row r="110" spans="1:15" x14ac:dyDescent="0.3">
      <c r="A110" s="15" t="str">
        <f>INDEX('R1. Scenario specifications'!$C$11:$C$49,MATCH($B110,'R1. Scenario specifications'!$A$11:$A$49,0))</f>
        <v>Current 2DS, 2020 start, 'Expect the Unexpected' but with most conservative biomass CCS / NET technology cost assumptions</v>
      </c>
      <c r="B110" s="15" t="s">
        <v>17</v>
      </c>
      <c r="C110" s="15" t="s">
        <v>274</v>
      </c>
      <c r="D110" s="15" t="s">
        <v>267</v>
      </c>
      <c r="E110" s="16">
        <v>9499.4101148835834</v>
      </c>
      <c r="F110" s="16">
        <v>9848.8143857170016</v>
      </c>
      <c r="G110" s="16">
        <v>13753.197500000002</v>
      </c>
      <c r="H110" s="16">
        <v>14573.808002186548</v>
      </c>
      <c r="I110" s="16">
        <v>16645.55751002963</v>
      </c>
      <c r="J110" s="16">
        <v>22556.533840785269</v>
      </c>
      <c r="K110" s="16">
        <v>26122.91563882941</v>
      </c>
      <c r="L110" s="16">
        <v>31086.242066713981</v>
      </c>
      <c r="M110" s="16">
        <v>33549.448742575041</v>
      </c>
      <c r="N110" s="16">
        <v>38364.176341725019</v>
      </c>
      <c r="O110" s="16">
        <v>39733.175000000003</v>
      </c>
    </row>
    <row r="111" spans="1:15" x14ac:dyDescent="0.3">
      <c r="A111" s="15" t="str">
        <f>INDEX('R1. Scenario specifications'!$C$11:$C$49,MATCH($B111,'R1. Scenario specifications'!$A$11:$A$49,0))</f>
        <v>Current 2DS, 2020 start, 'Expect the Unexpected' but with most conservative biomass CCS / NET technology cost assumptions</v>
      </c>
      <c r="B111" s="15" t="s">
        <v>17</v>
      </c>
      <c r="C111" s="15" t="s">
        <v>63</v>
      </c>
      <c r="D111" s="15" t="s">
        <v>276</v>
      </c>
      <c r="E111" s="16">
        <v>152813.77727822776</v>
      </c>
      <c r="F111" s="16">
        <v>158350.63274649918</v>
      </c>
      <c r="G111" s="16">
        <v>171734.95198072732</v>
      </c>
      <c r="H111" s="16">
        <v>175719.89240631062</v>
      </c>
      <c r="I111" s="16">
        <v>171390.77068072659</v>
      </c>
      <c r="J111" s="16">
        <v>164596.91869538769</v>
      </c>
      <c r="K111" s="16">
        <v>161523.26777121922</v>
      </c>
      <c r="L111" s="16">
        <v>156725.95237462086</v>
      </c>
      <c r="M111" s="16">
        <v>158305.81079408765</v>
      </c>
      <c r="N111" s="16">
        <v>153883.93817563707</v>
      </c>
      <c r="O111" s="16">
        <v>135944.9594010755</v>
      </c>
    </row>
    <row r="112" spans="1:15" x14ac:dyDescent="0.3">
      <c r="A112" s="15" t="str">
        <f>INDEX('R1. Scenario specifications'!$C$11:$C$49,MATCH($B112,'R1. Scenario specifications'!$A$11:$A$49,0))</f>
        <v>Current 2DS, 2020 start, 'Expect the Unexpected' but with most conservative biomass CCS / NET technology cost assumptions</v>
      </c>
      <c r="B112" s="15" t="s">
        <v>17</v>
      </c>
      <c r="C112" s="15" t="s">
        <v>67</v>
      </c>
      <c r="D112" s="15" t="s">
        <v>268</v>
      </c>
      <c r="E112" s="16">
        <v>202.70125377665161</v>
      </c>
      <c r="F112" s="16">
        <v>194.90848865877464</v>
      </c>
      <c r="G112" s="16">
        <v>2729.17362250721</v>
      </c>
      <c r="H112" s="16">
        <v>4247.5607141169876</v>
      </c>
      <c r="I112" s="16">
        <v>5791.3708954330968</v>
      </c>
      <c r="J112" s="16">
        <v>7687.5988340849544</v>
      </c>
      <c r="K112" s="16">
        <v>9356.8875564408845</v>
      </c>
      <c r="L112" s="16">
        <v>10352.480037156653</v>
      </c>
      <c r="M112" s="16">
        <v>12531.86156735819</v>
      </c>
      <c r="N112" s="16">
        <v>19360.800160311806</v>
      </c>
      <c r="O112" s="16">
        <v>26324.487094254164</v>
      </c>
    </row>
    <row r="113" spans="1:15" x14ac:dyDescent="0.3">
      <c r="A113" s="15" t="str">
        <f>INDEX('R1. Scenario specifications'!$C$11:$C$49,MATCH($B113,'R1. Scenario specifications'!$A$11:$A$49,0))</f>
        <v>Current 2DS, 2020 start, 'Expect the Unexpected' but with most conservative biomass CCS / NET technology cost assumptions</v>
      </c>
      <c r="B113" s="15" t="s">
        <v>17</v>
      </c>
      <c r="C113" s="15" t="s">
        <v>71</v>
      </c>
      <c r="D113" s="15" t="s">
        <v>269</v>
      </c>
      <c r="E113" s="16">
        <v>67.937052631788802</v>
      </c>
      <c r="F113" s="16">
        <v>458.66984800047186</v>
      </c>
      <c r="G113" s="16">
        <v>1083.8377074130829</v>
      </c>
      <c r="H113" s="16">
        <v>4290.3400079790508</v>
      </c>
      <c r="I113" s="16">
        <v>14623.699883053545</v>
      </c>
      <c r="J113" s="16">
        <v>23830.234518169033</v>
      </c>
      <c r="K113" s="16">
        <v>31082.370416735328</v>
      </c>
      <c r="L113" s="16">
        <v>42579.956661002914</v>
      </c>
      <c r="M113" s="16">
        <v>58555.070520963833</v>
      </c>
      <c r="N113" s="16">
        <v>86627.173786331099</v>
      </c>
      <c r="O113" s="16">
        <v>102004.49407533082</v>
      </c>
    </row>
    <row r="114" spans="1:15" x14ac:dyDescent="0.3">
      <c r="A114" s="15" t="str">
        <f>INDEX('R1. Scenario specifications'!$C$11:$C$49,MATCH($B114,'R1. Scenario specifications'!$A$11:$A$49,0))</f>
        <v>Current 2DS, 2020 start, 'Expect the Unexpected' but with most conservative biomass CCS / NET technology cost assumptions</v>
      </c>
      <c r="B114" s="15" t="s">
        <v>17</v>
      </c>
      <c r="C114" s="15" t="s">
        <v>72</v>
      </c>
      <c r="D114" s="15" t="s">
        <v>269</v>
      </c>
      <c r="E114" s="16">
        <v>55.461114646679903</v>
      </c>
      <c r="F114" s="16">
        <v>60.524118034134894</v>
      </c>
      <c r="G114" s="16">
        <v>64.687762917592892</v>
      </c>
      <c r="H114" s="16">
        <v>64.711658906117094</v>
      </c>
      <c r="I114" s="16">
        <v>64.752463929049256</v>
      </c>
      <c r="J114" s="16">
        <v>64.889912783989615</v>
      </c>
      <c r="K114" s="16">
        <v>65.46382072975365</v>
      </c>
      <c r="L114" s="16">
        <v>574.27790500605647</v>
      </c>
      <c r="M114" s="16">
        <v>574.25766648792535</v>
      </c>
      <c r="N114" s="16">
        <v>629.11455655818588</v>
      </c>
      <c r="O114" s="16">
        <v>629.09431804005465</v>
      </c>
    </row>
    <row r="115" spans="1:15" x14ac:dyDescent="0.3">
      <c r="A115" s="15" t="str">
        <f>INDEX('R1. Scenario specifications'!$C$11:$C$49,MATCH($B115,'R1. Scenario specifications'!$A$11:$A$49,0))</f>
        <v>Current 2DS, 2020 start, 'Expect the Unexpected' but with most conservative biomass CCS / NET technology cost assumptions</v>
      </c>
      <c r="B115" s="15" t="s">
        <v>17</v>
      </c>
      <c r="C115" s="15" t="s">
        <v>76</v>
      </c>
      <c r="D115" s="15" t="s">
        <v>268</v>
      </c>
      <c r="E115" s="16">
        <v>1.963099940637433</v>
      </c>
      <c r="F115" s="16">
        <v>1.7858497922310126</v>
      </c>
      <c r="G115" s="16">
        <v>1.5022495547807513</v>
      </c>
      <c r="H115" s="16">
        <v>1.0014997031871682</v>
      </c>
      <c r="I115" s="16">
        <v>0.50074985159358421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</row>
    <row r="116" spans="1:15" x14ac:dyDescent="0.3">
      <c r="A116" s="15" t="str">
        <f>INDEX('R1. Scenario specifications'!$C$11:$C$49,MATCH($B116,'R1. Scenario specifications'!$A$11:$A$49,0))</f>
        <v>Current 2DS, 2020 start, 'Expect the Unexpected' but with most conservative biomass CCS / NET technology cost assumptions</v>
      </c>
      <c r="B116" s="15" t="s">
        <v>17</v>
      </c>
      <c r="C116" s="15" t="s">
        <v>73</v>
      </c>
      <c r="D116" s="15" t="s">
        <v>270</v>
      </c>
      <c r="E116" s="16">
        <v>1517.4635089937533</v>
      </c>
      <c r="F116" s="16">
        <v>1704.941889708542</v>
      </c>
      <c r="G116" s="16">
        <v>2697.6400213527741</v>
      </c>
      <c r="H116" s="16">
        <v>12100.378977974746</v>
      </c>
      <c r="I116" s="16">
        <v>26838.226201751721</v>
      </c>
      <c r="J116" s="16">
        <v>31992.241595661486</v>
      </c>
      <c r="K116" s="16">
        <v>43719.39866421061</v>
      </c>
      <c r="L116" s="16">
        <v>61763.712793664687</v>
      </c>
      <c r="M116" s="16">
        <v>90102.383624898459</v>
      </c>
      <c r="N116" s="16">
        <v>141618.50401485022</v>
      </c>
      <c r="O116" s="16">
        <v>185673.80024854315</v>
      </c>
    </row>
    <row r="117" spans="1:15" x14ac:dyDescent="0.3">
      <c r="A117" s="15" t="str">
        <f>INDEX('R1. Scenario specifications'!$C$11:$C$49,MATCH($B117,'R1. Scenario specifications'!$A$11:$A$49,0))</f>
        <v>Current 2DS, 2030 start, 'Expect the Unexpected' but with most conservative biomass CCS / NET technology cost assumptions</v>
      </c>
      <c r="B117" s="15" t="s">
        <v>18</v>
      </c>
      <c r="C117" s="15" t="s">
        <v>272</v>
      </c>
      <c r="D117" s="15" t="s">
        <v>263</v>
      </c>
      <c r="E117" s="16">
        <v>49784.734326602505</v>
      </c>
      <c r="F117" s="16">
        <v>54152.136257274149</v>
      </c>
      <c r="G117" s="16">
        <v>71101.521146472311</v>
      </c>
      <c r="H117" s="16">
        <v>92284.05317362379</v>
      </c>
      <c r="I117" s="16">
        <v>119577.65241617589</v>
      </c>
      <c r="J117" s="16">
        <v>149210.35247847371</v>
      </c>
      <c r="K117" s="16">
        <v>174905.90664748196</v>
      </c>
      <c r="L117" s="16">
        <v>221402.88643940675</v>
      </c>
      <c r="M117" s="16">
        <v>275552.86111837206</v>
      </c>
      <c r="N117" s="16">
        <v>308575.84148394741</v>
      </c>
      <c r="O117" s="16">
        <v>327543.03765921824</v>
      </c>
    </row>
    <row r="118" spans="1:15" x14ac:dyDescent="0.3">
      <c r="A118" s="15" t="str">
        <f>INDEX('R1. Scenario specifications'!$C$11:$C$49,MATCH($B118,'R1. Scenario specifications'!$A$11:$A$49,0))</f>
        <v>Current 2DS, 2030 start, 'Expect the Unexpected' but with most conservative biomass CCS / NET technology cost assumptions</v>
      </c>
      <c r="B118" s="15" t="s">
        <v>18</v>
      </c>
      <c r="C118" s="15" t="s">
        <v>61</v>
      </c>
      <c r="D118" s="15" t="s">
        <v>264</v>
      </c>
      <c r="E118" s="16">
        <v>132862.88014752162</v>
      </c>
      <c r="F118" s="16">
        <v>167791.64912397906</v>
      </c>
      <c r="G118" s="16">
        <v>133396.50690024573</v>
      </c>
      <c r="H118" s="16">
        <v>130131.69480443095</v>
      </c>
      <c r="I118" s="16">
        <v>88393.185124742187</v>
      </c>
      <c r="J118" s="16">
        <v>71364.875733225956</v>
      </c>
      <c r="K118" s="16">
        <v>81825.412421695364</v>
      </c>
      <c r="L118" s="16">
        <v>91099.088125234266</v>
      </c>
      <c r="M118" s="16">
        <v>103924.07011478924</v>
      </c>
      <c r="N118" s="16">
        <v>105354.56694793157</v>
      </c>
      <c r="O118" s="16">
        <v>93729.861396456166</v>
      </c>
    </row>
    <row r="119" spans="1:15" x14ac:dyDescent="0.3">
      <c r="A119" s="15" t="str">
        <f>INDEX('R1. Scenario specifications'!$C$11:$C$49,MATCH($B119,'R1. Scenario specifications'!$A$11:$A$49,0))</f>
        <v>Current 2DS, 2030 start, 'Expect the Unexpected' but with most conservative biomass CCS / NET technology cost assumptions</v>
      </c>
      <c r="B119" s="15" t="s">
        <v>18</v>
      </c>
      <c r="C119" s="15" t="s">
        <v>62</v>
      </c>
      <c r="D119" s="15" t="s">
        <v>265</v>
      </c>
      <c r="E119" s="16">
        <v>113859.35941863245</v>
      </c>
      <c r="F119" s="16">
        <v>124404.48311047144</v>
      </c>
      <c r="G119" s="16">
        <v>164358.44354690131</v>
      </c>
      <c r="H119" s="16">
        <v>184528.1339737667</v>
      </c>
      <c r="I119" s="16">
        <v>205064.30077121541</v>
      </c>
      <c r="J119" s="16">
        <v>208931.15835270702</v>
      </c>
      <c r="K119" s="16">
        <v>194752.36119573441</v>
      </c>
      <c r="L119" s="16">
        <v>170038.20043244495</v>
      </c>
      <c r="M119" s="16">
        <v>142107.18616617582</v>
      </c>
      <c r="N119" s="16">
        <v>101296.99391923004</v>
      </c>
      <c r="O119" s="16">
        <v>80116.49851903363</v>
      </c>
    </row>
    <row r="120" spans="1:15" x14ac:dyDescent="0.3">
      <c r="A120" s="15" t="str">
        <f>INDEX('R1. Scenario specifications'!$C$11:$C$49,MATCH($B120,'R1. Scenario specifications'!$A$11:$A$49,0))</f>
        <v>Current 2DS, 2030 start, 'Expect the Unexpected' but with most conservative biomass CCS / NET technology cost assumptions</v>
      </c>
      <c r="B120" s="15" t="s">
        <v>18</v>
      </c>
      <c r="C120" s="15" t="s">
        <v>273</v>
      </c>
      <c r="D120" s="15" t="s">
        <v>266</v>
      </c>
      <c r="E120" s="16">
        <v>10361.182910638019</v>
      </c>
      <c r="F120" s="16">
        <v>10421.651557134468</v>
      </c>
      <c r="G120" s="16">
        <v>14538.565506475221</v>
      </c>
      <c r="H120" s="16">
        <v>17298.820957073796</v>
      </c>
      <c r="I120" s="16">
        <v>19099.546642208039</v>
      </c>
      <c r="J120" s="16">
        <v>24770.451450158485</v>
      </c>
      <c r="K120" s="16">
        <v>25907.337250737772</v>
      </c>
      <c r="L120" s="16">
        <v>27133.831170826354</v>
      </c>
      <c r="M120" s="16">
        <v>29094.278926207495</v>
      </c>
      <c r="N120" s="16">
        <v>33398.879371081734</v>
      </c>
      <c r="O120" s="16">
        <v>37673.368470394897</v>
      </c>
    </row>
    <row r="121" spans="1:15" x14ac:dyDescent="0.3">
      <c r="A121" s="15" t="str">
        <f>INDEX('R1. Scenario specifications'!$C$11:$C$49,MATCH($B121,'R1. Scenario specifications'!$A$11:$A$49,0))</f>
        <v>Current 2DS, 2030 start, 'Expect the Unexpected' but with most conservative biomass CCS / NET technology cost assumptions</v>
      </c>
      <c r="B121" s="15" t="s">
        <v>18</v>
      </c>
      <c r="C121" s="15" t="s">
        <v>274</v>
      </c>
      <c r="D121" s="15" t="s">
        <v>267</v>
      </c>
      <c r="E121" s="16">
        <v>9499.4101148835834</v>
      </c>
      <c r="F121" s="16">
        <v>9848.8143857170016</v>
      </c>
      <c r="G121" s="16">
        <v>13753.197500000002</v>
      </c>
      <c r="H121" s="16">
        <v>14573.808002186548</v>
      </c>
      <c r="I121" s="16">
        <v>15050.293836008288</v>
      </c>
      <c r="J121" s="16">
        <v>23277.546572575891</v>
      </c>
      <c r="K121" s="16">
        <v>27612.71591787225</v>
      </c>
      <c r="L121" s="16">
        <v>31586.547130116531</v>
      </c>
      <c r="M121" s="16">
        <v>33718.550591207473</v>
      </c>
      <c r="N121" s="16">
        <v>38370.822195268942</v>
      </c>
      <c r="O121" s="16">
        <v>39733.175000000003</v>
      </c>
    </row>
    <row r="122" spans="1:15" x14ac:dyDescent="0.3">
      <c r="A122" s="15" t="str">
        <f>INDEX('R1. Scenario specifications'!$C$11:$C$49,MATCH($B122,'R1. Scenario specifications'!$A$11:$A$49,0))</f>
        <v>Current 2DS, 2030 start, 'Expect the Unexpected' but with most conservative biomass CCS / NET technology cost assumptions</v>
      </c>
      <c r="B122" s="15" t="s">
        <v>18</v>
      </c>
      <c r="C122" s="15" t="s">
        <v>63</v>
      </c>
      <c r="D122" s="15" t="s">
        <v>276</v>
      </c>
      <c r="E122" s="16">
        <v>152813.77727822776</v>
      </c>
      <c r="F122" s="16">
        <v>158350.63274649918</v>
      </c>
      <c r="G122" s="16">
        <v>171734.95198072732</v>
      </c>
      <c r="H122" s="16">
        <v>184961.55251408034</v>
      </c>
      <c r="I122" s="16">
        <v>173309.31054037216</v>
      </c>
      <c r="J122" s="16">
        <v>162165.27227357397</v>
      </c>
      <c r="K122" s="16">
        <v>160339.07791912582</v>
      </c>
      <c r="L122" s="16">
        <v>158362.79069979131</v>
      </c>
      <c r="M122" s="16">
        <v>158540.23243667182</v>
      </c>
      <c r="N122" s="16">
        <v>153718.43910154261</v>
      </c>
      <c r="O122" s="16">
        <v>136031.48937146171</v>
      </c>
    </row>
    <row r="123" spans="1:15" x14ac:dyDescent="0.3">
      <c r="A123" s="15" t="str">
        <f>INDEX('R1. Scenario specifications'!$C$11:$C$49,MATCH($B123,'R1. Scenario specifications'!$A$11:$A$49,0))</f>
        <v>Current 2DS, 2030 start, 'Expect the Unexpected' but with most conservative biomass CCS / NET technology cost assumptions</v>
      </c>
      <c r="B123" s="15" t="s">
        <v>18</v>
      </c>
      <c r="C123" s="15" t="s">
        <v>67</v>
      </c>
      <c r="D123" s="15" t="s">
        <v>268</v>
      </c>
      <c r="E123" s="16">
        <v>202.70125377665161</v>
      </c>
      <c r="F123" s="16">
        <v>194.90848865877464</v>
      </c>
      <c r="G123" s="16">
        <v>2729.17362250721</v>
      </c>
      <c r="H123" s="16">
        <v>4236.7068245456885</v>
      </c>
      <c r="I123" s="16">
        <v>5791.3747145660727</v>
      </c>
      <c r="J123" s="16">
        <v>8070.8611128797102</v>
      </c>
      <c r="K123" s="16">
        <v>11489.726320147893</v>
      </c>
      <c r="L123" s="16">
        <v>11321.039589468244</v>
      </c>
      <c r="M123" s="16">
        <v>12405.297196956835</v>
      </c>
      <c r="N123" s="16">
        <v>19346.934201432396</v>
      </c>
      <c r="O123" s="16">
        <v>27633.667433227172</v>
      </c>
    </row>
    <row r="124" spans="1:15" x14ac:dyDescent="0.3">
      <c r="A124" s="15" t="str">
        <f>INDEX('R1. Scenario specifications'!$C$11:$C$49,MATCH($B124,'R1. Scenario specifications'!$A$11:$A$49,0))</f>
        <v>Current 2DS, 2030 start, 'Expect the Unexpected' but with most conservative biomass CCS / NET technology cost assumptions</v>
      </c>
      <c r="B124" s="15" t="s">
        <v>18</v>
      </c>
      <c r="C124" s="15" t="s">
        <v>71</v>
      </c>
      <c r="D124" s="15" t="s">
        <v>269</v>
      </c>
      <c r="E124" s="16">
        <v>67.937052631788802</v>
      </c>
      <c r="F124" s="16">
        <v>458.66984800047186</v>
      </c>
      <c r="G124" s="16">
        <v>1083.8377074130829</v>
      </c>
      <c r="H124" s="16">
        <v>2602.2563297349002</v>
      </c>
      <c r="I124" s="16">
        <v>10577.272809050877</v>
      </c>
      <c r="J124" s="16">
        <v>23339.672761977916</v>
      </c>
      <c r="K124" s="16">
        <v>31801.915810427214</v>
      </c>
      <c r="L124" s="16">
        <v>43702.370760826605</v>
      </c>
      <c r="M124" s="16">
        <v>59513.037374362881</v>
      </c>
      <c r="N124" s="16">
        <v>88076.89916605335</v>
      </c>
      <c r="O124" s="16">
        <v>104803.97424655245</v>
      </c>
    </row>
    <row r="125" spans="1:15" x14ac:dyDescent="0.3">
      <c r="A125" s="15" t="str">
        <f>INDEX('R1. Scenario specifications'!$C$11:$C$49,MATCH($B125,'R1. Scenario specifications'!$A$11:$A$49,0))</f>
        <v>Current 2DS, 2030 start, 'Expect the Unexpected' but with most conservative biomass CCS / NET technology cost assumptions</v>
      </c>
      <c r="B125" s="15" t="s">
        <v>18</v>
      </c>
      <c r="C125" s="15" t="s">
        <v>72</v>
      </c>
      <c r="D125" s="15" t="s">
        <v>269</v>
      </c>
      <c r="E125" s="16">
        <v>55.461114646679903</v>
      </c>
      <c r="F125" s="16">
        <v>60.524118034134894</v>
      </c>
      <c r="G125" s="16">
        <v>64.687762917592892</v>
      </c>
      <c r="H125" s="16">
        <v>64.713826068531574</v>
      </c>
      <c r="I125" s="16">
        <v>64.7262990678432</v>
      </c>
      <c r="J125" s="16">
        <v>64.790481457756187</v>
      </c>
      <c r="K125" s="16">
        <v>65.01389003802727</v>
      </c>
      <c r="L125" s="16">
        <v>406.99165950203701</v>
      </c>
      <c r="M125" s="16">
        <v>406.9714200082642</v>
      </c>
      <c r="N125" s="16">
        <v>454.07693072241005</v>
      </c>
      <c r="O125" s="16">
        <v>454.05669220427882</v>
      </c>
    </row>
    <row r="126" spans="1:15" x14ac:dyDescent="0.3">
      <c r="A126" s="15" t="str">
        <f>INDEX('R1. Scenario specifications'!$C$11:$C$49,MATCH($B126,'R1. Scenario specifications'!$A$11:$A$49,0))</f>
        <v>Current 2DS, 2030 start, 'Expect the Unexpected' but with most conservative biomass CCS / NET technology cost assumptions</v>
      </c>
      <c r="B126" s="15" t="s">
        <v>18</v>
      </c>
      <c r="C126" s="15" t="s">
        <v>76</v>
      </c>
      <c r="D126" s="15" t="s">
        <v>268</v>
      </c>
      <c r="E126" s="16">
        <v>1.963099940637433</v>
      </c>
      <c r="F126" s="16">
        <v>1.7858497922310126</v>
      </c>
      <c r="G126" s="16">
        <v>1.5022495547807513</v>
      </c>
      <c r="H126" s="16">
        <v>1.0014997031871673</v>
      </c>
      <c r="I126" s="16">
        <v>0.50074985159358409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</row>
    <row r="127" spans="1:15" x14ac:dyDescent="0.3">
      <c r="A127" s="15" t="str">
        <f>INDEX('R1. Scenario specifications'!$C$11:$C$49,MATCH($B127,'R1. Scenario specifications'!$A$11:$A$49,0))</f>
        <v>Current 2DS, 2030 start, 'Expect the Unexpected' but with most conservative biomass CCS / NET technology cost assumptions</v>
      </c>
      <c r="B127" s="15" t="s">
        <v>18</v>
      </c>
      <c r="C127" s="15" t="s">
        <v>73</v>
      </c>
      <c r="D127" s="15" t="s">
        <v>270</v>
      </c>
      <c r="E127" s="16">
        <v>1517.4635089937533</v>
      </c>
      <c r="F127" s="16">
        <v>1704.941889708542</v>
      </c>
      <c r="G127" s="16">
        <v>2697.6400213527741</v>
      </c>
      <c r="H127" s="16">
        <v>11305.646027158451</v>
      </c>
      <c r="I127" s="16">
        <v>26563.997290994186</v>
      </c>
      <c r="J127" s="16">
        <v>31965.138228509146</v>
      </c>
      <c r="K127" s="16">
        <v>44846.640178907823</v>
      </c>
      <c r="L127" s="16">
        <v>62933.340260674573</v>
      </c>
      <c r="M127" s="16">
        <v>90260.596343852725</v>
      </c>
      <c r="N127" s="16">
        <v>142614.74966143793</v>
      </c>
      <c r="O127" s="16">
        <v>187632.00220116269</v>
      </c>
    </row>
    <row r="128" spans="1:15" x14ac:dyDescent="0.3">
      <c r="A128" s="15" t="str">
        <f>INDEX('R1. Scenario specifications'!$C$11:$C$49,MATCH($B128,'R1. Scenario specifications'!$A$11:$A$49,0))</f>
        <v>Current 1.5DS, 2020 start, 'Expect the Unexpected'</v>
      </c>
      <c r="B128" s="15" t="s">
        <v>19</v>
      </c>
      <c r="C128" s="15" t="s">
        <v>272</v>
      </c>
      <c r="D128" s="15" t="s">
        <v>263</v>
      </c>
      <c r="E128" s="16">
        <v>49784.734326602505</v>
      </c>
      <c r="F128" s="16">
        <v>54152.136257274149</v>
      </c>
      <c r="G128" s="16">
        <v>71101.521146472311</v>
      </c>
      <c r="H128" s="16">
        <v>128952.91765230938</v>
      </c>
      <c r="I128" s="16">
        <v>164222.28718089158</v>
      </c>
      <c r="J128" s="16">
        <v>173889.21519569308</v>
      </c>
      <c r="K128" s="16">
        <v>240328.16929731824</v>
      </c>
      <c r="L128" s="16">
        <v>253210.34891629068</v>
      </c>
      <c r="M128" s="16">
        <v>282274.0497508159</v>
      </c>
      <c r="N128" s="16">
        <v>310674.84710856347</v>
      </c>
      <c r="O128" s="16">
        <v>327548.70976433367</v>
      </c>
    </row>
    <row r="129" spans="1:15" x14ac:dyDescent="0.3">
      <c r="A129" s="15" t="str">
        <f>INDEX('R1. Scenario specifications'!$C$11:$C$49,MATCH($B129,'R1. Scenario specifications'!$A$11:$A$49,0))</f>
        <v>Current 1.5DS, 2020 start, 'Expect the Unexpected'</v>
      </c>
      <c r="B129" s="15" t="s">
        <v>19</v>
      </c>
      <c r="C129" s="15" t="s">
        <v>61</v>
      </c>
      <c r="D129" s="15" t="s">
        <v>264</v>
      </c>
      <c r="E129" s="16">
        <v>132862.88014752162</v>
      </c>
      <c r="F129" s="16">
        <v>167791.64912397906</v>
      </c>
      <c r="G129" s="16">
        <v>133396.50690024573</v>
      </c>
      <c r="H129" s="16">
        <v>74084.797322974278</v>
      </c>
      <c r="I129" s="16">
        <v>51689.95886365285</v>
      </c>
      <c r="J129" s="16">
        <v>42902.360186801488</v>
      </c>
      <c r="K129" s="16">
        <v>42951.916067656013</v>
      </c>
      <c r="L129" s="16">
        <v>87808.802250646244</v>
      </c>
      <c r="M129" s="16">
        <v>93115.766718509418</v>
      </c>
      <c r="N129" s="16">
        <v>94350.073839892895</v>
      </c>
      <c r="O129" s="16">
        <v>76081.855501651211</v>
      </c>
    </row>
    <row r="130" spans="1:15" x14ac:dyDescent="0.3">
      <c r="A130" s="15" t="str">
        <f>INDEX('R1. Scenario specifications'!$C$11:$C$49,MATCH($B130,'R1. Scenario specifications'!$A$11:$A$49,0))</f>
        <v>Current 1.5DS, 2020 start, 'Expect the Unexpected'</v>
      </c>
      <c r="B130" s="15" t="s">
        <v>19</v>
      </c>
      <c r="C130" s="15" t="s">
        <v>62</v>
      </c>
      <c r="D130" s="15" t="s">
        <v>265</v>
      </c>
      <c r="E130" s="16">
        <v>113859.35941863245</v>
      </c>
      <c r="F130" s="16">
        <v>124404.48311047144</v>
      </c>
      <c r="G130" s="16">
        <v>164358.44354690131</v>
      </c>
      <c r="H130" s="16">
        <v>188808.02052963866</v>
      </c>
      <c r="I130" s="16">
        <v>89940.444735003766</v>
      </c>
      <c r="J130" s="16">
        <v>102800.87434580957</v>
      </c>
      <c r="K130" s="16">
        <v>119758.24453124237</v>
      </c>
      <c r="L130" s="16">
        <v>128574.50780681524</v>
      </c>
      <c r="M130" s="16">
        <v>117295.38467181339</v>
      </c>
      <c r="N130" s="16">
        <v>94638.433046112492</v>
      </c>
      <c r="O130" s="16">
        <v>71220.428970755005</v>
      </c>
    </row>
    <row r="131" spans="1:15" x14ac:dyDescent="0.3">
      <c r="A131" s="15" t="str">
        <f>INDEX('R1. Scenario specifications'!$C$11:$C$49,MATCH($B131,'R1. Scenario specifications'!$A$11:$A$49,0))</f>
        <v>Current 1.5DS, 2020 start, 'Expect the Unexpected'</v>
      </c>
      <c r="B131" s="15" t="s">
        <v>19</v>
      </c>
      <c r="C131" s="15" t="s">
        <v>273</v>
      </c>
      <c r="D131" s="15" t="s">
        <v>266</v>
      </c>
      <c r="E131" s="16">
        <v>10361.182910638019</v>
      </c>
      <c r="F131" s="16">
        <v>10421.651557134468</v>
      </c>
      <c r="G131" s="16">
        <v>14538.565506475221</v>
      </c>
      <c r="H131" s="16">
        <v>18222.318948192486</v>
      </c>
      <c r="I131" s="16">
        <v>27967.158905621269</v>
      </c>
      <c r="J131" s="16">
        <v>34096.792224403449</v>
      </c>
      <c r="K131" s="16">
        <v>35904.911384705178</v>
      </c>
      <c r="L131" s="16">
        <v>37117.494850613497</v>
      </c>
      <c r="M131" s="16">
        <v>38149.526529201888</v>
      </c>
      <c r="N131" s="16">
        <v>39985.788458997267</v>
      </c>
      <c r="O131" s="16">
        <v>41110.746770031488</v>
      </c>
    </row>
    <row r="132" spans="1:15" x14ac:dyDescent="0.3">
      <c r="A132" s="15" t="str">
        <f>INDEX('R1. Scenario specifications'!$C$11:$C$49,MATCH($B132,'R1. Scenario specifications'!$A$11:$A$49,0))</f>
        <v>Current 1.5DS, 2020 start, 'Expect the Unexpected'</v>
      </c>
      <c r="B132" s="15" t="s">
        <v>19</v>
      </c>
      <c r="C132" s="15" t="s">
        <v>274</v>
      </c>
      <c r="D132" s="15" t="s">
        <v>267</v>
      </c>
      <c r="E132" s="16">
        <v>9499.4101148835834</v>
      </c>
      <c r="F132" s="16">
        <v>9848.8143857170016</v>
      </c>
      <c r="G132" s="16">
        <v>13753.197500000002</v>
      </c>
      <c r="H132" s="16">
        <v>14573.808002186548</v>
      </c>
      <c r="I132" s="16">
        <v>17893.264999999999</v>
      </c>
      <c r="J132" s="16">
        <v>24642.119999999995</v>
      </c>
      <c r="K132" s="16">
        <v>29450.287499999999</v>
      </c>
      <c r="L132" s="16">
        <v>30745.58501381188</v>
      </c>
      <c r="M132" s="16">
        <v>31585.417707471301</v>
      </c>
      <c r="N132" s="16">
        <v>37863.382313478585</v>
      </c>
      <c r="O132" s="16">
        <v>39733.175000000003</v>
      </c>
    </row>
    <row r="133" spans="1:15" x14ac:dyDescent="0.3">
      <c r="A133" s="15" t="str">
        <f>INDEX('R1. Scenario specifications'!$C$11:$C$49,MATCH($B133,'R1. Scenario specifications'!$A$11:$A$49,0))</f>
        <v>Current 1.5DS, 2020 start, 'Expect the Unexpected'</v>
      </c>
      <c r="B133" s="15" t="s">
        <v>19</v>
      </c>
      <c r="C133" s="15" t="s">
        <v>63</v>
      </c>
      <c r="D133" s="15" t="s">
        <v>276</v>
      </c>
      <c r="E133" s="16">
        <v>152813.77727822776</v>
      </c>
      <c r="F133" s="16">
        <v>158350.63274649918</v>
      </c>
      <c r="G133" s="16">
        <v>171734.95198072732</v>
      </c>
      <c r="H133" s="16">
        <v>153080.58249413891</v>
      </c>
      <c r="I133" s="16">
        <v>107728.40811533574</v>
      </c>
      <c r="J133" s="16">
        <v>98949.002420895238</v>
      </c>
      <c r="K133" s="16">
        <v>129761.56686656519</v>
      </c>
      <c r="L133" s="16">
        <v>160957.62140329764</v>
      </c>
      <c r="M133" s="16">
        <v>159742.15716287229</v>
      </c>
      <c r="N133" s="16">
        <v>151438.54258855878</v>
      </c>
      <c r="O133" s="16">
        <v>136636.51840802998</v>
      </c>
    </row>
    <row r="134" spans="1:15" x14ac:dyDescent="0.3">
      <c r="A134" s="15" t="str">
        <f>INDEX('R1. Scenario specifications'!$C$11:$C$49,MATCH($B134,'R1. Scenario specifications'!$A$11:$A$49,0))</f>
        <v>Current 1.5DS, 2020 start, 'Expect the Unexpected'</v>
      </c>
      <c r="B134" s="15" t="s">
        <v>19</v>
      </c>
      <c r="C134" s="15" t="s">
        <v>67</v>
      </c>
      <c r="D134" s="15" t="s">
        <v>268</v>
      </c>
      <c r="E134" s="16">
        <v>202.70125377665161</v>
      </c>
      <c r="F134" s="16">
        <v>194.90848865877464</v>
      </c>
      <c r="G134" s="16">
        <v>2729.17362250721</v>
      </c>
      <c r="H134" s="16">
        <v>6291.4134330634388</v>
      </c>
      <c r="I134" s="16">
        <v>23954.76269775525</v>
      </c>
      <c r="J134" s="16">
        <v>33627.07373125312</v>
      </c>
      <c r="K134" s="16">
        <v>32868.301391569323</v>
      </c>
      <c r="L134" s="16">
        <v>28134.350825714344</v>
      </c>
      <c r="M134" s="16">
        <v>15513.46783356834</v>
      </c>
      <c r="N134" s="16">
        <v>12893.855390522938</v>
      </c>
      <c r="O134" s="16">
        <v>23543.529334510975</v>
      </c>
    </row>
    <row r="135" spans="1:15" x14ac:dyDescent="0.3">
      <c r="A135" s="15" t="str">
        <f>INDEX('R1. Scenario specifications'!$C$11:$C$49,MATCH($B135,'R1. Scenario specifications'!$A$11:$A$49,0))</f>
        <v>Current 1.5DS, 2020 start, 'Expect the Unexpected'</v>
      </c>
      <c r="B135" s="15" t="s">
        <v>19</v>
      </c>
      <c r="C135" s="15" t="s">
        <v>71</v>
      </c>
      <c r="D135" s="15" t="s">
        <v>269</v>
      </c>
      <c r="E135" s="16">
        <v>67.937052631788802</v>
      </c>
      <c r="F135" s="16">
        <v>458.66984800047186</v>
      </c>
      <c r="G135" s="16">
        <v>1083.8377074130829</v>
      </c>
      <c r="H135" s="16">
        <v>5203.4567296477489</v>
      </c>
      <c r="I135" s="16">
        <v>18579.981005240494</v>
      </c>
      <c r="J135" s="16">
        <v>41911.692051109567</v>
      </c>
      <c r="K135" s="16">
        <v>64318.161342711195</v>
      </c>
      <c r="L135" s="16">
        <v>61179.791058255883</v>
      </c>
      <c r="M135" s="16">
        <v>83914.445756852074</v>
      </c>
      <c r="N135" s="16">
        <v>101359.72588710194</v>
      </c>
      <c r="O135" s="16">
        <v>117969.88216489696</v>
      </c>
    </row>
    <row r="136" spans="1:15" x14ac:dyDescent="0.3">
      <c r="A136" s="15" t="str">
        <f>INDEX('R1. Scenario specifications'!$C$11:$C$49,MATCH($B136,'R1. Scenario specifications'!$A$11:$A$49,0))</f>
        <v>Current 1.5DS, 2020 start, 'Expect the Unexpected'</v>
      </c>
      <c r="B136" s="15" t="s">
        <v>19</v>
      </c>
      <c r="C136" s="15" t="s">
        <v>72</v>
      </c>
      <c r="D136" s="15" t="s">
        <v>269</v>
      </c>
      <c r="E136" s="16">
        <v>55.461114646679903</v>
      </c>
      <c r="F136" s="16">
        <v>60.524118034134894</v>
      </c>
      <c r="G136" s="16">
        <v>64.687762917592892</v>
      </c>
      <c r="H136" s="16">
        <v>99.043155161636633</v>
      </c>
      <c r="I136" s="16">
        <v>568.90018795744277</v>
      </c>
      <c r="J136" s="16">
        <v>1151.8934496202</v>
      </c>
      <c r="K136" s="16">
        <v>3465.3766800034778</v>
      </c>
      <c r="L136" s="16">
        <v>3372.2104342687708</v>
      </c>
      <c r="M136" s="16">
        <v>3457.7357631807304</v>
      </c>
      <c r="N136" s="16">
        <v>3465.2878635490347</v>
      </c>
      <c r="O136" s="16">
        <v>3465.2585677683282</v>
      </c>
    </row>
    <row r="137" spans="1:15" x14ac:dyDescent="0.3">
      <c r="A137" s="15" t="str">
        <f>INDEX('R1. Scenario specifications'!$C$11:$C$49,MATCH($B137,'R1. Scenario specifications'!$A$11:$A$49,0))</f>
        <v>Current 1.5DS, 2020 start, 'Expect the Unexpected'</v>
      </c>
      <c r="B137" s="15" t="s">
        <v>19</v>
      </c>
      <c r="C137" s="15" t="s">
        <v>76</v>
      </c>
      <c r="D137" s="15" t="s">
        <v>268</v>
      </c>
      <c r="E137" s="16">
        <v>1.963099940637433</v>
      </c>
      <c r="F137" s="16">
        <v>1.7858497922310126</v>
      </c>
      <c r="G137" s="16">
        <v>1.5022495547807513</v>
      </c>
      <c r="H137" s="16">
        <v>1.0014997031871673</v>
      </c>
      <c r="I137" s="16">
        <v>0.50074985159358421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</row>
    <row r="138" spans="1:15" x14ac:dyDescent="0.3">
      <c r="A138" s="15" t="str">
        <f>INDEX('R1. Scenario specifications'!$C$11:$C$49,MATCH($B138,'R1. Scenario specifications'!$A$11:$A$49,0))</f>
        <v>Current 1.5DS, 2020 start, 'Expect the Unexpected'</v>
      </c>
      <c r="B138" s="15" t="s">
        <v>19</v>
      </c>
      <c r="C138" s="15" t="s">
        <v>73</v>
      </c>
      <c r="D138" s="15" t="s">
        <v>270</v>
      </c>
      <c r="E138" s="16">
        <v>1517.4635089937533</v>
      </c>
      <c r="F138" s="16">
        <v>1704.941889708542</v>
      </c>
      <c r="G138" s="16">
        <v>2697.6400213527741</v>
      </c>
      <c r="H138" s="16">
        <v>13150.553919690137</v>
      </c>
      <c r="I138" s="16">
        <v>30676.692899480451</v>
      </c>
      <c r="J138" s="16">
        <v>62197.220912559162</v>
      </c>
      <c r="K138" s="16">
        <v>92506.52937460487</v>
      </c>
      <c r="L138" s="16">
        <v>82811.563832652435</v>
      </c>
      <c r="M138" s="16">
        <v>112692.44976615251</v>
      </c>
      <c r="N138" s="16">
        <v>149767.92731685619</v>
      </c>
      <c r="O138" s="16">
        <v>198590.18410777263</v>
      </c>
    </row>
    <row r="139" spans="1:15" x14ac:dyDescent="0.3">
      <c r="A139" s="15" t="str">
        <f>INDEX('R1. Scenario specifications'!$C$11:$C$49,MATCH($B139,'R1. Scenario specifications'!$A$11:$A$49,0))</f>
        <v>Current 1.5DS, 2030 start, 'Expect the Unexpected'</v>
      </c>
      <c r="B139" s="15" t="s">
        <v>20</v>
      </c>
      <c r="C139" s="15" t="s">
        <v>272</v>
      </c>
      <c r="D139" s="15" t="s">
        <v>263</v>
      </c>
      <c r="E139" s="16">
        <v>49784.734326602505</v>
      </c>
      <c r="F139" s="16">
        <v>54152.136257274149</v>
      </c>
      <c r="G139" s="16">
        <v>71101.521146472311</v>
      </c>
      <c r="H139" s="16">
        <v>92284.05317362379</v>
      </c>
      <c r="I139" s="16">
        <v>164363.56809764617</v>
      </c>
      <c r="J139" s="16">
        <v>174657.86587860138</v>
      </c>
      <c r="K139" s="16">
        <v>259693.60692349423</v>
      </c>
      <c r="L139" s="16">
        <v>198923.43341026915</v>
      </c>
      <c r="M139" s="16">
        <v>238127.97571672295</v>
      </c>
      <c r="N139" s="16">
        <v>257782.16893378564</v>
      </c>
      <c r="O139" s="16">
        <v>314074.4695576558</v>
      </c>
    </row>
    <row r="140" spans="1:15" x14ac:dyDescent="0.3">
      <c r="A140" s="15" t="str">
        <f>INDEX('R1. Scenario specifications'!$C$11:$C$49,MATCH($B140,'R1. Scenario specifications'!$A$11:$A$49,0))</f>
        <v>Current 1.5DS, 2030 start, 'Expect the Unexpected'</v>
      </c>
      <c r="B140" s="15" t="s">
        <v>20</v>
      </c>
      <c r="C140" s="15" t="s">
        <v>61</v>
      </c>
      <c r="D140" s="15" t="s">
        <v>264</v>
      </c>
      <c r="E140" s="16">
        <v>132862.88014752162</v>
      </c>
      <c r="F140" s="16">
        <v>167791.64912397906</v>
      </c>
      <c r="G140" s="16">
        <v>133396.50690024573</v>
      </c>
      <c r="H140" s="16">
        <v>130131.69480443095</v>
      </c>
      <c r="I140" s="16">
        <v>51689.066897817152</v>
      </c>
      <c r="J140" s="16">
        <v>44803.004014421713</v>
      </c>
      <c r="K140" s="16">
        <v>16453.32387964947</v>
      </c>
      <c r="L140" s="16">
        <v>105165.74900374899</v>
      </c>
      <c r="M140" s="16">
        <v>111898.135182749</v>
      </c>
      <c r="N140" s="16">
        <v>88024.574217883433</v>
      </c>
      <c r="O140" s="16">
        <v>100035.41889854739</v>
      </c>
    </row>
    <row r="141" spans="1:15" x14ac:dyDescent="0.3">
      <c r="A141" s="15" t="str">
        <f>INDEX('R1. Scenario specifications'!$C$11:$C$49,MATCH($B141,'R1. Scenario specifications'!$A$11:$A$49,0))</f>
        <v>Current 1.5DS, 2030 start, 'Expect the Unexpected'</v>
      </c>
      <c r="B141" s="15" t="s">
        <v>20</v>
      </c>
      <c r="C141" s="15" t="s">
        <v>62</v>
      </c>
      <c r="D141" s="15" t="s">
        <v>265</v>
      </c>
      <c r="E141" s="16">
        <v>113859.35941863245</v>
      </c>
      <c r="F141" s="16">
        <v>124404.48311047144</v>
      </c>
      <c r="G141" s="16">
        <v>164358.44354690131</v>
      </c>
      <c r="H141" s="16">
        <v>184528.1339737667</v>
      </c>
      <c r="I141" s="16">
        <v>97579.107777184312</v>
      </c>
      <c r="J141" s="16">
        <v>54226.402918561093</v>
      </c>
      <c r="K141" s="16">
        <v>106569.58167762801</v>
      </c>
      <c r="L141" s="16">
        <v>150952.50831783048</v>
      </c>
      <c r="M141" s="16">
        <v>167920.18695652718</v>
      </c>
      <c r="N141" s="16">
        <v>172934.06692940262</v>
      </c>
      <c r="O141" s="16">
        <v>156627.70047022463</v>
      </c>
    </row>
    <row r="142" spans="1:15" x14ac:dyDescent="0.3">
      <c r="A142" s="15" t="str">
        <f>INDEX('R1. Scenario specifications'!$C$11:$C$49,MATCH($B142,'R1. Scenario specifications'!$A$11:$A$49,0))</f>
        <v>Current 1.5DS, 2030 start, 'Expect the Unexpected'</v>
      </c>
      <c r="B142" s="15" t="s">
        <v>20</v>
      </c>
      <c r="C142" s="15" t="s">
        <v>273</v>
      </c>
      <c r="D142" s="15" t="s">
        <v>266</v>
      </c>
      <c r="E142" s="16">
        <v>10361.182910638019</v>
      </c>
      <c r="F142" s="16">
        <v>10421.651557134468</v>
      </c>
      <c r="G142" s="16">
        <v>14538.565506475221</v>
      </c>
      <c r="H142" s="16">
        <v>17298.820957073796</v>
      </c>
      <c r="I142" s="16">
        <v>20326.054699265827</v>
      </c>
      <c r="J142" s="16">
        <v>31015.44294288598</v>
      </c>
      <c r="K142" s="16">
        <v>34199.753347488208</v>
      </c>
      <c r="L142" s="16">
        <v>35466.519295424652</v>
      </c>
      <c r="M142" s="16">
        <v>32224.80762109776</v>
      </c>
      <c r="N142" s="16">
        <v>35991.379704254061</v>
      </c>
      <c r="O142" s="16">
        <v>37669.049724715376</v>
      </c>
    </row>
    <row r="143" spans="1:15" x14ac:dyDescent="0.3">
      <c r="A143" s="15" t="str">
        <f>INDEX('R1. Scenario specifications'!$C$11:$C$49,MATCH($B143,'R1. Scenario specifications'!$A$11:$A$49,0))</f>
        <v>Current 1.5DS, 2030 start, 'Expect the Unexpected'</v>
      </c>
      <c r="B143" s="15" t="s">
        <v>20</v>
      </c>
      <c r="C143" s="15" t="s">
        <v>274</v>
      </c>
      <c r="D143" s="15" t="s">
        <v>267</v>
      </c>
      <c r="E143" s="16">
        <v>9499.4101148835834</v>
      </c>
      <c r="F143" s="16">
        <v>9848.8143857170016</v>
      </c>
      <c r="G143" s="16">
        <v>13753.197500000002</v>
      </c>
      <c r="H143" s="16">
        <v>14573.808002186548</v>
      </c>
      <c r="I143" s="16">
        <v>15050.293836008288</v>
      </c>
      <c r="J143" s="16">
        <v>22930.488991041719</v>
      </c>
      <c r="K143" s="16">
        <v>26340.458933554361</v>
      </c>
      <c r="L143" s="16">
        <v>27197.174479806665</v>
      </c>
      <c r="M143" s="16">
        <v>28843.298492318369</v>
      </c>
      <c r="N143" s="16">
        <v>31381.373382113823</v>
      </c>
      <c r="O143" s="16">
        <v>32217.971497645969</v>
      </c>
    </row>
    <row r="144" spans="1:15" x14ac:dyDescent="0.3">
      <c r="A144" s="15" t="str">
        <f>INDEX('R1. Scenario specifications'!$C$11:$C$49,MATCH($B144,'R1. Scenario specifications'!$A$11:$A$49,0))</f>
        <v>Current 1.5DS, 2030 start, 'Expect the Unexpected'</v>
      </c>
      <c r="B144" s="15" t="s">
        <v>20</v>
      </c>
      <c r="C144" s="15" t="s">
        <v>63</v>
      </c>
      <c r="D144" s="15" t="s">
        <v>276</v>
      </c>
      <c r="E144" s="16">
        <v>152813.77727822776</v>
      </c>
      <c r="F144" s="16">
        <v>158350.63274649918</v>
      </c>
      <c r="G144" s="16">
        <v>171734.95198072732</v>
      </c>
      <c r="H144" s="16">
        <v>184961.55251408034</v>
      </c>
      <c r="I144" s="16">
        <v>157304.42777652651</v>
      </c>
      <c r="J144" s="16">
        <v>116396.09717940932</v>
      </c>
      <c r="K144" s="16">
        <v>107105.64437499657</v>
      </c>
      <c r="L144" s="16">
        <v>163488.04783537053</v>
      </c>
      <c r="M144" s="16">
        <v>164778.69887997719</v>
      </c>
      <c r="N144" s="16">
        <v>161185.05278510228</v>
      </c>
      <c r="O144" s="16">
        <v>146287.9715611774</v>
      </c>
    </row>
    <row r="145" spans="1:15" x14ac:dyDescent="0.3">
      <c r="A145" s="15" t="str">
        <f>INDEX('R1. Scenario specifications'!$C$11:$C$49,MATCH($B145,'R1. Scenario specifications'!$A$11:$A$49,0))</f>
        <v>Current 1.5DS, 2030 start, 'Expect the Unexpected'</v>
      </c>
      <c r="B145" s="15" t="s">
        <v>20</v>
      </c>
      <c r="C145" s="15" t="s">
        <v>67</v>
      </c>
      <c r="D145" s="15" t="s">
        <v>268</v>
      </c>
      <c r="E145" s="16">
        <v>202.70125377665161</v>
      </c>
      <c r="F145" s="16">
        <v>194.90848865877464</v>
      </c>
      <c r="G145" s="16">
        <v>2729.17362250721</v>
      </c>
      <c r="H145" s="16">
        <v>4236.7068245456885</v>
      </c>
      <c r="I145" s="16">
        <v>18401.95000947536</v>
      </c>
      <c r="J145" s="16">
        <v>39545.919089200775</v>
      </c>
      <c r="K145" s="16">
        <v>38378.289503778658</v>
      </c>
      <c r="L145" s="16">
        <v>36613.465027328399</v>
      </c>
      <c r="M145" s="16">
        <v>22458.709549508159</v>
      </c>
      <c r="N145" s="16">
        <v>6336.2906330322321</v>
      </c>
      <c r="O145" s="16">
        <v>8153.1986264615607</v>
      </c>
    </row>
    <row r="146" spans="1:15" x14ac:dyDescent="0.3">
      <c r="A146" s="15" t="str">
        <f>INDEX('R1. Scenario specifications'!$C$11:$C$49,MATCH($B146,'R1. Scenario specifications'!$A$11:$A$49,0))</f>
        <v>Current 1.5DS, 2030 start, 'Expect the Unexpected'</v>
      </c>
      <c r="B146" s="15" t="s">
        <v>20</v>
      </c>
      <c r="C146" s="15" t="s">
        <v>71</v>
      </c>
      <c r="D146" s="15" t="s">
        <v>269</v>
      </c>
      <c r="E146" s="16">
        <v>67.937052631788802</v>
      </c>
      <c r="F146" s="16">
        <v>458.66984800047186</v>
      </c>
      <c r="G146" s="16">
        <v>1083.8377074130829</v>
      </c>
      <c r="H146" s="16">
        <v>2602.2563297349002</v>
      </c>
      <c r="I146" s="16">
        <v>11427.14052819461</v>
      </c>
      <c r="J146" s="16">
        <v>31900.352698957413</v>
      </c>
      <c r="K146" s="16">
        <v>77391.811989283684</v>
      </c>
      <c r="L146" s="16">
        <v>63854.720112716452</v>
      </c>
      <c r="M146" s="16">
        <v>65718.339999710937</v>
      </c>
      <c r="N146" s="16">
        <v>84534.351946893308</v>
      </c>
      <c r="O146" s="16">
        <v>92694.817429109404</v>
      </c>
    </row>
    <row r="147" spans="1:15" x14ac:dyDescent="0.3">
      <c r="A147" s="15" t="str">
        <f>INDEX('R1. Scenario specifications'!$C$11:$C$49,MATCH($B147,'R1. Scenario specifications'!$A$11:$A$49,0))</f>
        <v>Current 1.5DS, 2030 start, 'Expect the Unexpected'</v>
      </c>
      <c r="B147" s="15" t="s">
        <v>20</v>
      </c>
      <c r="C147" s="15" t="s">
        <v>72</v>
      </c>
      <c r="D147" s="15" t="s">
        <v>269</v>
      </c>
      <c r="E147" s="16">
        <v>55.461114646679903</v>
      </c>
      <c r="F147" s="16">
        <v>60.524118034134894</v>
      </c>
      <c r="G147" s="16">
        <v>64.687762917592892</v>
      </c>
      <c r="H147" s="16">
        <v>64.713826068531574</v>
      </c>
      <c r="I147" s="16">
        <v>311.37646867175528</v>
      </c>
      <c r="J147" s="16">
        <v>492.32037699456208</v>
      </c>
      <c r="K147" s="16">
        <v>526.38892792191336</v>
      </c>
      <c r="L147" s="16">
        <v>502.11957939387048</v>
      </c>
      <c r="M147" s="16">
        <v>484.28994490043476</v>
      </c>
      <c r="N147" s="16">
        <v>489.82133765541283</v>
      </c>
      <c r="O147" s="16">
        <v>501.9589721618828</v>
      </c>
    </row>
    <row r="148" spans="1:15" x14ac:dyDescent="0.3">
      <c r="A148" s="15" t="str">
        <f>INDEX('R1. Scenario specifications'!$C$11:$C$49,MATCH($B148,'R1. Scenario specifications'!$A$11:$A$49,0))</f>
        <v>Current 1.5DS, 2030 start, 'Expect the Unexpected'</v>
      </c>
      <c r="B148" s="15" t="s">
        <v>20</v>
      </c>
      <c r="C148" s="15" t="s">
        <v>76</v>
      </c>
      <c r="D148" s="15" t="s">
        <v>268</v>
      </c>
      <c r="E148" s="16">
        <v>1.963099940637433</v>
      </c>
      <c r="F148" s="16">
        <v>1.7858497922310126</v>
      </c>
      <c r="G148" s="16">
        <v>1.5022495547807513</v>
      </c>
      <c r="H148" s="16">
        <v>1.0014997031871673</v>
      </c>
      <c r="I148" s="16">
        <v>0.50074985159358421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</row>
    <row r="149" spans="1:15" x14ac:dyDescent="0.3">
      <c r="A149" s="15" t="str">
        <f>INDEX('R1. Scenario specifications'!$C$11:$C$49,MATCH($B149,'R1. Scenario specifications'!$A$11:$A$49,0))</f>
        <v>Current 1.5DS, 2030 start, 'Expect the Unexpected'</v>
      </c>
      <c r="B149" s="15" t="s">
        <v>20</v>
      </c>
      <c r="C149" s="15" t="s">
        <v>73</v>
      </c>
      <c r="D149" s="15" t="s">
        <v>270</v>
      </c>
      <c r="E149" s="16">
        <v>1517.4635089937533</v>
      </c>
      <c r="F149" s="16">
        <v>1704.941889708542</v>
      </c>
      <c r="G149" s="16">
        <v>2697.6400213527741</v>
      </c>
      <c r="H149" s="16">
        <v>11305.646027158451</v>
      </c>
      <c r="I149" s="16">
        <v>24434.569705561502</v>
      </c>
      <c r="J149" s="16">
        <v>48977.805030558215</v>
      </c>
      <c r="K149" s="16">
        <v>99736.099140278355</v>
      </c>
      <c r="L149" s="16">
        <v>72283.63747799574</v>
      </c>
      <c r="M149" s="16">
        <v>70864.795457039043</v>
      </c>
      <c r="N149" s="16">
        <v>88321.551076483389</v>
      </c>
      <c r="O149" s="16">
        <v>115279.08386871574</v>
      </c>
    </row>
    <row r="150" spans="1:15" x14ac:dyDescent="0.3">
      <c r="A150" s="15" t="str">
        <f>INDEX('R1. Scenario specifications'!$C$11:$C$49,MATCH($B150,'R1. Scenario specifications'!$A$11:$A$49,0))</f>
        <v>Current 1.5DS, 2020 start, 'Expect the Unexpected' but with cheap renewables</v>
      </c>
      <c r="B150" s="15" t="s">
        <v>21</v>
      </c>
      <c r="C150" s="15" t="s">
        <v>272</v>
      </c>
      <c r="D150" s="15" t="s">
        <v>263</v>
      </c>
      <c r="E150" s="16">
        <v>49784.734326602505</v>
      </c>
      <c r="F150" s="16">
        <v>54152.136257274149</v>
      </c>
      <c r="G150" s="16">
        <v>71101.521146472311</v>
      </c>
      <c r="H150" s="16">
        <v>128097.68018453094</v>
      </c>
      <c r="I150" s="16">
        <v>162914.65583150316</v>
      </c>
      <c r="J150" s="16">
        <v>173736.69775357761</v>
      </c>
      <c r="K150" s="16">
        <v>242267.56888358193</v>
      </c>
      <c r="L150" s="16">
        <v>254052.83290683138</v>
      </c>
      <c r="M150" s="16">
        <v>281858.40729047533</v>
      </c>
      <c r="N150" s="16">
        <v>310653.23427356343</v>
      </c>
      <c r="O150" s="16">
        <v>327532.65830952011</v>
      </c>
    </row>
    <row r="151" spans="1:15" x14ac:dyDescent="0.3">
      <c r="A151" s="15" t="str">
        <f>INDEX('R1. Scenario specifications'!$C$11:$C$49,MATCH($B151,'R1. Scenario specifications'!$A$11:$A$49,0))</f>
        <v>Current 1.5DS, 2020 start, 'Expect the Unexpected' but with cheap renewables</v>
      </c>
      <c r="B151" s="15" t="s">
        <v>21</v>
      </c>
      <c r="C151" s="15" t="s">
        <v>61</v>
      </c>
      <c r="D151" s="15" t="s">
        <v>264</v>
      </c>
      <c r="E151" s="16">
        <v>132862.88014752162</v>
      </c>
      <c r="F151" s="16">
        <v>167791.64912397906</v>
      </c>
      <c r="G151" s="16">
        <v>133396.50690024573</v>
      </c>
      <c r="H151" s="16">
        <v>74084.791635683374</v>
      </c>
      <c r="I151" s="16">
        <v>51689.959250092536</v>
      </c>
      <c r="J151" s="16">
        <v>42902.365551797382</v>
      </c>
      <c r="K151" s="16">
        <v>48939.269985650375</v>
      </c>
      <c r="L151" s="16">
        <v>87295.248273031277</v>
      </c>
      <c r="M151" s="16">
        <v>93104.70265199423</v>
      </c>
      <c r="N151" s="16">
        <v>94533.84879387093</v>
      </c>
      <c r="O151" s="16">
        <v>76366.087244493261</v>
      </c>
    </row>
    <row r="152" spans="1:15" x14ac:dyDescent="0.3">
      <c r="A152" s="15" t="str">
        <f>INDEX('R1. Scenario specifications'!$C$11:$C$49,MATCH($B152,'R1. Scenario specifications'!$A$11:$A$49,0))</f>
        <v>Current 1.5DS, 2020 start, 'Expect the Unexpected' but with cheap renewables</v>
      </c>
      <c r="B152" s="15" t="s">
        <v>21</v>
      </c>
      <c r="C152" s="15" t="s">
        <v>62</v>
      </c>
      <c r="D152" s="15" t="s">
        <v>265</v>
      </c>
      <c r="E152" s="16">
        <v>113859.35941863245</v>
      </c>
      <c r="F152" s="16">
        <v>124404.48311047144</v>
      </c>
      <c r="G152" s="16">
        <v>164358.44354690131</v>
      </c>
      <c r="H152" s="16">
        <v>184604.01236500544</v>
      </c>
      <c r="I152" s="16">
        <v>89927.07945249659</v>
      </c>
      <c r="J152" s="16">
        <v>94214.176994439767</v>
      </c>
      <c r="K152" s="16">
        <v>107538.5941889207</v>
      </c>
      <c r="L152" s="16">
        <v>129259.50142007796</v>
      </c>
      <c r="M152" s="16">
        <v>116213.37270790081</v>
      </c>
      <c r="N152" s="16">
        <v>97075.610007480966</v>
      </c>
      <c r="O152" s="16">
        <v>71386.576572408725</v>
      </c>
    </row>
    <row r="153" spans="1:15" x14ac:dyDescent="0.3">
      <c r="A153" s="15" t="str">
        <f>INDEX('R1. Scenario specifications'!$C$11:$C$49,MATCH($B153,'R1. Scenario specifications'!$A$11:$A$49,0))</f>
        <v>Current 1.5DS, 2020 start, 'Expect the Unexpected' but with cheap renewables</v>
      </c>
      <c r="B153" s="15" t="s">
        <v>21</v>
      </c>
      <c r="C153" s="15" t="s">
        <v>273</v>
      </c>
      <c r="D153" s="15" t="s">
        <v>266</v>
      </c>
      <c r="E153" s="16">
        <v>10361.182910638019</v>
      </c>
      <c r="F153" s="16">
        <v>10421.651557134468</v>
      </c>
      <c r="G153" s="16">
        <v>14538.565506475221</v>
      </c>
      <c r="H153" s="16">
        <v>18135.643413433736</v>
      </c>
      <c r="I153" s="16">
        <v>27830.124169833427</v>
      </c>
      <c r="J153" s="16">
        <v>33213.043940459582</v>
      </c>
      <c r="K153" s="16">
        <v>34409.995650650206</v>
      </c>
      <c r="L153" s="16">
        <v>36794.858174468456</v>
      </c>
      <c r="M153" s="16">
        <v>37555.453003001152</v>
      </c>
      <c r="N153" s="16">
        <v>39665.285967166114</v>
      </c>
      <c r="O153" s="16">
        <v>41234.464962207167</v>
      </c>
    </row>
    <row r="154" spans="1:15" x14ac:dyDescent="0.3">
      <c r="A154" s="15" t="str">
        <f>INDEX('R1. Scenario specifications'!$C$11:$C$49,MATCH($B154,'R1. Scenario specifications'!$A$11:$A$49,0))</f>
        <v>Current 1.5DS, 2020 start, 'Expect the Unexpected' but with cheap renewables</v>
      </c>
      <c r="B154" s="15" t="s">
        <v>21</v>
      </c>
      <c r="C154" s="15" t="s">
        <v>274</v>
      </c>
      <c r="D154" s="15" t="s">
        <v>267</v>
      </c>
      <c r="E154" s="16">
        <v>9499.4101148835834</v>
      </c>
      <c r="F154" s="16">
        <v>9848.8143857170016</v>
      </c>
      <c r="G154" s="16">
        <v>13753.197500000002</v>
      </c>
      <c r="H154" s="16">
        <v>14573.808002186548</v>
      </c>
      <c r="I154" s="16">
        <v>18029.264999999999</v>
      </c>
      <c r="J154" s="16">
        <v>24584.544846272598</v>
      </c>
      <c r="K154" s="16">
        <v>27129.867016143369</v>
      </c>
      <c r="L154" s="16">
        <v>28158.190027838031</v>
      </c>
      <c r="M154" s="16">
        <v>30077.781782921447</v>
      </c>
      <c r="N154" s="16">
        <v>36889.893605682853</v>
      </c>
      <c r="O154" s="16">
        <v>39733.175000000003</v>
      </c>
    </row>
    <row r="155" spans="1:15" x14ac:dyDescent="0.3">
      <c r="A155" s="15" t="str">
        <f>INDEX('R1. Scenario specifications'!$C$11:$C$49,MATCH($B155,'R1. Scenario specifications'!$A$11:$A$49,0))</f>
        <v>Current 1.5DS, 2020 start, 'Expect the Unexpected' but with cheap renewables</v>
      </c>
      <c r="B155" s="15" t="s">
        <v>21</v>
      </c>
      <c r="C155" s="15" t="s">
        <v>63</v>
      </c>
      <c r="D155" s="15" t="s">
        <v>276</v>
      </c>
      <c r="E155" s="16">
        <v>152813.77727822776</v>
      </c>
      <c r="F155" s="16">
        <v>158350.63274649918</v>
      </c>
      <c r="G155" s="16">
        <v>171734.95198072732</v>
      </c>
      <c r="H155" s="16">
        <v>155006.97728782205</v>
      </c>
      <c r="I155" s="16">
        <v>107656.8015640987</v>
      </c>
      <c r="J155" s="16">
        <v>99338.548213845788</v>
      </c>
      <c r="K155" s="16">
        <v>131838.67699969071</v>
      </c>
      <c r="L155" s="16">
        <v>159882.81676242698</v>
      </c>
      <c r="M155" s="16">
        <v>158810.41802197901</v>
      </c>
      <c r="N155" s="16">
        <v>152918.41455884255</v>
      </c>
      <c r="O155" s="16">
        <v>136986.26587670331</v>
      </c>
    </row>
    <row r="156" spans="1:15" x14ac:dyDescent="0.3">
      <c r="A156" s="15" t="str">
        <f>INDEX('R1. Scenario specifications'!$C$11:$C$49,MATCH($B156,'R1. Scenario specifications'!$A$11:$A$49,0))</f>
        <v>Current 1.5DS, 2020 start, 'Expect the Unexpected' but with cheap renewables</v>
      </c>
      <c r="B156" s="15" t="s">
        <v>21</v>
      </c>
      <c r="C156" s="15" t="s">
        <v>67</v>
      </c>
      <c r="D156" s="15" t="s">
        <v>268</v>
      </c>
      <c r="E156" s="16">
        <v>202.70125377665161</v>
      </c>
      <c r="F156" s="16">
        <v>194.90848865877464</v>
      </c>
      <c r="G156" s="16">
        <v>2729.17362250721</v>
      </c>
      <c r="H156" s="16">
        <v>6087.9733363027999</v>
      </c>
      <c r="I156" s="16">
        <v>21330.257517449711</v>
      </c>
      <c r="J156" s="16">
        <v>30505.404724952983</v>
      </c>
      <c r="K156" s="16">
        <v>29692.081934010366</v>
      </c>
      <c r="L156" s="16">
        <v>26587.295435086922</v>
      </c>
      <c r="M156" s="16">
        <v>14988.385130453422</v>
      </c>
      <c r="N156" s="16">
        <v>11325.995277908685</v>
      </c>
      <c r="O156" s="16">
        <v>22509.845464190199</v>
      </c>
    </row>
    <row r="157" spans="1:15" x14ac:dyDescent="0.3">
      <c r="A157" s="15" t="str">
        <f>INDEX('R1. Scenario specifications'!$C$11:$C$49,MATCH($B157,'R1. Scenario specifications'!$A$11:$A$49,0))</f>
        <v>Current 1.5DS, 2020 start, 'Expect the Unexpected' but with cheap renewables</v>
      </c>
      <c r="B157" s="15" t="s">
        <v>21</v>
      </c>
      <c r="C157" s="15" t="s">
        <v>71</v>
      </c>
      <c r="D157" s="15" t="s">
        <v>269</v>
      </c>
      <c r="E157" s="16">
        <v>67.937052631788802</v>
      </c>
      <c r="F157" s="16">
        <v>458.66984800047186</v>
      </c>
      <c r="G157" s="16">
        <v>1083.8377074130829</v>
      </c>
      <c r="H157" s="16">
        <v>6702.3291792735345</v>
      </c>
      <c r="I157" s="16">
        <v>20664.916451604793</v>
      </c>
      <c r="J157" s="16">
        <v>48219.403477621738</v>
      </c>
      <c r="K157" s="16">
        <v>70767.094765815491</v>
      </c>
      <c r="L157" s="16">
        <v>63454.602299301339</v>
      </c>
      <c r="M157" s="16">
        <v>85192.917383043939</v>
      </c>
      <c r="N157" s="16">
        <v>99592.758853136344</v>
      </c>
      <c r="O157" s="16">
        <v>115824.71460221689</v>
      </c>
    </row>
    <row r="158" spans="1:15" x14ac:dyDescent="0.3">
      <c r="A158" s="15" t="str">
        <f>INDEX('R1. Scenario specifications'!$C$11:$C$49,MATCH($B158,'R1. Scenario specifications'!$A$11:$A$49,0))</f>
        <v>Current 1.5DS, 2020 start, 'Expect the Unexpected' but with cheap renewables</v>
      </c>
      <c r="B158" s="15" t="s">
        <v>21</v>
      </c>
      <c r="C158" s="15" t="s">
        <v>72</v>
      </c>
      <c r="D158" s="15" t="s">
        <v>269</v>
      </c>
      <c r="E158" s="16">
        <v>55.461114646679903</v>
      </c>
      <c r="F158" s="16">
        <v>60.524118034134894</v>
      </c>
      <c r="G158" s="16">
        <v>64.687762917592892</v>
      </c>
      <c r="H158" s="16">
        <v>70.730980403924789</v>
      </c>
      <c r="I158" s="16">
        <v>1031.3803017860023</v>
      </c>
      <c r="J158" s="16">
        <v>6055.8091787831017</v>
      </c>
      <c r="K158" s="16">
        <v>6488.4329988005156</v>
      </c>
      <c r="L158" s="16">
        <v>6488.4020737353367</v>
      </c>
      <c r="M158" s="16">
        <v>6480.7909557533358</v>
      </c>
      <c r="N158" s="16">
        <v>6488.3430561216383</v>
      </c>
      <c r="O158" s="16">
        <v>6488.3135514941569</v>
      </c>
    </row>
    <row r="159" spans="1:15" x14ac:dyDescent="0.3">
      <c r="A159" s="15" t="str">
        <f>INDEX('R1. Scenario specifications'!$C$11:$C$49,MATCH($B159,'R1. Scenario specifications'!$A$11:$A$49,0))</f>
        <v>Current 1.5DS, 2020 start, 'Expect the Unexpected' but with cheap renewables</v>
      </c>
      <c r="B159" s="15" t="s">
        <v>21</v>
      </c>
      <c r="C159" s="15" t="s">
        <v>76</v>
      </c>
      <c r="D159" s="15" t="s">
        <v>268</v>
      </c>
      <c r="E159" s="16">
        <v>1.963099940637433</v>
      </c>
      <c r="F159" s="16">
        <v>1.7858497922310126</v>
      </c>
      <c r="G159" s="16">
        <v>1.5022495547807513</v>
      </c>
      <c r="H159" s="16">
        <v>1.0014997031871682</v>
      </c>
      <c r="I159" s="16">
        <v>0.50074985159358421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</row>
    <row r="160" spans="1:15" x14ac:dyDescent="0.3">
      <c r="A160" s="15" t="str">
        <f>INDEX('R1. Scenario specifications'!$C$11:$C$49,MATCH($B160,'R1. Scenario specifications'!$A$11:$A$49,0))</f>
        <v>Current 1.5DS, 2020 start, 'Expect the Unexpected' but with cheap renewables</v>
      </c>
      <c r="B160" s="15" t="s">
        <v>21</v>
      </c>
      <c r="C160" s="15" t="s">
        <v>73</v>
      </c>
      <c r="D160" s="15" t="s">
        <v>270</v>
      </c>
      <c r="E160" s="16">
        <v>1517.4635089937533</v>
      </c>
      <c r="F160" s="16">
        <v>1704.941889708542</v>
      </c>
      <c r="G160" s="16">
        <v>2697.6400213527741</v>
      </c>
      <c r="H160" s="16">
        <v>16942.585707356131</v>
      </c>
      <c r="I160" s="16">
        <v>32355.25214983186</v>
      </c>
      <c r="J160" s="16">
        <v>65637.227205027593</v>
      </c>
      <c r="K160" s="16">
        <v>94024.606239943023</v>
      </c>
      <c r="L160" s="16">
        <v>84285.762548496292</v>
      </c>
      <c r="M160" s="16">
        <v>114626.75611670651</v>
      </c>
      <c r="N160" s="16">
        <v>150959.77712117523</v>
      </c>
      <c r="O160" s="16">
        <v>199273.1247189242</v>
      </c>
    </row>
    <row r="161" spans="1:15" x14ac:dyDescent="0.3">
      <c r="A161" s="15" t="str">
        <f>INDEX('R1. Scenario specifications'!$C$11:$C$49,MATCH($B161,'R1. Scenario specifications'!$A$11:$A$49,0))</f>
        <v>Current 1.5DS, 2030 start, 'Expect the Unexpected' but with cheap renewables</v>
      </c>
      <c r="B161" s="15" t="s">
        <v>22</v>
      </c>
      <c r="C161" s="15" t="s">
        <v>272</v>
      </c>
      <c r="D161" s="15" t="s">
        <v>263</v>
      </c>
      <c r="E161" s="16">
        <v>49784.734326602505</v>
      </c>
      <c r="F161" s="16">
        <v>54152.136257274149</v>
      </c>
      <c r="G161" s="16">
        <v>71101.521146472311</v>
      </c>
      <c r="H161" s="16">
        <v>92284.05317362379</v>
      </c>
      <c r="I161" s="16">
        <v>164319.13706044701</v>
      </c>
      <c r="J161" s="16">
        <v>173560.64981504568</v>
      </c>
      <c r="K161" s="16">
        <v>259571.08644819885</v>
      </c>
      <c r="L161" s="16">
        <v>196355.07547574962</v>
      </c>
      <c r="M161" s="16">
        <v>238227.83780667599</v>
      </c>
      <c r="N161" s="16">
        <v>255501.92771344876</v>
      </c>
      <c r="O161" s="16">
        <v>314840.09070736216</v>
      </c>
    </row>
    <row r="162" spans="1:15" x14ac:dyDescent="0.3">
      <c r="A162" s="15" t="str">
        <f>INDEX('R1. Scenario specifications'!$C$11:$C$49,MATCH($B162,'R1. Scenario specifications'!$A$11:$A$49,0))</f>
        <v>Current 1.5DS, 2030 start, 'Expect the Unexpected' but with cheap renewables</v>
      </c>
      <c r="B162" s="15" t="s">
        <v>22</v>
      </c>
      <c r="C162" s="15" t="s">
        <v>61</v>
      </c>
      <c r="D162" s="15" t="s">
        <v>264</v>
      </c>
      <c r="E162" s="16">
        <v>132862.88014752162</v>
      </c>
      <c r="F162" s="16">
        <v>167791.64912397906</v>
      </c>
      <c r="G162" s="16">
        <v>133396.50690024573</v>
      </c>
      <c r="H162" s="16">
        <v>130131.69480443095</v>
      </c>
      <c r="I162" s="16">
        <v>51689.066580613748</v>
      </c>
      <c r="J162" s="16">
        <v>44457.598325909028</v>
      </c>
      <c r="K162" s="16">
        <v>16454.932668994363</v>
      </c>
      <c r="L162" s="16">
        <v>106129.04897385233</v>
      </c>
      <c r="M162" s="16">
        <v>111510.3407435008</v>
      </c>
      <c r="N162" s="16">
        <v>85518.709977916486</v>
      </c>
      <c r="O162" s="16">
        <v>97438.012802242447</v>
      </c>
    </row>
    <row r="163" spans="1:15" x14ac:dyDescent="0.3">
      <c r="A163" s="15" t="str">
        <f>INDEX('R1. Scenario specifications'!$C$11:$C$49,MATCH($B163,'R1. Scenario specifications'!$A$11:$A$49,0))</f>
        <v>Current 1.5DS, 2030 start, 'Expect the Unexpected' but with cheap renewables</v>
      </c>
      <c r="B163" s="15" t="s">
        <v>22</v>
      </c>
      <c r="C163" s="15" t="s">
        <v>62</v>
      </c>
      <c r="D163" s="15" t="s">
        <v>265</v>
      </c>
      <c r="E163" s="16">
        <v>113859.35941863245</v>
      </c>
      <c r="F163" s="16">
        <v>124404.48311047144</v>
      </c>
      <c r="G163" s="16">
        <v>164358.44354690131</v>
      </c>
      <c r="H163" s="16">
        <v>184528.1339737667</v>
      </c>
      <c r="I163" s="16">
        <v>97625.232537556512</v>
      </c>
      <c r="J163" s="16">
        <v>54754.200203930042</v>
      </c>
      <c r="K163" s="16">
        <v>106720.26850652935</v>
      </c>
      <c r="L163" s="16">
        <v>148499.840532495</v>
      </c>
      <c r="M163" s="16">
        <v>165731.70213095765</v>
      </c>
      <c r="N163" s="16">
        <v>173481.54211092857</v>
      </c>
      <c r="O163" s="16">
        <v>156430.42480200442</v>
      </c>
    </row>
    <row r="164" spans="1:15" x14ac:dyDescent="0.3">
      <c r="A164" s="15" t="str">
        <f>INDEX('R1. Scenario specifications'!$C$11:$C$49,MATCH($B164,'R1. Scenario specifications'!$A$11:$A$49,0))</f>
        <v>Current 1.5DS, 2030 start, 'Expect the Unexpected' but with cheap renewables</v>
      </c>
      <c r="B164" s="15" t="s">
        <v>22</v>
      </c>
      <c r="C164" s="15" t="s">
        <v>273</v>
      </c>
      <c r="D164" s="15" t="s">
        <v>266</v>
      </c>
      <c r="E164" s="16">
        <v>10361.182910638019</v>
      </c>
      <c r="F164" s="16">
        <v>10421.651557134468</v>
      </c>
      <c r="G164" s="16">
        <v>14538.565506475221</v>
      </c>
      <c r="H164" s="16">
        <v>17298.820957073796</v>
      </c>
      <c r="I164" s="16">
        <v>20326.13364303538</v>
      </c>
      <c r="J164" s="16">
        <v>30900.404260383912</v>
      </c>
      <c r="K164" s="16">
        <v>33419.360198382827</v>
      </c>
      <c r="L164" s="16">
        <v>35190.70472478187</v>
      </c>
      <c r="M164" s="16">
        <v>29990.336702022196</v>
      </c>
      <c r="N164" s="16">
        <v>33894.621081093384</v>
      </c>
      <c r="O164" s="16">
        <v>37799.375878647705</v>
      </c>
    </row>
    <row r="165" spans="1:15" x14ac:dyDescent="0.3">
      <c r="A165" s="15" t="str">
        <f>INDEX('R1. Scenario specifications'!$C$11:$C$49,MATCH($B165,'R1. Scenario specifications'!$A$11:$A$49,0))</f>
        <v>Current 1.5DS, 2030 start, 'Expect the Unexpected' but with cheap renewables</v>
      </c>
      <c r="B165" s="15" t="s">
        <v>22</v>
      </c>
      <c r="C165" s="15" t="s">
        <v>274</v>
      </c>
      <c r="D165" s="15" t="s">
        <v>267</v>
      </c>
      <c r="E165" s="16">
        <v>9499.4101148835834</v>
      </c>
      <c r="F165" s="16">
        <v>9848.8143857170016</v>
      </c>
      <c r="G165" s="16">
        <v>13753.197500000002</v>
      </c>
      <c r="H165" s="16">
        <v>14573.808002186548</v>
      </c>
      <c r="I165" s="16">
        <v>15050.293836008288</v>
      </c>
      <c r="J165" s="16">
        <v>22496.218311368444</v>
      </c>
      <c r="K165" s="16">
        <v>26150.39333029338</v>
      </c>
      <c r="L165" s="16">
        <v>27061.634893302406</v>
      </c>
      <c r="M165" s="16">
        <v>28425.642709259839</v>
      </c>
      <c r="N165" s="16">
        <v>31495.624323333868</v>
      </c>
      <c r="O165" s="16">
        <v>32306.432864101938</v>
      </c>
    </row>
    <row r="166" spans="1:15" x14ac:dyDescent="0.3">
      <c r="A166" s="15" t="str">
        <f>INDEX('R1. Scenario specifications'!$C$11:$C$49,MATCH($B166,'R1. Scenario specifications'!$A$11:$A$49,0))</f>
        <v>Current 1.5DS, 2030 start, 'Expect the Unexpected' but with cheap renewables</v>
      </c>
      <c r="B166" s="15" t="s">
        <v>22</v>
      </c>
      <c r="C166" s="15" t="s">
        <v>63</v>
      </c>
      <c r="D166" s="15" t="s">
        <v>276</v>
      </c>
      <c r="E166" s="16">
        <v>152813.77727822776</v>
      </c>
      <c r="F166" s="16">
        <v>158350.63274649918</v>
      </c>
      <c r="G166" s="16">
        <v>171734.95198072732</v>
      </c>
      <c r="H166" s="16">
        <v>184961.55251408034</v>
      </c>
      <c r="I166" s="16">
        <v>156809.96176169635</v>
      </c>
      <c r="J166" s="16">
        <v>115575.97012053792</v>
      </c>
      <c r="K166" s="16">
        <v>107125.46500332358</v>
      </c>
      <c r="L166" s="16">
        <v>163104.49203554468</v>
      </c>
      <c r="M166" s="16">
        <v>164883.07313428188</v>
      </c>
      <c r="N166" s="16">
        <v>161416.19628451572</v>
      </c>
      <c r="O166" s="16">
        <v>146354.12872602689</v>
      </c>
    </row>
    <row r="167" spans="1:15" x14ac:dyDescent="0.3">
      <c r="A167" s="15" t="str">
        <f>INDEX('R1. Scenario specifications'!$C$11:$C$49,MATCH($B167,'R1. Scenario specifications'!$A$11:$A$49,0))</f>
        <v>Current 1.5DS, 2030 start, 'Expect the Unexpected' but with cheap renewables</v>
      </c>
      <c r="B167" s="15" t="s">
        <v>22</v>
      </c>
      <c r="C167" s="15" t="s">
        <v>67</v>
      </c>
      <c r="D167" s="15" t="s">
        <v>268</v>
      </c>
      <c r="E167" s="16">
        <v>202.70125377665161</v>
      </c>
      <c r="F167" s="16">
        <v>194.90848865877464</v>
      </c>
      <c r="G167" s="16">
        <v>2729.17362250721</v>
      </c>
      <c r="H167" s="16">
        <v>4236.7068245456885</v>
      </c>
      <c r="I167" s="16">
        <v>16894.536608768252</v>
      </c>
      <c r="J167" s="16">
        <v>38983.395095980806</v>
      </c>
      <c r="K167" s="16">
        <v>37751.328604048744</v>
      </c>
      <c r="L167" s="16">
        <v>37143.233020186024</v>
      </c>
      <c r="M167" s="16">
        <v>23335.574407778138</v>
      </c>
      <c r="N167" s="16">
        <v>6715.659350446369</v>
      </c>
      <c r="O167" s="16">
        <v>7943.2408471833105</v>
      </c>
    </row>
    <row r="168" spans="1:15" x14ac:dyDescent="0.3">
      <c r="A168" s="15" t="str">
        <f>INDEX('R1. Scenario specifications'!$C$11:$C$49,MATCH($B168,'R1. Scenario specifications'!$A$11:$A$49,0))</f>
        <v>Current 1.5DS, 2030 start, 'Expect the Unexpected' but with cheap renewables</v>
      </c>
      <c r="B168" s="15" t="s">
        <v>22</v>
      </c>
      <c r="C168" s="15" t="s">
        <v>71</v>
      </c>
      <c r="D168" s="15" t="s">
        <v>269</v>
      </c>
      <c r="E168" s="16">
        <v>67.937052631788802</v>
      </c>
      <c r="F168" s="16">
        <v>458.66984800047186</v>
      </c>
      <c r="G168" s="16">
        <v>1083.8377074130829</v>
      </c>
      <c r="H168" s="16">
        <v>2602.2563297349002</v>
      </c>
      <c r="I168" s="16">
        <v>13523.245013661419</v>
      </c>
      <c r="J168" s="16">
        <v>36546.988096889843</v>
      </c>
      <c r="K168" s="16">
        <v>77513.928320354418</v>
      </c>
      <c r="L168" s="16">
        <v>63251.3111708945</v>
      </c>
      <c r="M168" s="16">
        <v>64564.194918776746</v>
      </c>
      <c r="N168" s="16">
        <v>85099.22490161001</v>
      </c>
      <c r="O168" s="16">
        <v>93444.049050336253</v>
      </c>
    </row>
    <row r="169" spans="1:15" x14ac:dyDescent="0.3">
      <c r="A169" s="15" t="str">
        <f>INDEX('R1. Scenario specifications'!$C$11:$C$49,MATCH($B169,'R1. Scenario specifications'!$A$11:$A$49,0))</f>
        <v>Current 1.5DS, 2030 start, 'Expect the Unexpected' but with cheap renewables</v>
      </c>
      <c r="B169" s="15" t="s">
        <v>22</v>
      </c>
      <c r="C169" s="15" t="s">
        <v>72</v>
      </c>
      <c r="D169" s="15" t="s">
        <v>269</v>
      </c>
      <c r="E169" s="16">
        <v>55.461114646679903</v>
      </c>
      <c r="F169" s="16">
        <v>60.524118034134894</v>
      </c>
      <c r="G169" s="16">
        <v>64.687762917592892</v>
      </c>
      <c r="H169" s="16">
        <v>64.713826068531574</v>
      </c>
      <c r="I169" s="16">
        <v>356.90062869980966</v>
      </c>
      <c r="J169" s="16">
        <v>394.06214127321391</v>
      </c>
      <c r="K169" s="16">
        <v>471.00705888465757</v>
      </c>
      <c r="L169" s="16">
        <v>433.0107429962643</v>
      </c>
      <c r="M169" s="16">
        <v>410.21998079571836</v>
      </c>
      <c r="N169" s="16">
        <v>470.92486952894313</v>
      </c>
      <c r="O169" s="16">
        <v>470.8995785273367</v>
      </c>
    </row>
    <row r="170" spans="1:15" x14ac:dyDescent="0.3">
      <c r="A170" s="15" t="str">
        <f>INDEX('R1. Scenario specifications'!$C$11:$C$49,MATCH($B170,'R1. Scenario specifications'!$A$11:$A$49,0))</f>
        <v>Current 1.5DS, 2030 start, 'Expect the Unexpected' but with cheap renewables</v>
      </c>
      <c r="B170" s="15" t="s">
        <v>22</v>
      </c>
      <c r="C170" s="15" t="s">
        <v>76</v>
      </c>
      <c r="D170" s="15" t="s">
        <v>268</v>
      </c>
      <c r="E170" s="16">
        <v>1.963099940637433</v>
      </c>
      <c r="F170" s="16">
        <v>1.7858497922310126</v>
      </c>
      <c r="G170" s="16">
        <v>1.5022495547807513</v>
      </c>
      <c r="H170" s="16">
        <v>1.0014997031871673</v>
      </c>
      <c r="I170" s="16">
        <v>0.50074985159358421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</row>
    <row r="171" spans="1:15" x14ac:dyDescent="0.3">
      <c r="A171" s="15" t="str">
        <f>INDEX('R1. Scenario specifications'!$C$11:$C$49,MATCH($B171,'R1. Scenario specifications'!$A$11:$A$49,0))</f>
        <v>Current 1.5DS, 2030 start, 'Expect the Unexpected' but with cheap renewables</v>
      </c>
      <c r="B171" s="15" t="s">
        <v>22</v>
      </c>
      <c r="C171" s="15" t="s">
        <v>73</v>
      </c>
      <c r="D171" s="15" t="s">
        <v>270</v>
      </c>
      <c r="E171" s="16">
        <v>1517.4635089937533</v>
      </c>
      <c r="F171" s="16">
        <v>1704.941889708542</v>
      </c>
      <c r="G171" s="16">
        <v>2697.6400213527741</v>
      </c>
      <c r="H171" s="16">
        <v>11305.646027158451</v>
      </c>
      <c r="I171" s="16">
        <v>25418.101566727004</v>
      </c>
      <c r="J171" s="16">
        <v>51587.233835271261</v>
      </c>
      <c r="K171" s="16">
        <v>103271.44604739125</v>
      </c>
      <c r="L171" s="16">
        <v>75190.376934571366</v>
      </c>
      <c r="M171" s="16">
        <v>76829.556511693809</v>
      </c>
      <c r="N171" s="16">
        <v>92835.050824683261</v>
      </c>
      <c r="O171" s="16">
        <v>121153.14415117486</v>
      </c>
    </row>
    <row r="172" spans="1:15" x14ac:dyDescent="0.3">
      <c r="A172" s="15" t="str">
        <f>INDEX('R1. Scenario specifications'!$C$11:$C$49,MATCH($B172,'R1. Scenario specifications'!$A$11:$A$49,0))</f>
        <v>Current 1.5DS, 2020 start, 'Expect the Unexpected' but with cheap CCS</v>
      </c>
      <c r="B172" s="15" t="s">
        <v>23</v>
      </c>
      <c r="C172" s="15" t="s">
        <v>272</v>
      </c>
      <c r="D172" s="15" t="s">
        <v>263</v>
      </c>
      <c r="E172" s="16">
        <v>49784.734326602505</v>
      </c>
      <c r="F172" s="16">
        <v>54152.136257274149</v>
      </c>
      <c r="G172" s="16">
        <v>71101.521146472311</v>
      </c>
      <c r="H172" s="16">
        <v>128952.91763132802</v>
      </c>
      <c r="I172" s="16">
        <v>164222.28718089149</v>
      </c>
      <c r="J172" s="16">
        <v>173889.21519569308</v>
      </c>
      <c r="K172" s="16">
        <v>240328.16929731824</v>
      </c>
      <c r="L172" s="16">
        <v>253210.34891618302</v>
      </c>
      <c r="M172" s="16">
        <v>282274.04975067999</v>
      </c>
      <c r="N172" s="16">
        <v>310674.84710856347</v>
      </c>
      <c r="O172" s="16">
        <v>327548.70976433367</v>
      </c>
    </row>
    <row r="173" spans="1:15" x14ac:dyDescent="0.3">
      <c r="A173" s="15" t="str">
        <f>INDEX('R1. Scenario specifications'!$C$11:$C$49,MATCH($B173,'R1. Scenario specifications'!$A$11:$A$49,0))</f>
        <v>Current 1.5DS, 2020 start, 'Expect the Unexpected' but with cheap CCS</v>
      </c>
      <c r="B173" s="15" t="s">
        <v>23</v>
      </c>
      <c r="C173" s="15" t="s">
        <v>61</v>
      </c>
      <c r="D173" s="15" t="s">
        <v>264</v>
      </c>
      <c r="E173" s="16">
        <v>132862.88014752162</v>
      </c>
      <c r="F173" s="16">
        <v>167791.64912397906</v>
      </c>
      <c r="G173" s="16">
        <v>133396.50690024573</v>
      </c>
      <c r="H173" s="16">
        <v>74084.797322974395</v>
      </c>
      <c r="I173" s="16">
        <v>51689.958863652842</v>
      </c>
      <c r="J173" s="16">
        <v>42902.360186801488</v>
      </c>
      <c r="K173" s="16">
        <v>42951.916067286613</v>
      </c>
      <c r="L173" s="16">
        <v>87808.802211440663</v>
      </c>
      <c r="M173" s="16">
        <v>93115.766718346509</v>
      </c>
      <c r="N173" s="16">
        <v>94350.073839815144</v>
      </c>
      <c r="O173" s="16">
        <v>76081.855540986828</v>
      </c>
    </row>
    <row r="174" spans="1:15" x14ac:dyDescent="0.3">
      <c r="A174" s="15" t="str">
        <f>INDEX('R1. Scenario specifications'!$C$11:$C$49,MATCH($B174,'R1. Scenario specifications'!$A$11:$A$49,0))</f>
        <v>Current 1.5DS, 2020 start, 'Expect the Unexpected' but with cheap CCS</v>
      </c>
      <c r="B174" s="15" t="s">
        <v>23</v>
      </c>
      <c r="C174" s="15" t="s">
        <v>62</v>
      </c>
      <c r="D174" s="15" t="s">
        <v>265</v>
      </c>
      <c r="E174" s="16">
        <v>113859.35941863245</v>
      </c>
      <c r="F174" s="16">
        <v>124404.48311047144</v>
      </c>
      <c r="G174" s="16">
        <v>164358.44354690131</v>
      </c>
      <c r="H174" s="16">
        <v>188808.02055401017</v>
      </c>
      <c r="I174" s="16">
        <v>89940.444436640391</v>
      </c>
      <c r="J174" s="16">
        <v>102800.8741173649</v>
      </c>
      <c r="K174" s="16">
        <v>119758.24462545173</v>
      </c>
      <c r="L174" s="16">
        <v>128574.50763876914</v>
      </c>
      <c r="M174" s="16">
        <v>117295.38449553584</v>
      </c>
      <c r="N174" s="16">
        <v>94638.432970895112</v>
      </c>
      <c r="O174" s="16">
        <v>71220.428916449702</v>
      </c>
    </row>
    <row r="175" spans="1:15" x14ac:dyDescent="0.3">
      <c r="A175" s="15" t="str">
        <f>INDEX('R1. Scenario specifications'!$C$11:$C$49,MATCH($B175,'R1. Scenario specifications'!$A$11:$A$49,0))</f>
        <v>Current 1.5DS, 2020 start, 'Expect the Unexpected' but with cheap CCS</v>
      </c>
      <c r="B175" s="15" t="s">
        <v>23</v>
      </c>
      <c r="C175" s="15" t="s">
        <v>273</v>
      </c>
      <c r="D175" s="15" t="s">
        <v>266</v>
      </c>
      <c r="E175" s="16">
        <v>10361.182910638019</v>
      </c>
      <c r="F175" s="16">
        <v>10421.651557134468</v>
      </c>
      <c r="G175" s="16">
        <v>14538.565506475221</v>
      </c>
      <c r="H175" s="16">
        <v>18222.318948192493</v>
      </c>
      <c r="I175" s="16">
        <v>27967.158906223071</v>
      </c>
      <c r="J175" s="16">
        <v>34096.792224403449</v>
      </c>
      <c r="K175" s="16">
        <v>35904.911388748005</v>
      </c>
      <c r="L175" s="16">
        <v>37117.494849960502</v>
      </c>
      <c r="M175" s="16">
        <v>38149.526528380477</v>
      </c>
      <c r="N175" s="16">
        <v>39985.788458108422</v>
      </c>
      <c r="O175" s="16">
        <v>41110.746769133504</v>
      </c>
    </row>
    <row r="176" spans="1:15" x14ac:dyDescent="0.3">
      <c r="A176" s="15" t="str">
        <f>INDEX('R1. Scenario specifications'!$C$11:$C$49,MATCH($B176,'R1. Scenario specifications'!$A$11:$A$49,0))</f>
        <v>Current 1.5DS, 2020 start, 'Expect the Unexpected' but with cheap CCS</v>
      </c>
      <c r="B176" s="15" t="s">
        <v>23</v>
      </c>
      <c r="C176" s="15" t="s">
        <v>274</v>
      </c>
      <c r="D176" s="15" t="s">
        <v>267</v>
      </c>
      <c r="E176" s="16">
        <v>9499.4101148835834</v>
      </c>
      <c r="F176" s="16">
        <v>9848.8143857170016</v>
      </c>
      <c r="G176" s="16">
        <v>13753.197500000002</v>
      </c>
      <c r="H176" s="16">
        <v>14573.808002186548</v>
      </c>
      <c r="I176" s="16">
        <v>17893.264999999999</v>
      </c>
      <c r="J176" s="16">
        <v>24642.119999999995</v>
      </c>
      <c r="K176" s="16">
        <v>29450.287499999999</v>
      </c>
      <c r="L176" s="16">
        <v>30745.585013458702</v>
      </c>
      <c r="M176" s="16">
        <v>31585.417710006303</v>
      </c>
      <c r="N176" s="16">
        <v>37863.382315923751</v>
      </c>
      <c r="O176" s="16">
        <v>39733.175000000003</v>
      </c>
    </row>
    <row r="177" spans="1:15" x14ac:dyDescent="0.3">
      <c r="A177" s="15" t="str">
        <f>INDEX('R1. Scenario specifications'!$C$11:$C$49,MATCH($B177,'R1. Scenario specifications'!$A$11:$A$49,0))</f>
        <v>Current 1.5DS, 2020 start, 'Expect the Unexpected' but with cheap CCS</v>
      </c>
      <c r="B177" s="15" t="s">
        <v>23</v>
      </c>
      <c r="C177" s="15" t="s">
        <v>63</v>
      </c>
      <c r="D177" s="15" t="s">
        <v>276</v>
      </c>
      <c r="E177" s="16">
        <v>152813.77727822776</v>
      </c>
      <c r="F177" s="16">
        <v>158350.63274649918</v>
      </c>
      <c r="G177" s="16">
        <v>171734.95198072732</v>
      </c>
      <c r="H177" s="16">
        <v>153080.5824667</v>
      </c>
      <c r="I177" s="16">
        <v>107728.40811554369</v>
      </c>
      <c r="J177" s="16">
        <v>98949.00243421398</v>
      </c>
      <c r="K177" s="16">
        <v>129761.56651670749</v>
      </c>
      <c r="L177" s="16">
        <v>160957.62138267508</v>
      </c>
      <c r="M177" s="16">
        <v>159742.15716832355</v>
      </c>
      <c r="N177" s="16">
        <v>151438.54266146879</v>
      </c>
      <c r="O177" s="16">
        <v>136636.51852931577</v>
      </c>
    </row>
    <row r="178" spans="1:15" x14ac:dyDescent="0.3">
      <c r="A178" s="15" t="str">
        <f>INDEX('R1. Scenario specifications'!$C$11:$C$49,MATCH($B178,'R1. Scenario specifications'!$A$11:$A$49,0))</f>
        <v>Current 1.5DS, 2020 start, 'Expect the Unexpected' but with cheap CCS</v>
      </c>
      <c r="B178" s="15" t="s">
        <v>23</v>
      </c>
      <c r="C178" s="15" t="s">
        <v>67</v>
      </c>
      <c r="D178" s="15" t="s">
        <v>268</v>
      </c>
      <c r="E178" s="16">
        <v>202.70125377665161</v>
      </c>
      <c r="F178" s="16">
        <v>194.90848865877464</v>
      </c>
      <c r="G178" s="16">
        <v>2729.17362250721</v>
      </c>
      <c r="H178" s="16">
        <v>6291.4134342852694</v>
      </c>
      <c r="I178" s="16">
        <v>23954.762861257019</v>
      </c>
      <c r="J178" s="16">
        <v>33627.073894754394</v>
      </c>
      <c r="K178" s="16">
        <v>32868.301576757622</v>
      </c>
      <c r="L178" s="16">
        <v>28134.351011176688</v>
      </c>
      <c r="M178" s="16">
        <v>15513.467852292662</v>
      </c>
      <c r="N178" s="16">
        <v>12893.855393420854</v>
      </c>
      <c r="O178" s="16">
        <v>23543.529319113717</v>
      </c>
    </row>
    <row r="179" spans="1:15" x14ac:dyDescent="0.3">
      <c r="A179" s="15" t="str">
        <f>INDEX('R1. Scenario specifications'!$C$11:$C$49,MATCH($B179,'R1. Scenario specifications'!$A$11:$A$49,0))</f>
        <v>Current 1.5DS, 2020 start, 'Expect the Unexpected' but with cheap CCS</v>
      </c>
      <c r="B179" s="15" t="s">
        <v>23</v>
      </c>
      <c r="C179" s="15" t="s">
        <v>71</v>
      </c>
      <c r="D179" s="15" t="s">
        <v>269</v>
      </c>
      <c r="E179" s="16">
        <v>67.937052631788802</v>
      </c>
      <c r="F179" s="16">
        <v>458.66984800047186</v>
      </c>
      <c r="G179" s="16">
        <v>1083.8377074130829</v>
      </c>
      <c r="H179" s="16">
        <v>5203.4567296477499</v>
      </c>
      <c r="I179" s="16">
        <v>18579.981005240537</v>
      </c>
      <c r="J179" s="16">
        <v>41911.692069563411</v>
      </c>
      <c r="K179" s="16">
        <v>64318.161479747876</v>
      </c>
      <c r="L179" s="16">
        <v>61179.791187459421</v>
      </c>
      <c r="M179" s="16">
        <v>83914.445757206966</v>
      </c>
      <c r="N179" s="16">
        <v>101359.72606408084</v>
      </c>
      <c r="O179" s="16">
        <v>117969.8821153352</v>
      </c>
    </row>
    <row r="180" spans="1:15" x14ac:dyDescent="0.3">
      <c r="A180" s="15" t="str">
        <f>INDEX('R1. Scenario specifications'!$C$11:$C$49,MATCH($B180,'R1. Scenario specifications'!$A$11:$A$49,0))</f>
        <v>Current 1.5DS, 2020 start, 'Expect the Unexpected' but with cheap CCS</v>
      </c>
      <c r="B180" s="15" t="s">
        <v>23</v>
      </c>
      <c r="C180" s="15" t="s">
        <v>72</v>
      </c>
      <c r="D180" s="15" t="s">
        <v>269</v>
      </c>
      <c r="E180" s="16">
        <v>55.461114646679903</v>
      </c>
      <c r="F180" s="16">
        <v>60.524118034134894</v>
      </c>
      <c r="G180" s="16">
        <v>64.687762917592892</v>
      </c>
      <c r="H180" s="16">
        <v>99.043155161621783</v>
      </c>
      <c r="I180" s="16">
        <v>568.90018793595164</v>
      </c>
      <c r="J180" s="16">
        <v>1151.8934495171673</v>
      </c>
      <c r="K180" s="16">
        <v>3465.3766795084907</v>
      </c>
      <c r="L180" s="16">
        <v>3372.2104337737837</v>
      </c>
      <c r="M180" s="16">
        <v>3457.7357626857433</v>
      </c>
      <c r="N180" s="16">
        <v>3465.2878630540467</v>
      </c>
      <c r="O180" s="16">
        <v>3465.2585672733403</v>
      </c>
    </row>
    <row r="181" spans="1:15" x14ac:dyDescent="0.3">
      <c r="A181" s="15" t="str">
        <f>INDEX('R1. Scenario specifications'!$C$11:$C$49,MATCH($B181,'R1. Scenario specifications'!$A$11:$A$49,0))</f>
        <v>Current 1.5DS, 2020 start, 'Expect the Unexpected' but with cheap CCS</v>
      </c>
      <c r="B181" s="15" t="s">
        <v>23</v>
      </c>
      <c r="C181" s="15" t="s">
        <v>76</v>
      </c>
      <c r="D181" s="15" t="s">
        <v>268</v>
      </c>
      <c r="E181" s="16">
        <v>1.963099940637433</v>
      </c>
      <c r="F181" s="16">
        <v>1.7858497922310126</v>
      </c>
      <c r="G181" s="16">
        <v>1.5022495547807513</v>
      </c>
      <c r="H181" s="16">
        <v>1.0014997031871673</v>
      </c>
      <c r="I181" s="16">
        <v>0.50074985159358421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</row>
    <row r="182" spans="1:15" x14ac:dyDescent="0.3">
      <c r="A182" s="15" t="str">
        <f>INDEX('R1. Scenario specifications'!$C$11:$C$49,MATCH($B182,'R1. Scenario specifications'!$A$11:$A$49,0))</f>
        <v>Current 1.5DS, 2020 start, 'Expect the Unexpected' but with cheap CCS</v>
      </c>
      <c r="B182" s="15" t="s">
        <v>23</v>
      </c>
      <c r="C182" s="15" t="s">
        <v>73</v>
      </c>
      <c r="D182" s="15" t="s">
        <v>270</v>
      </c>
      <c r="E182" s="16">
        <v>1517.4635089937533</v>
      </c>
      <c r="F182" s="16">
        <v>1704.941889708542</v>
      </c>
      <c r="G182" s="16">
        <v>2697.6400213527741</v>
      </c>
      <c r="H182" s="16">
        <v>13150.553919690137</v>
      </c>
      <c r="I182" s="16">
        <v>30676.692899480884</v>
      </c>
      <c r="J182" s="16">
        <v>62197.22093103014</v>
      </c>
      <c r="K182" s="16">
        <v>92506.529519591073</v>
      </c>
      <c r="L182" s="16">
        <v>82811.563971206764</v>
      </c>
      <c r="M182" s="16">
        <v>112692.44977664363</v>
      </c>
      <c r="N182" s="16">
        <v>149767.92743793631</v>
      </c>
      <c r="O182" s="16">
        <v>198590.1841076017</v>
      </c>
    </row>
    <row r="183" spans="1:15" x14ac:dyDescent="0.3">
      <c r="A183" s="15" t="str">
        <f>INDEX('R1. Scenario specifications'!$C$11:$C$49,MATCH($B183,'R1. Scenario specifications'!$A$11:$A$49,0))</f>
        <v>Current 1.5DS, 2030 start, 'Expect the Unexpected' but with cheap CCS</v>
      </c>
      <c r="B183" s="15" t="s">
        <v>24</v>
      </c>
      <c r="C183" s="15" t="s">
        <v>272</v>
      </c>
      <c r="D183" s="15" t="s">
        <v>263</v>
      </c>
      <c r="E183" s="16">
        <v>49784.734326602505</v>
      </c>
      <c r="F183" s="16">
        <v>54152.136257274149</v>
      </c>
      <c r="G183" s="16">
        <v>71101.521146472311</v>
      </c>
      <c r="H183" s="16">
        <v>92284.05317362379</v>
      </c>
      <c r="I183" s="16">
        <v>164363.56809764949</v>
      </c>
      <c r="J183" s="16">
        <v>174657.86587860461</v>
      </c>
      <c r="K183" s="16">
        <v>259693.60692349423</v>
      </c>
      <c r="L183" s="16">
        <v>198923.43341131567</v>
      </c>
      <c r="M183" s="16">
        <v>238127.97591894958</v>
      </c>
      <c r="N183" s="16">
        <v>257782.16893082281</v>
      </c>
      <c r="O183" s="16">
        <v>314074.46955525968</v>
      </c>
    </row>
    <row r="184" spans="1:15" x14ac:dyDescent="0.3">
      <c r="A184" s="15" t="str">
        <f>INDEX('R1. Scenario specifications'!$C$11:$C$49,MATCH($B184,'R1. Scenario specifications'!$A$11:$A$49,0))</f>
        <v>Current 1.5DS, 2030 start, 'Expect the Unexpected' but with cheap CCS</v>
      </c>
      <c r="B184" s="15" t="s">
        <v>24</v>
      </c>
      <c r="C184" s="15" t="s">
        <v>61</v>
      </c>
      <c r="D184" s="15" t="s">
        <v>264</v>
      </c>
      <c r="E184" s="16">
        <v>132862.88014752162</v>
      </c>
      <c r="F184" s="16">
        <v>167791.64912397906</v>
      </c>
      <c r="G184" s="16">
        <v>133396.50690024573</v>
      </c>
      <c r="H184" s="16">
        <v>130131.69480443095</v>
      </c>
      <c r="I184" s="16">
        <v>51689.066897817109</v>
      </c>
      <c r="J184" s="16">
        <v>44803.004014348218</v>
      </c>
      <c r="K184" s="16">
        <v>16453.323879643089</v>
      </c>
      <c r="L184" s="16">
        <v>105165.74919880116</v>
      </c>
      <c r="M184" s="16">
        <v>111898.13531093989</v>
      </c>
      <c r="N184" s="16">
        <v>88024.574342509193</v>
      </c>
      <c r="O184" s="16">
        <v>100035.41889855318</v>
      </c>
    </row>
    <row r="185" spans="1:15" x14ac:dyDescent="0.3">
      <c r="A185" s="15" t="str">
        <f>INDEX('R1. Scenario specifications'!$C$11:$C$49,MATCH($B185,'R1. Scenario specifications'!$A$11:$A$49,0))</f>
        <v>Current 1.5DS, 2030 start, 'Expect the Unexpected' but with cheap CCS</v>
      </c>
      <c r="B185" s="15" t="s">
        <v>24</v>
      </c>
      <c r="C185" s="15" t="s">
        <v>62</v>
      </c>
      <c r="D185" s="15" t="s">
        <v>265</v>
      </c>
      <c r="E185" s="16">
        <v>113859.35941863245</v>
      </c>
      <c r="F185" s="16">
        <v>124404.48311047144</v>
      </c>
      <c r="G185" s="16">
        <v>164358.44354690131</v>
      </c>
      <c r="H185" s="16">
        <v>184528.1339737667</v>
      </c>
      <c r="I185" s="16">
        <v>97579.107922350275</v>
      </c>
      <c r="J185" s="16">
        <v>54226.402907650605</v>
      </c>
      <c r="K185" s="16">
        <v>106569.58182234236</v>
      </c>
      <c r="L185" s="16">
        <v>150952.50831543579</v>
      </c>
      <c r="M185" s="16">
        <v>167920.18683665758</v>
      </c>
      <c r="N185" s="16">
        <v>172934.06685272255</v>
      </c>
      <c r="O185" s="16">
        <v>156627.70039044536</v>
      </c>
    </row>
    <row r="186" spans="1:15" x14ac:dyDescent="0.3">
      <c r="A186" s="15" t="str">
        <f>INDEX('R1. Scenario specifications'!$C$11:$C$49,MATCH($B186,'R1. Scenario specifications'!$A$11:$A$49,0))</f>
        <v>Current 1.5DS, 2030 start, 'Expect the Unexpected' but with cheap CCS</v>
      </c>
      <c r="B186" s="15" t="s">
        <v>24</v>
      </c>
      <c r="C186" s="15" t="s">
        <v>273</v>
      </c>
      <c r="D186" s="15" t="s">
        <v>266</v>
      </c>
      <c r="E186" s="16">
        <v>10361.182910638019</v>
      </c>
      <c r="F186" s="16">
        <v>10421.651557134468</v>
      </c>
      <c r="G186" s="16">
        <v>14538.565506475221</v>
      </c>
      <c r="H186" s="16">
        <v>17298.820957073796</v>
      </c>
      <c r="I186" s="16">
        <v>20326.054699265827</v>
      </c>
      <c r="J186" s="16">
        <v>31015.44294288598</v>
      </c>
      <c r="K186" s="16">
        <v>34199.753348054131</v>
      </c>
      <c r="L186" s="16">
        <v>35466.519295424652</v>
      </c>
      <c r="M186" s="16">
        <v>32224.80771810739</v>
      </c>
      <c r="N186" s="16">
        <v>35991.379704253843</v>
      </c>
      <c r="O186" s="16">
        <v>37669.049736229041</v>
      </c>
    </row>
    <row r="187" spans="1:15" x14ac:dyDescent="0.3">
      <c r="A187" s="15" t="str">
        <f>INDEX('R1. Scenario specifications'!$C$11:$C$49,MATCH($B187,'R1. Scenario specifications'!$A$11:$A$49,0))</f>
        <v>Current 1.5DS, 2030 start, 'Expect the Unexpected' but with cheap CCS</v>
      </c>
      <c r="B187" s="15" t="s">
        <v>24</v>
      </c>
      <c r="C187" s="15" t="s">
        <v>274</v>
      </c>
      <c r="D187" s="15" t="s">
        <v>267</v>
      </c>
      <c r="E187" s="16">
        <v>9499.4101148835834</v>
      </c>
      <c r="F187" s="16">
        <v>9848.8143857170016</v>
      </c>
      <c r="G187" s="16">
        <v>13753.197500000002</v>
      </c>
      <c r="H187" s="16">
        <v>14573.808002186548</v>
      </c>
      <c r="I187" s="16">
        <v>15050.293836008288</v>
      </c>
      <c r="J187" s="16">
        <v>22930.488991041391</v>
      </c>
      <c r="K187" s="16">
        <v>26340.458933554361</v>
      </c>
      <c r="L187" s="16">
        <v>27197.174478486475</v>
      </c>
      <c r="M187" s="16">
        <v>28843.298492363792</v>
      </c>
      <c r="N187" s="16">
        <v>31381.373377781219</v>
      </c>
      <c r="O187" s="16">
        <v>32217.971491719869</v>
      </c>
    </row>
    <row r="188" spans="1:15" x14ac:dyDescent="0.3">
      <c r="A188" s="15" t="str">
        <f>INDEX('R1. Scenario specifications'!$C$11:$C$49,MATCH($B188,'R1. Scenario specifications'!$A$11:$A$49,0))</f>
        <v>Current 1.5DS, 2030 start, 'Expect the Unexpected' but with cheap CCS</v>
      </c>
      <c r="B188" s="15" t="s">
        <v>24</v>
      </c>
      <c r="C188" s="15" t="s">
        <v>63</v>
      </c>
      <c r="D188" s="15" t="s">
        <v>276</v>
      </c>
      <c r="E188" s="16">
        <v>152813.77727822776</v>
      </c>
      <c r="F188" s="16">
        <v>158350.63274649918</v>
      </c>
      <c r="G188" s="16">
        <v>171734.95198072732</v>
      </c>
      <c r="H188" s="16">
        <v>184961.55251408034</v>
      </c>
      <c r="I188" s="16">
        <v>157304.42777058631</v>
      </c>
      <c r="J188" s="16">
        <v>116396.09712218994</v>
      </c>
      <c r="K188" s="16">
        <v>107105.64437022807</v>
      </c>
      <c r="L188" s="16">
        <v>163488.04783191142</v>
      </c>
      <c r="M188" s="16">
        <v>164778.69887711981</v>
      </c>
      <c r="N188" s="16">
        <v>161185.05279415936</v>
      </c>
      <c r="O188" s="16">
        <v>146287.97155828727</v>
      </c>
    </row>
    <row r="189" spans="1:15" x14ac:dyDescent="0.3">
      <c r="A189" s="15" t="str">
        <f>INDEX('R1. Scenario specifications'!$C$11:$C$49,MATCH($B189,'R1. Scenario specifications'!$A$11:$A$49,0))</f>
        <v>Current 1.5DS, 2030 start, 'Expect the Unexpected' but with cheap CCS</v>
      </c>
      <c r="B189" s="15" t="s">
        <v>24</v>
      </c>
      <c r="C189" s="15" t="s">
        <v>67</v>
      </c>
      <c r="D189" s="15" t="s">
        <v>268</v>
      </c>
      <c r="E189" s="16">
        <v>202.70125377665161</v>
      </c>
      <c r="F189" s="16">
        <v>194.90848865877464</v>
      </c>
      <c r="G189" s="16">
        <v>2729.17362250721</v>
      </c>
      <c r="H189" s="16">
        <v>4236.7068245456885</v>
      </c>
      <c r="I189" s="16">
        <v>18401.949932043604</v>
      </c>
      <c r="J189" s="16">
        <v>39545.919011769009</v>
      </c>
      <c r="K189" s="16">
        <v>38378.289426346913</v>
      </c>
      <c r="L189" s="16">
        <v>36613.464952710274</v>
      </c>
      <c r="M189" s="16">
        <v>22458.70955092966</v>
      </c>
      <c r="N189" s="16">
        <v>6336.2906326933926</v>
      </c>
      <c r="O189" s="16">
        <v>8153.1986309950607</v>
      </c>
    </row>
    <row r="190" spans="1:15" x14ac:dyDescent="0.3">
      <c r="A190" s="15" t="str">
        <f>INDEX('R1. Scenario specifications'!$C$11:$C$49,MATCH($B190,'R1. Scenario specifications'!$A$11:$A$49,0))</f>
        <v>Current 1.5DS, 2030 start, 'Expect the Unexpected' but with cheap CCS</v>
      </c>
      <c r="B190" s="15" t="s">
        <v>24</v>
      </c>
      <c r="C190" s="15" t="s">
        <v>71</v>
      </c>
      <c r="D190" s="15" t="s">
        <v>269</v>
      </c>
      <c r="E190" s="16">
        <v>67.937052631788802</v>
      </c>
      <c r="F190" s="16">
        <v>458.66984800047186</v>
      </c>
      <c r="G190" s="16">
        <v>1083.8377074130829</v>
      </c>
      <c r="H190" s="16">
        <v>2602.2563297349002</v>
      </c>
      <c r="I190" s="16">
        <v>11427.140528668904</v>
      </c>
      <c r="J190" s="16">
        <v>31900.352662652891</v>
      </c>
      <c r="K190" s="16">
        <v>77391.811989193986</v>
      </c>
      <c r="L190" s="16">
        <v>63854.720112014482</v>
      </c>
      <c r="M190" s="16">
        <v>65718.340088108947</v>
      </c>
      <c r="N190" s="16">
        <v>84534.351949225413</v>
      </c>
      <c r="O190" s="16">
        <v>92694.817452032352</v>
      </c>
    </row>
    <row r="191" spans="1:15" x14ac:dyDescent="0.3">
      <c r="A191" s="15" t="str">
        <f>INDEX('R1. Scenario specifications'!$C$11:$C$49,MATCH($B191,'R1. Scenario specifications'!$A$11:$A$49,0))</f>
        <v>Current 1.5DS, 2030 start, 'Expect the Unexpected' but with cheap CCS</v>
      </c>
      <c r="B191" s="15" t="s">
        <v>24</v>
      </c>
      <c r="C191" s="15" t="s">
        <v>72</v>
      </c>
      <c r="D191" s="15" t="s">
        <v>269</v>
      </c>
      <c r="E191" s="16">
        <v>55.461114646679903</v>
      </c>
      <c r="F191" s="16">
        <v>60.524118034134894</v>
      </c>
      <c r="G191" s="16">
        <v>64.687762917592892</v>
      </c>
      <c r="H191" s="16">
        <v>64.713826068531574</v>
      </c>
      <c r="I191" s="16">
        <v>311.37646867175528</v>
      </c>
      <c r="J191" s="16">
        <v>492.32037699456095</v>
      </c>
      <c r="K191" s="16">
        <v>526.38892792191223</v>
      </c>
      <c r="L191" s="16">
        <v>502.11957939386934</v>
      </c>
      <c r="M191" s="16">
        <v>484.28994490043368</v>
      </c>
      <c r="N191" s="16">
        <v>489.8213376554117</v>
      </c>
      <c r="O191" s="16">
        <v>501.95897216188064</v>
      </c>
    </row>
    <row r="192" spans="1:15" x14ac:dyDescent="0.3">
      <c r="A192" s="15" t="str">
        <f>INDEX('R1. Scenario specifications'!$C$11:$C$49,MATCH($B192,'R1. Scenario specifications'!$A$11:$A$49,0))</f>
        <v>Current 1.5DS, 2030 start, 'Expect the Unexpected' but with cheap CCS</v>
      </c>
      <c r="B192" s="15" t="s">
        <v>24</v>
      </c>
      <c r="C192" s="15" t="s">
        <v>76</v>
      </c>
      <c r="D192" s="15" t="s">
        <v>268</v>
      </c>
      <c r="E192" s="16">
        <v>1.963099940637433</v>
      </c>
      <c r="F192" s="16">
        <v>1.7858497922310126</v>
      </c>
      <c r="G192" s="16">
        <v>1.5022495547807513</v>
      </c>
      <c r="H192" s="16">
        <v>1.0014997031871673</v>
      </c>
      <c r="I192" s="16">
        <v>0.50074985159358421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</row>
    <row r="193" spans="1:15" x14ac:dyDescent="0.3">
      <c r="A193" s="15" t="str">
        <f>INDEX('R1. Scenario specifications'!$C$11:$C$49,MATCH($B193,'R1. Scenario specifications'!$A$11:$A$49,0))</f>
        <v>Current 1.5DS, 2030 start, 'Expect the Unexpected' but with cheap CCS</v>
      </c>
      <c r="B193" s="15" t="s">
        <v>24</v>
      </c>
      <c r="C193" s="15" t="s">
        <v>73</v>
      </c>
      <c r="D193" s="15" t="s">
        <v>270</v>
      </c>
      <c r="E193" s="16">
        <v>1517.4635089937533</v>
      </c>
      <c r="F193" s="16">
        <v>1704.941889708542</v>
      </c>
      <c r="G193" s="16">
        <v>2697.6400213527741</v>
      </c>
      <c r="H193" s="16">
        <v>11305.646027158451</v>
      </c>
      <c r="I193" s="16">
        <v>24434.569706054765</v>
      </c>
      <c r="J193" s="16">
        <v>48977.804994254147</v>
      </c>
      <c r="K193" s="16">
        <v>99736.099140348873</v>
      </c>
      <c r="L193" s="16">
        <v>72283.637476488977</v>
      </c>
      <c r="M193" s="16">
        <v>70864.795456005304</v>
      </c>
      <c r="N193" s="16">
        <v>88321.551078634511</v>
      </c>
      <c r="O193" s="16">
        <v>115279.08389132131</v>
      </c>
    </row>
    <row r="194" spans="1:15" x14ac:dyDescent="0.3">
      <c r="A194" s="15" t="str">
        <f>INDEX('R1. Scenario specifications'!$C$11:$C$49,MATCH($B194,'R1. Scenario specifications'!$A$11:$A$49,0))</f>
        <v>Current 1.5DS, 2020 start, 'Expect the Unexpected' but with cheap EVs</v>
      </c>
      <c r="B194" s="15" t="s">
        <v>25</v>
      </c>
      <c r="C194" s="15" t="s">
        <v>272</v>
      </c>
      <c r="D194" s="15" t="s">
        <v>263</v>
      </c>
      <c r="E194" s="16">
        <v>49784.734326602505</v>
      </c>
      <c r="F194" s="16">
        <v>54152.136257274149</v>
      </c>
      <c r="G194" s="16">
        <v>71101.521146472311</v>
      </c>
      <c r="H194" s="16">
        <v>128953.116242341</v>
      </c>
      <c r="I194" s="16">
        <v>164217.28034266611</v>
      </c>
      <c r="J194" s="16">
        <v>173948.10033919098</v>
      </c>
      <c r="K194" s="16">
        <v>239984.16610594044</v>
      </c>
      <c r="L194" s="16">
        <v>253921.18729995919</v>
      </c>
      <c r="M194" s="16">
        <v>282923.7110524624</v>
      </c>
      <c r="N194" s="16">
        <v>310641.83202590328</v>
      </c>
      <c r="O194" s="16">
        <v>327567.91032006464</v>
      </c>
    </row>
    <row r="195" spans="1:15" x14ac:dyDescent="0.3">
      <c r="A195" s="15" t="str">
        <f>INDEX('R1. Scenario specifications'!$C$11:$C$49,MATCH($B195,'R1. Scenario specifications'!$A$11:$A$49,0))</f>
        <v>Current 1.5DS, 2020 start, 'Expect the Unexpected' but with cheap EVs</v>
      </c>
      <c r="B195" s="15" t="s">
        <v>25</v>
      </c>
      <c r="C195" s="15" t="s">
        <v>61</v>
      </c>
      <c r="D195" s="15" t="s">
        <v>264</v>
      </c>
      <c r="E195" s="16">
        <v>132862.88014752162</v>
      </c>
      <c r="F195" s="16">
        <v>167791.64912397906</v>
      </c>
      <c r="G195" s="16">
        <v>133396.50690024573</v>
      </c>
      <c r="H195" s="16">
        <v>74084.795166623779</v>
      </c>
      <c r="I195" s="16">
        <v>51689.959250092536</v>
      </c>
      <c r="J195" s="16">
        <v>42902.362028201729</v>
      </c>
      <c r="K195" s="16">
        <v>41018.03249124252</v>
      </c>
      <c r="L195" s="16">
        <v>88891.280993339751</v>
      </c>
      <c r="M195" s="16">
        <v>93387.63902785597</v>
      </c>
      <c r="N195" s="16">
        <v>95102.828990980619</v>
      </c>
      <c r="O195" s="16">
        <v>75166.029093319012</v>
      </c>
    </row>
    <row r="196" spans="1:15" x14ac:dyDescent="0.3">
      <c r="A196" s="15" t="str">
        <f>INDEX('R1. Scenario specifications'!$C$11:$C$49,MATCH($B196,'R1. Scenario specifications'!$A$11:$A$49,0))</f>
        <v>Current 1.5DS, 2020 start, 'Expect the Unexpected' but with cheap EVs</v>
      </c>
      <c r="B196" s="15" t="s">
        <v>25</v>
      </c>
      <c r="C196" s="15" t="s">
        <v>62</v>
      </c>
      <c r="D196" s="15" t="s">
        <v>265</v>
      </c>
      <c r="E196" s="16">
        <v>113859.35941863245</v>
      </c>
      <c r="F196" s="16">
        <v>124404.48311047144</v>
      </c>
      <c r="G196" s="16">
        <v>164358.44354690131</v>
      </c>
      <c r="H196" s="16">
        <v>189777.76329662959</v>
      </c>
      <c r="I196" s="16">
        <v>90572.765942754428</v>
      </c>
      <c r="J196" s="16">
        <v>102006.49269234169</v>
      </c>
      <c r="K196" s="16">
        <v>120293.23040976605</v>
      </c>
      <c r="L196" s="16">
        <v>127925.45001935566</v>
      </c>
      <c r="M196" s="16">
        <v>116014.9592298113</v>
      </c>
      <c r="N196" s="16">
        <v>93211.192537542011</v>
      </c>
      <c r="O196" s="16">
        <v>72807.198595775946</v>
      </c>
    </row>
    <row r="197" spans="1:15" x14ac:dyDescent="0.3">
      <c r="A197" s="15" t="str">
        <f>INDEX('R1. Scenario specifications'!$C$11:$C$49,MATCH($B197,'R1. Scenario specifications'!$A$11:$A$49,0))</f>
        <v>Current 1.5DS, 2020 start, 'Expect the Unexpected' but with cheap EVs</v>
      </c>
      <c r="B197" s="15" t="s">
        <v>25</v>
      </c>
      <c r="C197" s="15" t="s">
        <v>273</v>
      </c>
      <c r="D197" s="15" t="s">
        <v>266</v>
      </c>
      <c r="E197" s="16">
        <v>10361.182910638019</v>
      </c>
      <c r="F197" s="16">
        <v>10421.651557134468</v>
      </c>
      <c r="G197" s="16">
        <v>14538.565506475221</v>
      </c>
      <c r="H197" s="16">
        <v>18296.923115863014</v>
      </c>
      <c r="I197" s="16">
        <v>28124.949295650549</v>
      </c>
      <c r="J197" s="16">
        <v>34122.56231629743</v>
      </c>
      <c r="K197" s="16">
        <v>36096.672531120304</v>
      </c>
      <c r="L197" s="16">
        <v>37628.917852957165</v>
      </c>
      <c r="M197" s="16">
        <v>38758.786665296306</v>
      </c>
      <c r="N197" s="16">
        <v>40125.268697541353</v>
      </c>
      <c r="O197" s="16">
        <v>41185.686708962596</v>
      </c>
    </row>
    <row r="198" spans="1:15" x14ac:dyDescent="0.3">
      <c r="A198" s="15" t="str">
        <f>INDEX('R1. Scenario specifications'!$C$11:$C$49,MATCH($B198,'R1. Scenario specifications'!$A$11:$A$49,0))</f>
        <v>Current 1.5DS, 2020 start, 'Expect the Unexpected' but with cheap EVs</v>
      </c>
      <c r="B198" s="15" t="s">
        <v>25</v>
      </c>
      <c r="C198" s="15" t="s">
        <v>274</v>
      </c>
      <c r="D198" s="15" t="s">
        <v>267</v>
      </c>
      <c r="E198" s="16">
        <v>9499.4101148835834</v>
      </c>
      <c r="F198" s="16">
        <v>9848.8143857170016</v>
      </c>
      <c r="G198" s="16">
        <v>13753.197500000002</v>
      </c>
      <c r="H198" s="16">
        <v>14573.808002186548</v>
      </c>
      <c r="I198" s="16">
        <v>17893.264999999999</v>
      </c>
      <c r="J198" s="16">
        <v>24642.119999999995</v>
      </c>
      <c r="K198" s="16">
        <v>29427.55903197423</v>
      </c>
      <c r="L198" s="16">
        <v>31114.677402390051</v>
      </c>
      <c r="M198" s="16">
        <v>32540.047261160165</v>
      </c>
      <c r="N198" s="16">
        <v>38185.788940124919</v>
      </c>
      <c r="O198" s="16">
        <v>39733.175000000003</v>
      </c>
    </row>
    <row r="199" spans="1:15" x14ac:dyDescent="0.3">
      <c r="A199" s="15" t="str">
        <f>INDEX('R1. Scenario specifications'!$C$11:$C$49,MATCH($B199,'R1. Scenario specifications'!$A$11:$A$49,0))</f>
        <v>Current 1.5DS, 2020 start, 'Expect the Unexpected' but with cheap EVs</v>
      </c>
      <c r="B199" s="15" t="s">
        <v>25</v>
      </c>
      <c r="C199" s="15" t="s">
        <v>63</v>
      </c>
      <c r="D199" s="15" t="s">
        <v>276</v>
      </c>
      <c r="E199" s="16">
        <v>152813.77727822776</v>
      </c>
      <c r="F199" s="16">
        <v>158350.63274649918</v>
      </c>
      <c r="G199" s="16">
        <v>171734.95198072732</v>
      </c>
      <c r="H199" s="16">
        <v>150810.65893586935</v>
      </c>
      <c r="I199" s="16">
        <v>107105.11036359124</v>
      </c>
      <c r="J199" s="16">
        <v>98577.080145857282</v>
      </c>
      <c r="K199" s="16">
        <v>129642.96218334591</v>
      </c>
      <c r="L199" s="16">
        <v>167388.17443151429</v>
      </c>
      <c r="M199" s="16">
        <v>163805.85908292251</v>
      </c>
      <c r="N199" s="16">
        <v>153559.20187015584</v>
      </c>
      <c r="O199" s="16">
        <v>136642.87139304847</v>
      </c>
    </row>
    <row r="200" spans="1:15" x14ac:dyDescent="0.3">
      <c r="A200" s="15" t="str">
        <f>INDEX('R1. Scenario specifications'!$C$11:$C$49,MATCH($B200,'R1. Scenario specifications'!$A$11:$A$49,0))</f>
        <v>Current 1.5DS, 2020 start, 'Expect the Unexpected' but with cheap EVs</v>
      </c>
      <c r="B200" s="15" t="s">
        <v>25</v>
      </c>
      <c r="C200" s="15" t="s">
        <v>67</v>
      </c>
      <c r="D200" s="15" t="s">
        <v>268</v>
      </c>
      <c r="E200" s="16">
        <v>202.70125377665161</v>
      </c>
      <c r="F200" s="16">
        <v>194.90848865877464</v>
      </c>
      <c r="G200" s="16">
        <v>2729.17362250721</v>
      </c>
      <c r="H200" s="16">
        <v>6253.6254899225587</v>
      </c>
      <c r="I200" s="16">
        <v>23879.54245516923</v>
      </c>
      <c r="J200" s="16">
        <v>33558.156643793853</v>
      </c>
      <c r="K200" s="16">
        <v>32689.985585842038</v>
      </c>
      <c r="L200" s="16">
        <v>29383.106598709361</v>
      </c>
      <c r="M200" s="16">
        <v>16477.24216163516</v>
      </c>
      <c r="N200" s="16">
        <v>15803.931246630262</v>
      </c>
      <c r="O200" s="16">
        <v>24128.573898528717</v>
      </c>
    </row>
    <row r="201" spans="1:15" x14ac:dyDescent="0.3">
      <c r="A201" s="15" t="str">
        <f>INDEX('R1. Scenario specifications'!$C$11:$C$49,MATCH($B201,'R1. Scenario specifications'!$A$11:$A$49,0))</f>
        <v>Current 1.5DS, 2020 start, 'Expect the Unexpected' but with cheap EVs</v>
      </c>
      <c r="B201" s="15" t="s">
        <v>25</v>
      </c>
      <c r="C201" s="15" t="s">
        <v>71</v>
      </c>
      <c r="D201" s="15" t="s">
        <v>269</v>
      </c>
      <c r="E201" s="16">
        <v>67.937052631788802</v>
      </c>
      <c r="F201" s="16">
        <v>458.66984800047186</v>
      </c>
      <c r="G201" s="16">
        <v>1083.8377074130829</v>
      </c>
      <c r="H201" s="16">
        <v>5203.4567296477489</v>
      </c>
      <c r="I201" s="16">
        <v>18661.864051179731</v>
      </c>
      <c r="J201" s="16">
        <v>41836.875522937109</v>
      </c>
      <c r="K201" s="16">
        <v>63621.096465075272</v>
      </c>
      <c r="L201" s="16">
        <v>61356.908684983377</v>
      </c>
      <c r="M201" s="16">
        <v>83373.765566350907</v>
      </c>
      <c r="N201" s="16">
        <v>99580.787643481686</v>
      </c>
      <c r="O201" s="16">
        <v>117351.99383354498</v>
      </c>
    </row>
    <row r="202" spans="1:15" x14ac:dyDescent="0.3">
      <c r="A202" s="15" t="str">
        <f>INDEX('R1. Scenario specifications'!$C$11:$C$49,MATCH($B202,'R1. Scenario specifications'!$A$11:$A$49,0))</f>
        <v>Current 1.5DS, 2020 start, 'Expect the Unexpected' but with cheap EVs</v>
      </c>
      <c r="B202" s="15" t="s">
        <v>25</v>
      </c>
      <c r="C202" s="15" t="s">
        <v>72</v>
      </c>
      <c r="D202" s="15" t="s">
        <v>269</v>
      </c>
      <c r="E202" s="16">
        <v>55.461114646679903</v>
      </c>
      <c r="F202" s="16">
        <v>60.524118034134894</v>
      </c>
      <c r="G202" s="16">
        <v>64.687762917592892</v>
      </c>
      <c r="H202" s="16">
        <v>99.233420645935709</v>
      </c>
      <c r="I202" s="16">
        <v>583.57705888563567</v>
      </c>
      <c r="J202" s="16">
        <v>1218.9610249796488</v>
      </c>
      <c r="K202" s="16">
        <v>3806.2711910390094</v>
      </c>
      <c r="L202" s="16">
        <v>3748.8540638434815</v>
      </c>
      <c r="M202" s="16">
        <v>3834.3793927554425</v>
      </c>
      <c r="N202" s="16">
        <v>3841.9314931237459</v>
      </c>
      <c r="O202" s="16">
        <v>3841.9021973430386</v>
      </c>
    </row>
    <row r="203" spans="1:15" x14ac:dyDescent="0.3">
      <c r="A203" s="15" t="str">
        <f>INDEX('R1. Scenario specifications'!$C$11:$C$49,MATCH($B203,'R1. Scenario specifications'!$A$11:$A$49,0))</f>
        <v>Current 1.5DS, 2020 start, 'Expect the Unexpected' but with cheap EVs</v>
      </c>
      <c r="B203" s="15" t="s">
        <v>25</v>
      </c>
      <c r="C203" s="15" t="s">
        <v>76</v>
      </c>
      <c r="D203" s="15" t="s">
        <v>268</v>
      </c>
      <c r="E203" s="16">
        <v>1.963099940637433</v>
      </c>
      <c r="F203" s="16">
        <v>1.7858497922310126</v>
      </c>
      <c r="G203" s="16">
        <v>1.5022495547807513</v>
      </c>
      <c r="H203" s="16">
        <v>1.0014997031871673</v>
      </c>
      <c r="I203" s="16">
        <v>0.50074985159358421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</row>
    <row r="204" spans="1:15" x14ac:dyDescent="0.3">
      <c r="A204" s="15" t="str">
        <f>INDEX('R1. Scenario specifications'!$C$11:$C$49,MATCH($B204,'R1. Scenario specifications'!$A$11:$A$49,0))</f>
        <v>Current 1.5DS, 2020 start, 'Expect the Unexpected' but with cheap EVs</v>
      </c>
      <c r="B204" s="15" t="s">
        <v>25</v>
      </c>
      <c r="C204" s="15" t="s">
        <v>73</v>
      </c>
      <c r="D204" s="15" t="s">
        <v>270</v>
      </c>
      <c r="E204" s="16">
        <v>1517.4635089937533</v>
      </c>
      <c r="F204" s="16">
        <v>1704.941889708542</v>
      </c>
      <c r="G204" s="16">
        <v>2697.6400213527741</v>
      </c>
      <c r="H204" s="16">
        <v>13150.553919690137</v>
      </c>
      <c r="I204" s="16">
        <v>30767.52101751251</v>
      </c>
      <c r="J204" s="16">
        <v>62030.512189839901</v>
      </c>
      <c r="K204" s="16">
        <v>93101.385008460318</v>
      </c>
      <c r="L204" s="16">
        <v>84699.913413750168</v>
      </c>
      <c r="M204" s="16">
        <v>115190.94401640582</v>
      </c>
      <c r="N204" s="16">
        <v>153082.82985873264</v>
      </c>
      <c r="O204" s="16">
        <v>199966.98995013756</v>
      </c>
    </row>
    <row r="205" spans="1:15" x14ac:dyDescent="0.3">
      <c r="A205" s="15" t="str">
        <f>INDEX('R1. Scenario specifications'!$C$11:$C$49,MATCH($B205,'R1. Scenario specifications'!$A$11:$A$49,0))</f>
        <v>Current 2DS, 2030 start, 'Expect the Unexpected'</v>
      </c>
      <c r="B205" s="15" t="s">
        <v>26</v>
      </c>
      <c r="C205" s="15" t="s">
        <v>272</v>
      </c>
      <c r="D205" s="15" t="s">
        <v>263</v>
      </c>
      <c r="E205" s="16">
        <v>49784.734326602505</v>
      </c>
      <c r="F205" s="16">
        <v>54152.136257274149</v>
      </c>
      <c r="G205" s="16">
        <v>71101.521146472311</v>
      </c>
      <c r="H205" s="16">
        <v>92284.05317362379</v>
      </c>
      <c r="I205" s="16">
        <v>120383.43407012665</v>
      </c>
      <c r="J205" s="16">
        <v>152017.42743173242</v>
      </c>
      <c r="K205" s="16">
        <v>175982.34175577582</v>
      </c>
      <c r="L205" s="16">
        <v>221388.57449364153</v>
      </c>
      <c r="M205" s="16">
        <v>275538.26767405093</v>
      </c>
      <c r="N205" s="16">
        <v>308576.44802168867</v>
      </c>
      <c r="O205" s="16">
        <v>327543.0207810555</v>
      </c>
    </row>
    <row r="206" spans="1:15" x14ac:dyDescent="0.3">
      <c r="A206" s="15" t="str">
        <f>INDEX('R1. Scenario specifications'!$C$11:$C$49,MATCH($B206,'R1. Scenario specifications'!$A$11:$A$49,0))</f>
        <v>Current 2DS, 2030 start, 'Expect the Unexpected'</v>
      </c>
      <c r="B206" s="15" t="s">
        <v>26</v>
      </c>
      <c r="C206" s="15" t="s">
        <v>61</v>
      </c>
      <c r="D206" s="15" t="s">
        <v>264</v>
      </c>
      <c r="E206" s="16">
        <v>132862.88014752162</v>
      </c>
      <c r="F206" s="16">
        <v>167791.64912397906</v>
      </c>
      <c r="G206" s="16">
        <v>133396.50690024573</v>
      </c>
      <c r="H206" s="16">
        <v>130131.69480443095</v>
      </c>
      <c r="I206" s="16">
        <v>88597.297351622954</v>
      </c>
      <c r="J206" s="16">
        <v>70757.272519177161</v>
      </c>
      <c r="K206" s="16">
        <v>82005.043986618635</v>
      </c>
      <c r="L206" s="16">
        <v>90968.236699329616</v>
      </c>
      <c r="M206" s="16">
        <v>104275.56661297812</v>
      </c>
      <c r="N206" s="16">
        <v>105811.1962304552</v>
      </c>
      <c r="O206" s="16">
        <v>93729.509680435629</v>
      </c>
    </row>
    <row r="207" spans="1:15" x14ac:dyDescent="0.3">
      <c r="A207" s="15" t="str">
        <f>INDEX('R1. Scenario specifications'!$C$11:$C$49,MATCH($B207,'R1. Scenario specifications'!$A$11:$A$49,0))</f>
        <v>Current 2DS, 2030 start, 'Expect the Unexpected'</v>
      </c>
      <c r="B207" s="15" t="s">
        <v>26</v>
      </c>
      <c r="C207" s="15" t="s">
        <v>62</v>
      </c>
      <c r="D207" s="15" t="s">
        <v>265</v>
      </c>
      <c r="E207" s="16">
        <v>113859.35941863245</v>
      </c>
      <c r="F207" s="16">
        <v>124404.48311047144</v>
      </c>
      <c r="G207" s="16">
        <v>164358.44354690131</v>
      </c>
      <c r="H207" s="16">
        <v>184528.1339737667</v>
      </c>
      <c r="I207" s="16">
        <v>204606.79862877863</v>
      </c>
      <c r="J207" s="16">
        <v>208617.8957308392</v>
      </c>
      <c r="K207" s="16">
        <v>194538.22134264727</v>
      </c>
      <c r="L207" s="16">
        <v>169312.90254400889</v>
      </c>
      <c r="M207" s="16">
        <v>141546.94057936451</v>
      </c>
      <c r="N207" s="16">
        <v>101046.97564324773</v>
      </c>
      <c r="O207" s="16">
        <v>80147.53440936486</v>
      </c>
    </row>
    <row r="208" spans="1:15" x14ac:dyDescent="0.3">
      <c r="A208" s="15" t="str">
        <f>INDEX('R1. Scenario specifications'!$C$11:$C$49,MATCH($B208,'R1. Scenario specifications'!$A$11:$A$49,0))</f>
        <v>Current 2DS, 2030 start, 'Expect the Unexpected'</v>
      </c>
      <c r="B208" s="15" t="s">
        <v>26</v>
      </c>
      <c r="C208" s="15" t="s">
        <v>273</v>
      </c>
      <c r="D208" s="15" t="s">
        <v>266</v>
      </c>
      <c r="E208" s="16">
        <v>10361.182910638019</v>
      </c>
      <c r="F208" s="16">
        <v>10421.651557134468</v>
      </c>
      <c r="G208" s="16">
        <v>14538.565506475221</v>
      </c>
      <c r="H208" s="16">
        <v>17298.820957073796</v>
      </c>
      <c r="I208" s="16">
        <v>19099.546642208039</v>
      </c>
      <c r="J208" s="16">
        <v>24784.262404989822</v>
      </c>
      <c r="K208" s="16">
        <v>25909.15663708558</v>
      </c>
      <c r="L208" s="16">
        <v>27125.408689510234</v>
      </c>
      <c r="M208" s="16">
        <v>29099.56800263076</v>
      </c>
      <c r="N208" s="16">
        <v>33403.984935138287</v>
      </c>
      <c r="O208" s="16">
        <v>37678.306662868104</v>
      </c>
    </row>
    <row r="209" spans="1:15" x14ac:dyDescent="0.3">
      <c r="A209" s="15" t="str">
        <f>INDEX('R1. Scenario specifications'!$C$11:$C$49,MATCH($B209,'R1. Scenario specifications'!$A$11:$A$49,0))</f>
        <v>Current 2DS, 2030 start, 'Expect the Unexpected'</v>
      </c>
      <c r="B209" s="15" t="s">
        <v>26</v>
      </c>
      <c r="C209" s="15" t="s">
        <v>274</v>
      </c>
      <c r="D209" s="15" t="s">
        <v>267</v>
      </c>
      <c r="E209" s="16">
        <v>9499.4101148835834</v>
      </c>
      <c r="F209" s="16">
        <v>9848.8143857170016</v>
      </c>
      <c r="G209" s="16">
        <v>13753.197500000002</v>
      </c>
      <c r="H209" s="16">
        <v>14573.808002186548</v>
      </c>
      <c r="I209" s="16">
        <v>15050.293836008288</v>
      </c>
      <c r="J209" s="16">
        <v>23088.863322110508</v>
      </c>
      <c r="K209" s="16">
        <v>27612.52912929545</v>
      </c>
      <c r="L209" s="16">
        <v>31589.910032164662</v>
      </c>
      <c r="M209" s="16">
        <v>33713.439147786434</v>
      </c>
      <c r="N209" s="16">
        <v>38393.483793843065</v>
      </c>
      <c r="O209" s="16">
        <v>39733.175000000003</v>
      </c>
    </row>
    <row r="210" spans="1:15" x14ac:dyDescent="0.3">
      <c r="A210" s="15" t="str">
        <f>INDEX('R1. Scenario specifications'!$C$11:$C$49,MATCH($B210,'R1. Scenario specifications'!$A$11:$A$49,0))</f>
        <v>Current 2DS, 2030 start, 'Expect the Unexpected'</v>
      </c>
      <c r="B210" s="15" t="s">
        <v>26</v>
      </c>
      <c r="C210" s="15" t="s">
        <v>63</v>
      </c>
      <c r="D210" s="15" t="s">
        <v>276</v>
      </c>
      <c r="E210" s="16">
        <v>152813.77727822776</v>
      </c>
      <c r="F210" s="16">
        <v>158350.63274649918</v>
      </c>
      <c r="G210" s="16">
        <v>171734.95198072732</v>
      </c>
      <c r="H210" s="16">
        <v>184961.55251408034</v>
      </c>
      <c r="I210" s="16">
        <v>173300.54029680023</v>
      </c>
      <c r="J210" s="16">
        <v>162259.95368662689</v>
      </c>
      <c r="K210" s="16">
        <v>160337.45575696699</v>
      </c>
      <c r="L210" s="16">
        <v>158253.2766277527</v>
      </c>
      <c r="M210" s="16">
        <v>158506.54532029876</v>
      </c>
      <c r="N210" s="16">
        <v>153774.53466735673</v>
      </c>
      <c r="O210" s="16">
        <v>135991.31720763195</v>
      </c>
    </row>
    <row r="211" spans="1:15" x14ac:dyDescent="0.3">
      <c r="A211" s="15" t="str">
        <f>INDEX('R1. Scenario specifications'!$C$11:$C$49,MATCH($B211,'R1. Scenario specifications'!$A$11:$A$49,0))</f>
        <v>Current 2DS, 2030 start, 'Expect the Unexpected'</v>
      </c>
      <c r="B211" s="15" t="s">
        <v>26</v>
      </c>
      <c r="C211" s="15" t="s">
        <v>67</v>
      </c>
      <c r="D211" s="15" t="s">
        <v>268</v>
      </c>
      <c r="E211" s="16">
        <v>202.70125377665161</v>
      </c>
      <c r="F211" s="16">
        <v>194.90848865877464</v>
      </c>
      <c r="G211" s="16">
        <v>2729.17362250721</v>
      </c>
      <c r="H211" s="16">
        <v>4236.7068245456885</v>
      </c>
      <c r="I211" s="16">
        <v>5769.6669354234746</v>
      </c>
      <c r="J211" s="16">
        <v>8031.9907773304767</v>
      </c>
      <c r="K211" s="16">
        <v>11469.994935733908</v>
      </c>
      <c r="L211" s="16">
        <v>11658.031219256398</v>
      </c>
      <c r="M211" s="16">
        <v>12651.82695507145</v>
      </c>
      <c r="N211" s="16">
        <v>19351.630587904237</v>
      </c>
      <c r="O211" s="16">
        <v>27636.510927308722</v>
      </c>
    </row>
    <row r="212" spans="1:15" x14ac:dyDescent="0.3">
      <c r="A212" s="15" t="str">
        <f>INDEX('R1. Scenario specifications'!$C$11:$C$49,MATCH($B212,'R1. Scenario specifications'!$A$11:$A$49,0))</f>
        <v>Current 2DS, 2030 start, 'Expect the Unexpected'</v>
      </c>
      <c r="B212" s="15" t="s">
        <v>26</v>
      </c>
      <c r="C212" s="15" t="s">
        <v>71</v>
      </c>
      <c r="D212" s="15" t="s">
        <v>269</v>
      </c>
      <c r="E212" s="16">
        <v>67.937052631788802</v>
      </c>
      <c r="F212" s="16">
        <v>458.66984800047186</v>
      </c>
      <c r="G212" s="16">
        <v>1083.8377074130829</v>
      </c>
      <c r="H212" s="16">
        <v>2602.2563297349002</v>
      </c>
      <c r="I212" s="16">
        <v>10578.456064895052</v>
      </c>
      <c r="J212" s="16">
        <v>23313.016445981848</v>
      </c>
      <c r="K212" s="16">
        <v>31680.384309152916</v>
      </c>
      <c r="L212" s="16">
        <v>43584.686165743762</v>
      </c>
      <c r="M212" s="16">
        <v>59445.014904849872</v>
      </c>
      <c r="N212" s="16">
        <v>88062.011316136501</v>
      </c>
      <c r="O212" s="16">
        <v>104775.59167970346</v>
      </c>
    </row>
    <row r="213" spans="1:15" x14ac:dyDescent="0.3">
      <c r="A213" s="15" t="str">
        <f>INDEX('R1. Scenario specifications'!$C$11:$C$49,MATCH($B213,'R1. Scenario specifications'!$A$11:$A$49,0))</f>
        <v>Current 2DS, 2030 start, 'Expect the Unexpected'</v>
      </c>
      <c r="B213" s="15" t="s">
        <v>26</v>
      </c>
      <c r="C213" s="15" t="s">
        <v>72</v>
      </c>
      <c r="D213" s="15" t="s">
        <v>269</v>
      </c>
      <c r="E213" s="16">
        <v>55.461114646679903</v>
      </c>
      <c r="F213" s="16">
        <v>60.524118034134894</v>
      </c>
      <c r="G213" s="16">
        <v>64.687762917592892</v>
      </c>
      <c r="H213" s="16">
        <v>64.713826068531574</v>
      </c>
      <c r="I213" s="16">
        <v>64.7262990678432</v>
      </c>
      <c r="J213" s="16">
        <v>64.790481457756187</v>
      </c>
      <c r="K213" s="16">
        <v>65.01389003802727</v>
      </c>
      <c r="L213" s="16">
        <v>405.43226034498701</v>
      </c>
      <c r="M213" s="16">
        <v>405.41202085121427</v>
      </c>
      <c r="N213" s="16">
        <v>452.99948554761403</v>
      </c>
      <c r="O213" s="16">
        <v>452.97924702948308</v>
      </c>
    </row>
    <row r="214" spans="1:15" x14ac:dyDescent="0.3">
      <c r="A214" s="15" t="str">
        <f>INDEX('R1. Scenario specifications'!$C$11:$C$49,MATCH($B214,'R1. Scenario specifications'!$A$11:$A$49,0))</f>
        <v>Current 2DS, 2030 start, 'Expect the Unexpected'</v>
      </c>
      <c r="B214" s="15" t="s">
        <v>26</v>
      </c>
      <c r="C214" s="15" t="s">
        <v>76</v>
      </c>
      <c r="D214" s="15" t="s">
        <v>268</v>
      </c>
      <c r="E214" s="16">
        <v>1.963099940637433</v>
      </c>
      <c r="F214" s="16">
        <v>1.7858497922310126</v>
      </c>
      <c r="G214" s="16">
        <v>1.5022495547807513</v>
      </c>
      <c r="H214" s="16">
        <v>1.0014997031871673</v>
      </c>
      <c r="I214" s="16">
        <v>0.50074985159358409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</row>
    <row r="215" spans="1:15" x14ac:dyDescent="0.3">
      <c r="A215" s="15" t="str">
        <f>INDEX('R1. Scenario specifications'!$C$11:$C$49,MATCH($B215,'R1. Scenario specifications'!$A$11:$A$49,0))</f>
        <v>Current 2DS, 2030 start, 'Expect the Unexpected'</v>
      </c>
      <c r="B215" s="15" t="s">
        <v>26</v>
      </c>
      <c r="C215" s="15" t="s">
        <v>73</v>
      </c>
      <c r="D215" s="15" t="s">
        <v>270</v>
      </c>
      <c r="E215" s="16">
        <v>1517.4635089937533</v>
      </c>
      <c r="F215" s="16">
        <v>1704.941889708542</v>
      </c>
      <c r="G215" s="16">
        <v>2697.6400213527741</v>
      </c>
      <c r="H215" s="16">
        <v>11305.646027158451</v>
      </c>
      <c r="I215" s="16">
        <v>26461.669981890846</v>
      </c>
      <c r="J215" s="16">
        <v>31813.140202677252</v>
      </c>
      <c r="K215" s="16">
        <v>44744.255118798574</v>
      </c>
      <c r="L215" s="16">
        <v>62882.474022399074</v>
      </c>
      <c r="M215" s="16">
        <v>90342.949314703204</v>
      </c>
      <c r="N215" s="16">
        <v>142673.66620580375</v>
      </c>
      <c r="O215" s="16">
        <v>187617.32128047655</v>
      </c>
    </row>
    <row r="216" spans="1:15" x14ac:dyDescent="0.3">
      <c r="A216" s="15" t="str">
        <f>INDEX('R1. Scenario specifications'!$C$11:$C$49,MATCH($B216,'R1. Scenario specifications'!$A$11:$A$49,0))</f>
        <v>Current 1.5DS, 2030 start, 'Expect the Unexpected' but with cheap EVs</v>
      </c>
      <c r="B216" s="15" t="s">
        <v>27</v>
      </c>
      <c r="C216" s="15" t="s">
        <v>272</v>
      </c>
      <c r="D216" s="15" t="s">
        <v>263</v>
      </c>
      <c r="E216" s="16">
        <v>49784.734326602505</v>
      </c>
      <c r="F216" s="16">
        <v>54152.136257274149</v>
      </c>
      <c r="G216" s="16">
        <v>71101.521146472311</v>
      </c>
      <c r="H216" s="16">
        <v>92284.05317362379</v>
      </c>
      <c r="I216" s="16">
        <v>163570.14596001673</v>
      </c>
      <c r="J216" s="16">
        <v>174376.79899744972</v>
      </c>
      <c r="K216" s="16">
        <v>259507.29491068667</v>
      </c>
      <c r="L216" s="16">
        <v>202990.20234896903</v>
      </c>
      <c r="M216" s="16">
        <v>241938.72164267843</v>
      </c>
      <c r="N216" s="16">
        <v>255551.68786667541</v>
      </c>
      <c r="O216" s="16">
        <v>309866.18297215161</v>
      </c>
    </row>
    <row r="217" spans="1:15" x14ac:dyDescent="0.3">
      <c r="A217" s="15" t="str">
        <f>INDEX('R1. Scenario specifications'!$C$11:$C$49,MATCH($B217,'R1. Scenario specifications'!$A$11:$A$49,0))</f>
        <v>Current 1.5DS, 2030 start, 'Expect the Unexpected' but with cheap EVs</v>
      </c>
      <c r="B217" s="15" t="s">
        <v>27</v>
      </c>
      <c r="C217" s="15" t="s">
        <v>61</v>
      </c>
      <c r="D217" s="15" t="s">
        <v>264</v>
      </c>
      <c r="E217" s="16">
        <v>132862.88014752162</v>
      </c>
      <c r="F217" s="16">
        <v>167791.64912397906</v>
      </c>
      <c r="G217" s="16">
        <v>133396.50690024573</v>
      </c>
      <c r="H217" s="16">
        <v>130131.69480443095</v>
      </c>
      <c r="I217" s="16">
        <v>51689.064547782371</v>
      </c>
      <c r="J217" s="16">
        <v>45045.55765145152</v>
      </c>
      <c r="K217" s="16">
        <v>16621.109768078408</v>
      </c>
      <c r="L217" s="16">
        <v>106098.82082231504</v>
      </c>
      <c r="M217" s="16">
        <v>112602.77979344063</v>
      </c>
      <c r="N217" s="16">
        <v>84546.143824313374</v>
      </c>
      <c r="O217" s="16">
        <v>100861.83211296742</v>
      </c>
    </row>
    <row r="218" spans="1:15" x14ac:dyDescent="0.3">
      <c r="A218" s="15" t="str">
        <f>INDEX('R1. Scenario specifications'!$C$11:$C$49,MATCH($B218,'R1. Scenario specifications'!$A$11:$A$49,0))</f>
        <v>Current 1.5DS, 2030 start, 'Expect the Unexpected' but with cheap EVs</v>
      </c>
      <c r="B218" s="15" t="s">
        <v>27</v>
      </c>
      <c r="C218" s="15" t="s">
        <v>62</v>
      </c>
      <c r="D218" s="15" t="s">
        <v>265</v>
      </c>
      <c r="E218" s="16">
        <v>113859.35941863245</v>
      </c>
      <c r="F218" s="16">
        <v>124404.48311047144</v>
      </c>
      <c r="G218" s="16">
        <v>164358.44354690131</v>
      </c>
      <c r="H218" s="16">
        <v>184528.1339737667</v>
      </c>
      <c r="I218" s="16">
        <v>95940.438809568601</v>
      </c>
      <c r="J218" s="16">
        <v>53234.184107316854</v>
      </c>
      <c r="K218" s="16">
        <v>105977.25843136368</v>
      </c>
      <c r="L218" s="16">
        <v>152337.16073529309</v>
      </c>
      <c r="M218" s="16">
        <v>168308.63948481661</v>
      </c>
      <c r="N218" s="16">
        <v>176094.39383465544</v>
      </c>
      <c r="O218" s="16">
        <v>154215.66570204959</v>
      </c>
    </row>
    <row r="219" spans="1:15" x14ac:dyDescent="0.3">
      <c r="A219" s="15" t="str">
        <f>INDEX('R1. Scenario specifications'!$C$11:$C$49,MATCH($B219,'R1. Scenario specifications'!$A$11:$A$49,0))</f>
        <v>Current 1.5DS, 2030 start, 'Expect the Unexpected' but with cheap EVs</v>
      </c>
      <c r="B219" s="15" t="s">
        <v>27</v>
      </c>
      <c r="C219" s="15" t="s">
        <v>273</v>
      </c>
      <c r="D219" s="15" t="s">
        <v>266</v>
      </c>
      <c r="E219" s="16">
        <v>10361.182910638019</v>
      </c>
      <c r="F219" s="16">
        <v>10421.651557134468</v>
      </c>
      <c r="G219" s="16">
        <v>14538.565506475221</v>
      </c>
      <c r="H219" s="16">
        <v>17298.820957073796</v>
      </c>
      <c r="I219" s="16">
        <v>20320.851960637876</v>
      </c>
      <c r="J219" s="16">
        <v>31112.521756891474</v>
      </c>
      <c r="K219" s="16">
        <v>34300.785023039374</v>
      </c>
      <c r="L219" s="16">
        <v>35478.85061457249</v>
      </c>
      <c r="M219" s="16">
        <v>34865.435745296309</v>
      </c>
      <c r="N219" s="16">
        <v>35443.476972258766</v>
      </c>
      <c r="O219" s="16">
        <v>36526.070600611405</v>
      </c>
    </row>
    <row r="220" spans="1:15" x14ac:dyDescent="0.3">
      <c r="A220" s="15" t="str">
        <f>INDEX('R1. Scenario specifications'!$C$11:$C$49,MATCH($B220,'R1. Scenario specifications'!$A$11:$A$49,0))</f>
        <v>Current 1.5DS, 2030 start, 'Expect the Unexpected' but with cheap EVs</v>
      </c>
      <c r="B220" s="15" t="s">
        <v>27</v>
      </c>
      <c r="C220" s="15" t="s">
        <v>274</v>
      </c>
      <c r="D220" s="15" t="s">
        <v>267</v>
      </c>
      <c r="E220" s="16">
        <v>9499.4101148835834</v>
      </c>
      <c r="F220" s="16">
        <v>9848.8143857170016</v>
      </c>
      <c r="G220" s="16">
        <v>13753.197500000002</v>
      </c>
      <c r="H220" s="16">
        <v>14573.808002186548</v>
      </c>
      <c r="I220" s="16">
        <v>15050.293836008288</v>
      </c>
      <c r="J220" s="16">
        <v>23039.768754948105</v>
      </c>
      <c r="K220" s="16">
        <v>26340.458933554361</v>
      </c>
      <c r="L220" s="16">
        <v>27577.406515035756</v>
      </c>
      <c r="M220" s="16">
        <v>29151.638124850731</v>
      </c>
      <c r="N220" s="16">
        <v>32219.904200781271</v>
      </c>
      <c r="O220" s="16">
        <v>31590.188707791829</v>
      </c>
    </row>
    <row r="221" spans="1:15" x14ac:dyDescent="0.3">
      <c r="A221" s="15" t="str">
        <f>INDEX('R1. Scenario specifications'!$C$11:$C$49,MATCH($B221,'R1. Scenario specifications'!$A$11:$A$49,0))</f>
        <v>Current 1.5DS, 2030 start, 'Expect the Unexpected' but with cheap EVs</v>
      </c>
      <c r="B221" s="15" t="s">
        <v>27</v>
      </c>
      <c r="C221" s="15" t="s">
        <v>63</v>
      </c>
      <c r="D221" s="15" t="s">
        <v>276</v>
      </c>
      <c r="E221" s="16">
        <v>152813.77727822776</v>
      </c>
      <c r="F221" s="16">
        <v>158350.63274649918</v>
      </c>
      <c r="G221" s="16">
        <v>171734.95198072732</v>
      </c>
      <c r="H221" s="16">
        <v>184961.55251408034</v>
      </c>
      <c r="I221" s="16">
        <v>155204.21915165737</v>
      </c>
      <c r="J221" s="16">
        <v>116446.49617322141</v>
      </c>
      <c r="K221" s="16">
        <v>107206.21284336199</v>
      </c>
      <c r="L221" s="16">
        <v>171977.23311748361</v>
      </c>
      <c r="M221" s="16">
        <v>166729.06750061957</v>
      </c>
      <c r="N221" s="16">
        <v>161669.13463262972</v>
      </c>
      <c r="O221" s="16">
        <v>143343.9415455079</v>
      </c>
    </row>
    <row r="222" spans="1:15" x14ac:dyDescent="0.3">
      <c r="A222" s="15" t="str">
        <f>INDEX('R1. Scenario specifications'!$C$11:$C$49,MATCH($B222,'R1. Scenario specifications'!$A$11:$A$49,0))</f>
        <v>Current 1.5DS, 2030 start, 'Expect the Unexpected' but with cheap EVs</v>
      </c>
      <c r="B222" s="15" t="s">
        <v>27</v>
      </c>
      <c r="C222" s="15" t="s">
        <v>67</v>
      </c>
      <c r="D222" s="15" t="s">
        <v>268</v>
      </c>
      <c r="E222" s="16">
        <v>202.70125377665161</v>
      </c>
      <c r="F222" s="16">
        <v>194.90848865877464</v>
      </c>
      <c r="G222" s="16">
        <v>2729.17362250721</v>
      </c>
      <c r="H222" s="16">
        <v>4236.7068245456885</v>
      </c>
      <c r="I222" s="16">
        <v>18782.576693729021</v>
      </c>
      <c r="J222" s="16">
        <v>39986.701770371234</v>
      </c>
      <c r="K222" s="16">
        <v>38658.231094117196</v>
      </c>
      <c r="L222" s="16">
        <v>37086.129047958588</v>
      </c>
      <c r="M222" s="16">
        <v>22335.381765632483</v>
      </c>
      <c r="N222" s="16">
        <v>6298.0157857581098</v>
      </c>
      <c r="O222" s="16">
        <v>9031.8293479710374</v>
      </c>
    </row>
    <row r="223" spans="1:15" x14ac:dyDescent="0.3">
      <c r="A223" s="15" t="str">
        <f>INDEX('R1. Scenario specifications'!$C$11:$C$49,MATCH($B223,'R1. Scenario specifications'!$A$11:$A$49,0))</f>
        <v>Current 1.5DS, 2030 start, 'Expect the Unexpected' but with cheap EVs</v>
      </c>
      <c r="B223" s="15" t="s">
        <v>27</v>
      </c>
      <c r="C223" s="15" t="s">
        <v>71</v>
      </c>
      <c r="D223" s="15" t="s">
        <v>269</v>
      </c>
      <c r="E223" s="16">
        <v>67.937052631788802</v>
      </c>
      <c r="F223" s="16">
        <v>458.66984800047186</v>
      </c>
      <c r="G223" s="16">
        <v>1083.8377074130829</v>
      </c>
      <c r="H223" s="16">
        <v>2602.2563297349002</v>
      </c>
      <c r="I223" s="16">
        <v>11558.838191116629</v>
      </c>
      <c r="J223" s="16">
        <v>31769.741770517649</v>
      </c>
      <c r="K223" s="16">
        <v>77378.025956502854</v>
      </c>
      <c r="L223" s="16">
        <v>64635.062790405515</v>
      </c>
      <c r="M223" s="16">
        <v>67177.42762256373</v>
      </c>
      <c r="N223" s="16">
        <v>83315.766127530413</v>
      </c>
      <c r="O223" s="16">
        <v>92041.646709471068</v>
      </c>
    </row>
    <row r="224" spans="1:15" x14ac:dyDescent="0.3">
      <c r="A224" s="15" t="str">
        <f>INDEX('R1. Scenario specifications'!$C$11:$C$49,MATCH($B224,'R1. Scenario specifications'!$A$11:$A$49,0))</f>
        <v>Current 1.5DS, 2030 start, 'Expect the Unexpected' but with cheap EVs</v>
      </c>
      <c r="B224" s="15" t="s">
        <v>27</v>
      </c>
      <c r="C224" s="15" t="s">
        <v>72</v>
      </c>
      <c r="D224" s="15" t="s">
        <v>269</v>
      </c>
      <c r="E224" s="16">
        <v>55.461114646679903</v>
      </c>
      <c r="F224" s="16">
        <v>60.524118034134894</v>
      </c>
      <c r="G224" s="16">
        <v>64.687762917592892</v>
      </c>
      <c r="H224" s="16">
        <v>64.713826068531574</v>
      </c>
      <c r="I224" s="16">
        <v>311.29714277895607</v>
      </c>
      <c r="J224" s="16">
        <v>484.37734401868767</v>
      </c>
      <c r="K224" s="16">
        <v>518.5252208388381</v>
      </c>
      <c r="L224" s="16">
        <v>548.41326699193576</v>
      </c>
      <c r="M224" s="16">
        <v>518.5005954854638</v>
      </c>
      <c r="N224" s="16">
        <v>520.87639219460516</v>
      </c>
      <c r="O224" s="16">
        <v>572.65446105545698</v>
      </c>
    </row>
    <row r="225" spans="1:15" x14ac:dyDescent="0.3">
      <c r="A225" s="15" t="str">
        <f>INDEX('R1. Scenario specifications'!$C$11:$C$49,MATCH($B225,'R1. Scenario specifications'!$A$11:$A$49,0))</f>
        <v>Current 1.5DS, 2030 start, 'Expect the Unexpected' but with cheap EVs</v>
      </c>
      <c r="B225" s="15" t="s">
        <v>27</v>
      </c>
      <c r="C225" s="15" t="s">
        <v>76</v>
      </c>
      <c r="D225" s="15" t="s">
        <v>268</v>
      </c>
      <c r="E225" s="16">
        <v>1.963099940637433</v>
      </c>
      <c r="F225" s="16">
        <v>1.7858497922310126</v>
      </c>
      <c r="G225" s="16">
        <v>1.5022495547807513</v>
      </c>
      <c r="H225" s="16">
        <v>1.0014997031871673</v>
      </c>
      <c r="I225" s="16">
        <v>0.50074985159358409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</row>
    <row r="226" spans="1:15" x14ac:dyDescent="0.3">
      <c r="A226" s="15" t="str">
        <f>INDEX('R1. Scenario specifications'!$C$11:$C$49,MATCH($B226,'R1. Scenario specifications'!$A$11:$A$49,0))</f>
        <v>Current 1.5DS, 2030 start, 'Expect the Unexpected' but with cheap EVs</v>
      </c>
      <c r="B226" s="15" t="s">
        <v>27</v>
      </c>
      <c r="C226" s="15" t="s">
        <v>73</v>
      </c>
      <c r="D226" s="15" t="s">
        <v>270</v>
      </c>
      <c r="E226" s="16">
        <v>1517.4635089937533</v>
      </c>
      <c r="F226" s="16">
        <v>1704.941889708542</v>
      </c>
      <c r="G226" s="16">
        <v>2697.6400213527741</v>
      </c>
      <c r="H226" s="16">
        <v>11305.646027158451</v>
      </c>
      <c r="I226" s="16">
        <v>25006.75255968509</v>
      </c>
      <c r="J226" s="16">
        <v>49239.573129805023</v>
      </c>
      <c r="K226" s="16">
        <v>99934.994931070265</v>
      </c>
      <c r="L226" s="16">
        <v>72128.136225419192</v>
      </c>
      <c r="M226" s="16">
        <v>71837.25024079463</v>
      </c>
      <c r="N226" s="16">
        <v>90259.279770144363</v>
      </c>
      <c r="O226" s="16">
        <v>120627.16323667462</v>
      </c>
    </row>
    <row r="227" spans="1:15" x14ac:dyDescent="0.3">
      <c r="A227" s="15" t="str">
        <f>INDEX('R1. Scenario specifications'!$C$11:$C$49,MATCH($B227,'R1. Scenario specifications'!$A$11:$A$49,0))</f>
        <v>Current 1.5DS, 2020 start, 'Expect the Unexpected' but with cheap energy efficiency</v>
      </c>
      <c r="B227" s="15" t="s">
        <v>28</v>
      </c>
      <c r="C227" s="15" t="s">
        <v>272</v>
      </c>
      <c r="D227" s="15" t="s">
        <v>263</v>
      </c>
      <c r="E227" s="16">
        <v>49784.734326602505</v>
      </c>
      <c r="F227" s="16">
        <v>54152.136257274149</v>
      </c>
      <c r="G227" s="16">
        <v>71101.521146472311</v>
      </c>
      <c r="H227" s="16">
        <v>126989.84317444144</v>
      </c>
      <c r="I227" s="16">
        <v>162633.76733996681</v>
      </c>
      <c r="J227" s="16">
        <v>171996.0307781939</v>
      </c>
      <c r="K227" s="16">
        <v>239802.36155933022</v>
      </c>
      <c r="L227" s="16">
        <v>249008.20383133867</v>
      </c>
      <c r="M227" s="16">
        <v>276144.40110998088</v>
      </c>
      <c r="N227" s="16">
        <v>309794.69143027085</v>
      </c>
      <c r="O227" s="16">
        <v>327459.10766419303</v>
      </c>
    </row>
    <row r="228" spans="1:15" x14ac:dyDescent="0.3">
      <c r="A228" s="15" t="str">
        <f>INDEX('R1. Scenario specifications'!$C$11:$C$49,MATCH($B228,'R1. Scenario specifications'!$A$11:$A$49,0))</f>
        <v>Current 1.5DS, 2020 start, 'Expect the Unexpected' but with cheap energy efficiency</v>
      </c>
      <c r="B228" s="15" t="s">
        <v>28</v>
      </c>
      <c r="C228" s="15" t="s">
        <v>61</v>
      </c>
      <c r="D228" s="15" t="s">
        <v>264</v>
      </c>
      <c r="E228" s="16">
        <v>132862.88014752162</v>
      </c>
      <c r="F228" s="16">
        <v>167791.64912397906</v>
      </c>
      <c r="G228" s="16">
        <v>133396.50690024573</v>
      </c>
      <c r="H228" s="16">
        <v>74084.93146721847</v>
      </c>
      <c r="I228" s="16">
        <v>51689.953565563657</v>
      </c>
      <c r="J228" s="16">
        <v>42902.3523416889</v>
      </c>
      <c r="K228" s="16">
        <v>48947.347445697764</v>
      </c>
      <c r="L228" s="16">
        <v>68763.119950405686</v>
      </c>
      <c r="M228" s="16">
        <v>74463.315037903099</v>
      </c>
      <c r="N228" s="16">
        <v>77390.691539433697</v>
      </c>
      <c r="O228" s="16">
        <v>64143.600252814518</v>
      </c>
    </row>
    <row r="229" spans="1:15" x14ac:dyDescent="0.3">
      <c r="A229" s="15" t="str">
        <f>INDEX('R1. Scenario specifications'!$C$11:$C$49,MATCH($B229,'R1. Scenario specifications'!$A$11:$A$49,0))</f>
        <v>Current 1.5DS, 2020 start, 'Expect the Unexpected' but with cheap energy efficiency</v>
      </c>
      <c r="B229" s="15" t="s">
        <v>28</v>
      </c>
      <c r="C229" s="15" t="s">
        <v>62</v>
      </c>
      <c r="D229" s="15" t="s">
        <v>265</v>
      </c>
      <c r="E229" s="16">
        <v>113859.35941863245</v>
      </c>
      <c r="F229" s="16">
        <v>124404.48311047144</v>
      </c>
      <c r="G229" s="16">
        <v>164358.44354690131</v>
      </c>
      <c r="H229" s="16">
        <v>186109.10223540282</v>
      </c>
      <c r="I229" s="16">
        <v>84686.396199237817</v>
      </c>
      <c r="J229" s="16">
        <v>74593.500322674648</v>
      </c>
      <c r="K229" s="16">
        <v>88064.823674093321</v>
      </c>
      <c r="L229" s="16">
        <v>122460.49146748842</v>
      </c>
      <c r="M229" s="16">
        <v>106215.55059168326</v>
      </c>
      <c r="N229" s="16">
        <v>85143.330638232597</v>
      </c>
      <c r="O229" s="16">
        <v>59498.098745959411</v>
      </c>
    </row>
    <row r="230" spans="1:15" x14ac:dyDescent="0.3">
      <c r="A230" s="15" t="str">
        <f>INDEX('R1. Scenario specifications'!$C$11:$C$49,MATCH($B230,'R1. Scenario specifications'!$A$11:$A$49,0))</f>
        <v>Current 1.5DS, 2020 start, 'Expect the Unexpected' but with cheap energy efficiency</v>
      </c>
      <c r="B230" s="15" t="s">
        <v>28</v>
      </c>
      <c r="C230" s="15" t="s">
        <v>273</v>
      </c>
      <c r="D230" s="15" t="s">
        <v>266</v>
      </c>
      <c r="E230" s="16">
        <v>10361.182910638019</v>
      </c>
      <c r="F230" s="16">
        <v>10421.651557134468</v>
      </c>
      <c r="G230" s="16">
        <v>14538.565506475221</v>
      </c>
      <c r="H230" s="16">
        <v>18134.238730959154</v>
      </c>
      <c r="I230" s="16">
        <v>26420.104956475872</v>
      </c>
      <c r="J230" s="16">
        <v>31067.140023230648</v>
      </c>
      <c r="K230" s="16">
        <v>33621.817683698922</v>
      </c>
      <c r="L230" s="16">
        <v>34214.233350135866</v>
      </c>
      <c r="M230" s="16">
        <v>35645.976026094802</v>
      </c>
      <c r="N230" s="16">
        <v>36983.905086452374</v>
      </c>
      <c r="O230" s="16">
        <v>38524.366545395831</v>
      </c>
    </row>
    <row r="231" spans="1:15" x14ac:dyDescent="0.3">
      <c r="A231" s="15" t="str">
        <f>INDEX('R1. Scenario specifications'!$C$11:$C$49,MATCH($B231,'R1. Scenario specifications'!$A$11:$A$49,0))</f>
        <v>Current 1.5DS, 2020 start, 'Expect the Unexpected' but with cheap energy efficiency</v>
      </c>
      <c r="B231" s="15" t="s">
        <v>28</v>
      </c>
      <c r="C231" s="15" t="s">
        <v>274</v>
      </c>
      <c r="D231" s="15" t="s">
        <v>267</v>
      </c>
      <c r="E231" s="16">
        <v>9499.4101148835834</v>
      </c>
      <c r="F231" s="16">
        <v>9848.8143857170016</v>
      </c>
      <c r="G231" s="16">
        <v>13753.197500000002</v>
      </c>
      <c r="H231" s="16">
        <v>14573.808002186548</v>
      </c>
      <c r="I231" s="16">
        <v>18057.368128526832</v>
      </c>
      <c r="J231" s="16">
        <v>24682.787088847253</v>
      </c>
      <c r="K231" s="16">
        <v>25973.74432586434</v>
      </c>
      <c r="L231" s="16">
        <v>27163.147959818984</v>
      </c>
      <c r="M231" s="16">
        <v>27748.176528154203</v>
      </c>
      <c r="N231" s="16">
        <v>35067.338535342504</v>
      </c>
      <c r="O231" s="16">
        <v>38373.483429715168</v>
      </c>
    </row>
    <row r="232" spans="1:15" x14ac:dyDescent="0.3">
      <c r="A232" s="15" t="str">
        <f>INDEX('R1. Scenario specifications'!$C$11:$C$49,MATCH($B232,'R1. Scenario specifications'!$A$11:$A$49,0))</f>
        <v>Current 1.5DS, 2020 start, 'Expect the Unexpected' but with cheap energy efficiency</v>
      </c>
      <c r="B232" s="15" t="s">
        <v>28</v>
      </c>
      <c r="C232" s="15" t="s">
        <v>63</v>
      </c>
      <c r="D232" s="15" t="s">
        <v>276</v>
      </c>
      <c r="E232" s="16">
        <v>152813.77727822776</v>
      </c>
      <c r="F232" s="16">
        <v>158350.63274649918</v>
      </c>
      <c r="G232" s="16">
        <v>171734.95198072732</v>
      </c>
      <c r="H232" s="16">
        <v>149023.05913509964</v>
      </c>
      <c r="I232" s="16">
        <v>111844.76340387069</v>
      </c>
      <c r="J232" s="16">
        <v>101601.66116593484</v>
      </c>
      <c r="K232" s="16">
        <v>128293.78176071968</v>
      </c>
      <c r="L232" s="16">
        <v>141490.4839089851</v>
      </c>
      <c r="M232" s="16">
        <v>139818.08961299813</v>
      </c>
      <c r="N232" s="16">
        <v>136189.41532071907</v>
      </c>
      <c r="O232" s="16">
        <v>124163.21708232579</v>
      </c>
    </row>
    <row r="233" spans="1:15" x14ac:dyDescent="0.3">
      <c r="A233" s="15" t="str">
        <f>INDEX('R1. Scenario specifications'!$C$11:$C$49,MATCH($B233,'R1. Scenario specifications'!$A$11:$A$49,0))</f>
        <v>Current 1.5DS, 2020 start, 'Expect the Unexpected' but with cheap energy efficiency</v>
      </c>
      <c r="B233" s="15" t="s">
        <v>28</v>
      </c>
      <c r="C233" s="15" t="s">
        <v>67</v>
      </c>
      <c r="D233" s="15" t="s">
        <v>268</v>
      </c>
      <c r="E233" s="16">
        <v>202.70125377665161</v>
      </c>
      <c r="F233" s="16">
        <v>194.90848865877464</v>
      </c>
      <c r="G233" s="16">
        <v>2729.17362250721</v>
      </c>
      <c r="H233" s="16">
        <v>5847.5657572450418</v>
      </c>
      <c r="I233" s="16">
        <v>16091.844343098859</v>
      </c>
      <c r="J233" s="16">
        <v>24067.588040787556</v>
      </c>
      <c r="K233" s="16">
        <v>23341.146292270983</v>
      </c>
      <c r="L233" s="16">
        <v>19618.354972587869</v>
      </c>
      <c r="M233" s="16">
        <v>13055.358860522039</v>
      </c>
      <c r="N233" s="16">
        <v>8854.2195158345912</v>
      </c>
      <c r="O233" s="16">
        <v>13391.726117373295</v>
      </c>
    </row>
    <row r="234" spans="1:15" x14ac:dyDescent="0.3">
      <c r="A234" s="15" t="str">
        <f>INDEX('R1. Scenario specifications'!$C$11:$C$49,MATCH($B234,'R1. Scenario specifications'!$A$11:$A$49,0))</f>
        <v>Current 1.5DS, 2020 start, 'Expect the Unexpected' but with cheap energy efficiency</v>
      </c>
      <c r="B234" s="15" t="s">
        <v>28</v>
      </c>
      <c r="C234" s="15" t="s">
        <v>71</v>
      </c>
      <c r="D234" s="15" t="s">
        <v>269</v>
      </c>
      <c r="E234" s="16">
        <v>67.937052631788802</v>
      </c>
      <c r="F234" s="16">
        <v>458.66984800047186</v>
      </c>
      <c r="G234" s="16">
        <v>1083.8377074130829</v>
      </c>
      <c r="H234" s="16">
        <v>5203.4567296477489</v>
      </c>
      <c r="I234" s="16">
        <v>17682.895395831307</v>
      </c>
      <c r="J234" s="16">
        <v>32264.493147224865</v>
      </c>
      <c r="K234" s="16">
        <v>48707.062551423034</v>
      </c>
      <c r="L234" s="16">
        <v>46364.487958810278</v>
      </c>
      <c r="M234" s="16">
        <v>63565.278995537039</v>
      </c>
      <c r="N234" s="16">
        <v>80164.425669734934</v>
      </c>
      <c r="O234" s="16">
        <v>96171.227638972239</v>
      </c>
    </row>
    <row r="235" spans="1:15" x14ac:dyDescent="0.3">
      <c r="A235" s="15" t="str">
        <f>INDEX('R1. Scenario specifications'!$C$11:$C$49,MATCH($B235,'R1. Scenario specifications'!$A$11:$A$49,0))</f>
        <v>Current 1.5DS, 2020 start, 'Expect the Unexpected' but with cheap energy efficiency</v>
      </c>
      <c r="B235" s="15" t="s">
        <v>28</v>
      </c>
      <c r="C235" s="15" t="s">
        <v>72</v>
      </c>
      <c r="D235" s="15" t="s">
        <v>269</v>
      </c>
      <c r="E235" s="16">
        <v>55.461114646679903</v>
      </c>
      <c r="F235" s="16">
        <v>60.524118034134894</v>
      </c>
      <c r="G235" s="16">
        <v>64.687762917592892</v>
      </c>
      <c r="H235" s="16">
        <v>69.132335905653719</v>
      </c>
      <c r="I235" s="16">
        <v>90.403676845963517</v>
      </c>
      <c r="J235" s="16">
        <v>182.87267114965124</v>
      </c>
      <c r="K235" s="16">
        <v>184.53085082928681</v>
      </c>
      <c r="L235" s="16">
        <v>257.98289473203329</v>
      </c>
      <c r="M235" s="16">
        <v>181.97249072765251</v>
      </c>
      <c r="N235" s="16">
        <v>265.50829614527328</v>
      </c>
      <c r="O235" s="16">
        <v>265.47900036456639</v>
      </c>
    </row>
    <row r="236" spans="1:15" x14ac:dyDescent="0.3">
      <c r="A236" s="15" t="str">
        <f>INDEX('R1. Scenario specifications'!$C$11:$C$49,MATCH($B236,'R1. Scenario specifications'!$A$11:$A$49,0))</f>
        <v>Current 1.5DS, 2020 start, 'Expect the Unexpected' but with cheap energy efficiency</v>
      </c>
      <c r="B236" s="15" t="s">
        <v>28</v>
      </c>
      <c r="C236" s="15" t="s">
        <v>76</v>
      </c>
      <c r="D236" s="15" t="s">
        <v>268</v>
      </c>
      <c r="E236" s="16">
        <v>1.963099940637433</v>
      </c>
      <c r="F236" s="16">
        <v>1.7858497922310126</v>
      </c>
      <c r="G236" s="16">
        <v>1.5022495547807513</v>
      </c>
      <c r="H236" s="16">
        <v>1.0014997031871673</v>
      </c>
      <c r="I236" s="16">
        <v>0.50074985159358421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</row>
    <row r="237" spans="1:15" x14ac:dyDescent="0.3">
      <c r="A237" s="15" t="str">
        <f>INDEX('R1. Scenario specifications'!$C$11:$C$49,MATCH($B237,'R1. Scenario specifications'!$A$11:$A$49,0))</f>
        <v>Current 1.5DS, 2020 start, 'Expect the Unexpected' but with cheap energy efficiency</v>
      </c>
      <c r="B237" s="15" t="s">
        <v>28</v>
      </c>
      <c r="C237" s="15" t="s">
        <v>73</v>
      </c>
      <c r="D237" s="15" t="s">
        <v>270</v>
      </c>
      <c r="E237" s="16">
        <v>1517.4635089937533</v>
      </c>
      <c r="F237" s="16">
        <v>1704.941889708542</v>
      </c>
      <c r="G237" s="16">
        <v>2697.6400213527741</v>
      </c>
      <c r="H237" s="16">
        <v>13150.553919690137</v>
      </c>
      <c r="I237" s="16">
        <v>29212.444370182038</v>
      </c>
      <c r="J237" s="16">
        <v>49498.483687990542</v>
      </c>
      <c r="K237" s="16">
        <v>73124.000906830071</v>
      </c>
      <c r="L237" s="16">
        <v>64954.882984879063</v>
      </c>
      <c r="M237" s="16">
        <v>90026.886873408206</v>
      </c>
      <c r="N237" s="16">
        <v>126056.19078789832</v>
      </c>
      <c r="O237" s="16">
        <v>165103.12924819058</v>
      </c>
    </row>
    <row r="238" spans="1:15" x14ac:dyDescent="0.3">
      <c r="A238" s="15" t="str">
        <f>INDEX('R1. Scenario specifications'!$C$11:$C$49,MATCH($B238,'R1. Scenario specifications'!$A$11:$A$49,0))</f>
        <v>Current 1.5DS, 2030 start, 'Expect the Unexpected' but with cheap energy efficiency</v>
      </c>
      <c r="B238" s="15" t="s">
        <v>29</v>
      </c>
      <c r="C238" s="15" t="s">
        <v>272</v>
      </c>
      <c r="D238" s="15" t="s">
        <v>263</v>
      </c>
      <c r="E238" s="16">
        <v>49784.734326602505</v>
      </c>
      <c r="F238" s="16">
        <v>54152.136257274149</v>
      </c>
      <c r="G238" s="16">
        <v>71101.521146472311</v>
      </c>
      <c r="H238" s="16">
        <v>92284.05317362379</v>
      </c>
      <c r="I238" s="16">
        <v>163505.64721196704</v>
      </c>
      <c r="J238" s="16">
        <v>172297.84874359801</v>
      </c>
      <c r="K238" s="16">
        <v>259323.56104261259</v>
      </c>
      <c r="L238" s="16">
        <v>178673.02678041585</v>
      </c>
      <c r="M238" s="16">
        <v>209658.85785365946</v>
      </c>
      <c r="N238" s="16">
        <v>234221.41225483507</v>
      </c>
      <c r="O238" s="16">
        <v>306601.37975409965</v>
      </c>
    </row>
    <row r="239" spans="1:15" x14ac:dyDescent="0.3">
      <c r="A239" s="15" t="str">
        <f>INDEX('R1. Scenario specifications'!$C$11:$C$49,MATCH($B239,'R1. Scenario specifications'!$A$11:$A$49,0))</f>
        <v>Current 1.5DS, 2030 start, 'Expect the Unexpected' but with cheap energy efficiency</v>
      </c>
      <c r="B239" s="15" t="s">
        <v>29</v>
      </c>
      <c r="C239" s="15" t="s">
        <v>61</v>
      </c>
      <c r="D239" s="15" t="s">
        <v>264</v>
      </c>
      <c r="E239" s="16">
        <v>132862.88014752162</v>
      </c>
      <c r="F239" s="16">
        <v>167791.64912397906</v>
      </c>
      <c r="G239" s="16">
        <v>133396.50690024573</v>
      </c>
      <c r="H239" s="16">
        <v>130131.69480443095</v>
      </c>
      <c r="I239" s="16">
        <v>51690.392021954009</v>
      </c>
      <c r="J239" s="16">
        <v>42902.821225285894</v>
      </c>
      <c r="K239" s="16">
        <v>16396.760124236826</v>
      </c>
      <c r="L239" s="16">
        <v>86877.998533310849</v>
      </c>
      <c r="M239" s="16">
        <v>87143.857624906203</v>
      </c>
      <c r="N239" s="16">
        <v>63255.858699132266</v>
      </c>
      <c r="O239" s="16">
        <v>74572.396951128932</v>
      </c>
    </row>
    <row r="240" spans="1:15" x14ac:dyDescent="0.3">
      <c r="A240" s="15" t="str">
        <f>INDEX('R1. Scenario specifications'!$C$11:$C$49,MATCH($B240,'R1. Scenario specifications'!$A$11:$A$49,0))</f>
        <v>Current 1.5DS, 2030 start, 'Expect the Unexpected' but with cheap energy efficiency</v>
      </c>
      <c r="B240" s="15" t="s">
        <v>29</v>
      </c>
      <c r="C240" s="15" t="s">
        <v>62</v>
      </c>
      <c r="D240" s="15" t="s">
        <v>265</v>
      </c>
      <c r="E240" s="16">
        <v>113859.35941863245</v>
      </c>
      <c r="F240" s="16">
        <v>124404.48311047144</v>
      </c>
      <c r="G240" s="16">
        <v>164358.44354690131</v>
      </c>
      <c r="H240" s="16">
        <v>184528.1339737667</v>
      </c>
      <c r="I240" s="16">
        <v>104021.23796989364</v>
      </c>
      <c r="J240" s="16">
        <v>55411.099054882892</v>
      </c>
      <c r="K240" s="16">
        <v>90925.399103060772</v>
      </c>
      <c r="L240" s="16">
        <v>133724.68713332957</v>
      </c>
      <c r="M240" s="16">
        <v>146155.46750770588</v>
      </c>
      <c r="N240" s="16">
        <v>153033.36365615376</v>
      </c>
      <c r="O240" s="16">
        <v>137239.46999663522</v>
      </c>
    </row>
    <row r="241" spans="1:15" x14ac:dyDescent="0.3">
      <c r="A241" s="15" t="str">
        <f>INDEX('R1. Scenario specifications'!$C$11:$C$49,MATCH($B241,'R1. Scenario specifications'!$A$11:$A$49,0))</f>
        <v>Current 1.5DS, 2030 start, 'Expect the Unexpected' but with cheap energy efficiency</v>
      </c>
      <c r="B241" s="15" t="s">
        <v>29</v>
      </c>
      <c r="C241" s="15" t="s">
        <v>273</v>
      </c>
      <c r="D241" s="15" t="s">
        <v>266</v>
      </c>
      <c r="E241" s="16">
        <v>10361.182910638019</v>
      </c>
      <c r="F241" s="16">
        <v>10421.651557134468</v>
      </c>
      <c r="G241" s="16">
        <v>14538.565506475221</v>
      </c>
      <c r="H241" s="16">
        <v>17298.820957073796</v>
      </c>
      <c r="I241" s="16">
        <v>20202.497498676974</v>
      </c>
      <c r="J241" s="16">
        <v>27811.810753728671</v>
      </c>
      <c r="K241" s="16">
        <v>33410.087933155635</v>
      </c>
      <c r="L241" s="16">
        <v>32050.206443700728</v>
      </c>
      <c r="M241" s="16">
        <v>26876.142555017876</v>
      </c>
      <c r="N241" s="16">
        <v>33764.470195813228</v>
      </c>
      <c r="O241" s="16">
        <v>32751.881790554486</v>
      </c>
    </row>
    <row r="242" spans="1:15" x14ac:dyDescent="0.3">
      <c r="A242" s="15" t="str">
        <f>INDEX('R1. Scenario specifications'!$C$11:$C$49,MATCH($B242,'R1. Scenario specifications'!$A$11:$A$49,0))</f>
        <v>Current 1.5DS, 2030 start, 'Expect the Unexpected' but with cheap energy efficiency</v>
      </c>
      <c r="B242" s="15" t="s">
        <v>29</v>
      </c>
      <c r="C242" s="15" t="s">
        <v>274</v>
      </c>
      <c r="D242" s="15" t="s">
        <v>267</v>
      </c>
      <c r="E242" s="16">
        <v>9499.4101148835834</v>
      </c>
      <c r="F242" s="16">
        <v>9848.8143857170016</v>
      </c>
      <c r="G242" s="16">
        <v>13753.197500000002</v>
      </c>
      <c r="H242" s="16">
        <v>14573.808002186548</v>
      </c>
      <c r="I242" s="16">
        <v>15050.293836008288</v>
      </c>
      <c r="J242" s="16">
        <v>22983.56302426786</v>
      </c>
      <c r="K242" s="16">
        <v>24590.236756808888</v>
      </c>
      <c r="L242" s="16">
        <v>26764.875759002873</v>
      </c>
      <c r="M242" s="16">
        <v>27190.3592158803</v>
      </c>
      <c r="N242" s="16">
        <v>26680.712212085415</v>
      </c>
      <c r="O242" s="16">
        <v>29398.498039447466</v>
      </c>
    </row>
    <row r="243" spans="1:15" x14ac:dyDescent="0.3">
      <c r="A243" s="15" t="str">
        <f>INDEX('R1. Scenario specifications'!$C$11:$C$49,MATCH($B243,'R1. Scenario specifications'!$A$11:$A$49,0))</f>
        <v>Current 1.5DS, 2030 start, 'Expect the Unexpected' but with cheap energy efficiency</v>
      </c>
      <c r="B243" s="15" t="s">
        <v>29</v>
      </c>
      <c r="C243" s="15" t="s">
        <v>63</v>
      </c>
      <c r="D243" s="15" t="s">
        <v>276</v>
      </c>
      <c r="E243" s="16">
        <v>152813.77727822776</v>
      </c>
      <c r="F243" s="16">
        <v>158350.63274649918</v>
      </c>
      <c r="G243" s="16">
        <v>171734.95198072732</v>
      </c>
      <c r="H243" s="16">
        <v>184961.55251408034</v>
      </c>
      <c r="I243" s="16">
        <v>143873.98610876157</v>
      </c>
      <c r="J243" s="16">
        <v>103065.12603841751</v>
      </c>
      <c r="K243" s="16">
        <v>96683.206934609698</v>
      </c>
      <c r="L243" s="16">
        <v>143138.94725465417</v>
      </c>
      <c r="M243" s="16">
        <v>145640.84641779575</v>
      </c>
      <c r="N243" s="16">
        <v>143456.88288990338</v>
      </c>
      <c r="O243" s="16">
        <v>129996.37131589882</v>
      </c>
    </row>
    <row r="244" spans="1:15" x14ac:dyDescent="0.3">
      <c r="A244" s="15" t="str">
        <f>INDEX('R1. Scenario specifications'!$C$11:$C$49,MATCH($B244,'R1. Scenario specifications'!$A$11:$A$49,0))</f>
        <v>Current 1.5DS, 2030 start, 'Expect the Unexpected' but with cheap energy efficiency</v>
      </c>
      <c r="B244" s="15" t="s">
        <v>29</v>
      </c>
      <c r="C244" s="15" t="s">
        <v>67</v>
      </c>
      <c r="D244" s="15" t="s">
        <v>268</v>
      </c>
      <c r="E244" s="16">
        <v>202.70125377665161</v>
      </c>
      <c r="F244" s="16">
        <v>194.90848865877464</v>
      </c>
      <c r="G244" s="16">
        <v>2729.17362250721</v>
      </c>
      <c r="H244" s="16">
        <v>4236.7068245456885</v>
      </c>
      <c r="I244" s="16">
        <v>9763.5214180184666</v>
      </c>
      <c r="J244" s="16">
        <v>27812.728191826143</v>
      </c>
      <c r="K244" s="16">
        <v>26980.75725077443</v>
      </c>
      <c r="L244" s="16">
        <v>25359.422002313971</v>
      </c>
      <c r="M244" s="16">
        <v>20793.452902723329</v>
      </c>
      <c r="N244" s="16">
        <v>6684.3181225615745</v>
      </c>
      <c r="O244" s="16">
        <v>6011.0641667634127</v>
      </c>
    </row>
    <row r="245" spans="1:15" x14ac:dyDescent="0.3">
      <c r="A245" s="15" t="str">
        <f>INDEX('R1. Scenario specifications'!$C$11:$C$49,MATCH($B245,'R1. Scenario specifications'!$A$11:$A$49,0))</f>
        <v>Current 1.5DS, 2030 start, 'Expect the Unexpected' but with cheap energy efficiency</v>
      </c>
      <c r="B245" s="15" t="s">
        <v>29</v>
      </c>
      <c r="C245" s="15" t="s">
        <v>71</v>
      </c>
      <c r="D245" s="15" t="s">
        <v>269</v>
      </c>
      <c r="E245" s="16">
        <v>67.937052631788802</v>
      </c>
      <c r="F245" s="16">
        <v>458.66984800047186</v>
      </c>
      <c r="G245" s="16">
        <v>1083.8377074130829</v>
      </c>
      <c r="H245" s="16">
        <v>2602.2563297349002</v>
      </c>
      <c r="I245" s="16">
        <v>11503.528622165966</v>
      </c>
      <c r="J245" s="16">
        <v>29564.493945107126</v>
      </c>
      <c r="K245" s="16">
        <v>65049.941550329342</v>
      </c>
      <c r="L245" s="16">
        <v>52648.414168228745</v>
      </c>
      <c r="M245" s="16">
        <v>50751.747464354907</v>
      </c>
      <c r="N245" s="16">
        <v>70861.827882684287</v>
      </c>
      <c r="O245" s="16">
        <v>75683.608410928951</v>
      </c>
    </row>
    <row r="246" spans="1:15" x14ac:dyDescent="0.3">
      <c r="A246" s="15" t="str">
        <f>INDEX('R1. Scenario specifications'!$C$11:$C$49,MATCH($B246,'R1. Scenario specifications'!$A$11:$A$49,0))</f>
        <v>Current 1.5DS, 2030 start, 'Expect the Unexpected' but with cheap energy efficiency</v>
      </c>
      <c r="B246" s="15" t="s">
        <v>29</v>
      </c>
      <c r="C246" s="15" t="s">
        <v>72</v>
      </c>
      <c r="D246" s="15" t="s">
        <v>269</v>
      </c>
      <c r="E246" s="16">
        <v>55.461114646679903</v>
      </c>
      <c r="F246" s="16">
        <v>60.524118034134894</v>
      </c>
      <c r="G246" s="16">
        <v>64.687762917592892</v>
      </c>
      <c r="H246" s="16">
        <v>64.713826068531574</v>
      </c>
      <c r="I246" s="16">
        <v>73.634354960175415</v>
      </c>
      <c r="J246" s="16">
        <v>94.825002902864526</v>
      </c>
      <c r="K246" s="16">
        <v>128.98437485522064</v>
      </c>
      <c r="L246" s="16">
        <v>128.95739920506276</v>
      </c>
      <c r="M246" s="16">
        <v>111.21011764541296</v>
      </c>
      <c r="N246" s="16">
        <v>121.32226831044038</v>
      </c>
      <c r="O246" s="16">
        <v>121.29866511555397</v>
      </c>
    </row>
    <row r="247" spans="1:15" x14ac:dyDescent="0.3">
      <c r="A247" s="15" t="str">
        <f>INDEX('R1. Scenario specifications'!$C$11:$C$49,MATCH($B247,'R1. Scenario specifications'!$A$11:$A$49,0))</f>
        <v>Current 1.5DS, 2030 start, 'Expect the Unexpected' but with cheap energy efficiency</v>
      </c>
      <c r="B247" s="15" t="s">
        <v>29</v>
      </c>
      <c r="C247" s="15" t="s">
        <v>76</v>
      </c>
      <c r="D247" s="15" t="s">
        <v>268</v>
      </c>
      <c r="E247" s="16">
        <v>1.963099940637433</v>
      </c>
      <c r="F247" s="16">
        <v>1.7858497922310126</v>
      </c>
      <c r="G247" s="16">
        <v>1.5022495547807513</v>
      </c>
      <c r="H247" s="16">
        <v>1.0014997031871673</v>
      </c>
      <c r="I247" s="16">
        <v>0.50074985159358421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</row>
    <row r="248" spans="1:15" x14ac:dyDescent="0.3">
      <c r="A248" s="15" t="str">
        <f>INDEX('R1. Scenario specifications'!$C$11:$C$49,MATCH($B248,'R1. Scenario specifications'!$A$11:$A$49,0))</f>
        <v>Current 1.5DS, 2030 start, 'Expect the Unexpected' but with cheap energy efficiency</v>
      </c>
      <c r="B248" s="15" t="s">
        <v>29</v>
      </c>
      <c r="C248" s="15" t="s">
        <v>73</v>
      </c>
      <c r="D248" s="15" t="s">
        <v>270</v>
      </c>
      <c r="E248" s="16">
        <v>1517.4635089937533</v>
      </c>
      <c r="F248" s="16">
        <v>1704.941889708542</v>
      </c>
      <c r="G248" s="16">
        <v>2697.6400213527741</v>
      </c>
      <c r="H248" s="16">
        <v>11305.646027158451</v>
      </c>
      <c r="I248" s="16">
        <v>23752.570409575026</v>
      </c>
      <c r="J248" s="16">
        <v>45150.79734868338</v>
      </c>
      <c r="K248" s="16">
        <v>89450.034901709238</v>
      </c>
      <c r="L248" s="16">
        <v>62384.218793769563</v>
      </c>
      <c r="M248" s="16">
        <v>58689.894845964416</v>
      </c>
      <c r="N248" s="16">
        <v>73779.017958898199</v>
      </c>
      <c r="O248" s="16">
        <v>94974.504111078175</v>
      </c>
    </row>
    <row r="249" spans="1:15" x14ac:dyDescent="0.3">
      <c r="A249" s="15" t="str">
        <f>INDEX('R1. Scenario specifications'!$C$11:$C$49,MATCH($B249,'R1. Scenario specifications'!$A$11:$A$49,0))</f>
        <v>Current 1.5DS, 2020 start, 'Expect the Unexpected' but with most conservative biomass CCS / NET technology cost assumptions</v>
      </c>
      <c r="B249" s="15" t="s">
        <v>30</v>
      </c>
      <c r="C249" s="15" t="s">
        <v>272</v>
      </c>
      <c r="D249" s="15" t="s">
        <v>263</v>
      </c>
      <c r="E249" s="16">
        <v>49784.734326602505</v>
      </c>
      <c r="F249" s="16">
        <v>54152.136257274149</v>
      </c>
      <c r="G249" s="16">
        <v>71101.521146472311</v>
      </c>
      <c r="H249" s="16">
        <v>125473.04589032126</v>
      </c>
      <c r="I249" s="16">
        <v>150724.24761301873</v>
      </c>
      <c r="J249" s="16">
        <v>159907.48522285378</v>
      </c>
      <c r="K249" s="16">
        <v>240131.33910220792</v>
      </c>
      <c r="L249" s="16">
        <v>252265.95652572758</v>
      </c>
      <c r="M249" s="16">
        <v>280170.07438256382</v>
      </c>
      <c r="N249" s="16">
        <v>310673.11793998792</v>
      </c>
      <c r="O249" s="16">
        <v>327560.68602270714</v>
      </c>
    </row>
    <row r="250" spans="1:15" x14ac:dyDescent="0.3">
      <c r="A250" s="15" t="str">
        <f>INDEX('R1. Scenario specifications'!$C$11:$C$49,MATCH($B250,'R1. Scenario specifications'!$A$11:$A$49,0))</f>
        <v>Current 1.5DS, 2020 start, 'Expect the Unexpected' but with most conservative biomass CCS / NET technology cost assumptions</v>
      </c>
      <c r="B250" s="15" t="s">
        <v>30</v>
      </c>
      <c r="C250" s="15" t="s">
        <v>61</v>
      </c>
      <c r="D250" s="15" t="s">
        <v>264</v>
      </c>
      <c r="E250" s="16">
        <v>132862.88014752162</v>
      </c>
      <c r="F250" s="16">
        <v>167791.64912397906</v>
      </c>
      <c r="G250" s="16">
        <v>133396.50690024573</v>
      </c>
      <c r="H250" s="16">
        <v>74077.962786861302</v>
      </c>
      <c r="I250" s="16">
        <v>51689.94984757647</v>
      </c>
      <c r="J250" s="16">
        <v>42897.623441677519</v>
      </c>
      <c r="K250" s="16">
        <v>60835.59374118811</v>
      </c>
      <c r="L250" s="16">
        <v>86986.303617885715</v>
      </c>
      <c r="M250" s="16">
        <v>93988.127871790493</v>
      </c>
      <c r="N250" s="16">
        <v>95775.165160986013</v>
      </c>
      <c r="O250" s="16">
        <v>80138.433218719321</v>
      </c>
    </row>
    <row r="251" spans="1:15" x14ac:dyDescent="0.3">
      <c r="A251" s="15" t="str">
        <f>INDEX('R1. Scenario specifications'!$C$11:$C$49,MATCH($B251,'R1. Scenario specifications'!$A$11:$A$49,0))</f>
        <v>Current 1.5DS, 2020 start, 'Expect the Unexpected' but with most conservative biomass CCS / NET technology cost assumptions</v>
      </c>
      <c r="B251" s="15" t="s">
        <v>30</v>
      </c>
      <c r="C251" s="15" t="s">
        <v>62</v>
      </c>
      <c r="D251" s="15" t="s">
        <v>265</v>
      </c>
      <c r="E251" s="16">
        <v>113859.35941863245</v>
      </c>
      <c r="F251" s="16">
        <v>124404.48311047144</v>
      </c>
      <c r="G251" s="16">
        <v>164358.44354690131</v>
      </c>
      <c r="H251" s="16">
        <v>187533.76180381581</v>
      </c>
      <c r="I251" s="16">
        <v>89395.211163480795</v>
      </c>
      <c r="J251" s="16">
        <v>100702.6127447584</v>
      </c>
      <c r="K251" s="16">
        <v>100092.43114840085</v>
      </c>
      <c r="L251" s="16">
        <v>130126.44658064056</v>
      </c>
      <c r="M251" s="16">
        <v>124901.2246291531</v>
      </c>
      <c r="N251" s="16">
        <v>103212.40785829071</v>
      </c>
      <c r="O251" s="16">
        <v>77216.04574305244</v>
      </c>
    </row>
    <row r="252" spans="1:15" x14ac:dyDescent="0.3">
      <c r="A252" s="15" t="str">
        <f>INDEX('R1. Scenario specifications'!$C$11:$C$49,MATCH($B252,'R1. Scenario specifications'!$A$11:$A$49,0))</f>
        <v>Current 1.5DS, 2020 start, 'Expect the Unexpected' but with most conservative biomass CCS / NET technology cost assumptions</v>
      </c>
      <c r="B252" s="15" t="s">
        <v>30</v>
      </c>
      <c r="C252" s="15" t="s">
        <v>273</v>
      </c>
      <c r="D252" s="15" t="s">
        <v>266</v>
      </c>
      <c r="E252" s="16">
        <v>10361.182910638019</v>
      </c>
      <c r="F252" s="16">
        <v>10421.651557134468</v>
      </c>
      <c r="G252" s="16">
        <v>14538.565506475221</v>
      </c>
      <c r="H252" s="16">
        <v>18214.422805703063</v>
      </c>
      <c r="I252" s="16">
        <v>28224.195225063893</v>
      </c>
      <c r="J252" s="16">
        <v>33554.008184317332</v>
      </c>
      <c r="K252" s="16">
        <v>35609.299203558141</v>
      </c>
      <c r="L252" s="16">
        <v>36696.312678698632</v>
      </c>
      <c r="M252" s="16">
        <v>37610.062751975835</v>
      </c>
      <c r="N252" s="16">
        <v>39591.936431822869</v>
      </c>
      <c r="O252" s="16">
        <v>41405.810276395918</v>
      </c>
    </row>
    <row r="253" spans="1:15" x14ac:dyDescent="0.3">
      <c r="A253" s="15" t="str">
        <f>INDEX('R1. Scenario specifications'!$C$11:$C$49,MATCH($B253,'R1. Scenario specifications'!$A$11:$A$49,0))</f>
        <v>Current 1.5DS, 2020 start, 'Expect the Unexpected' but with most conservative biomass CCS / NET technology cost assumptions</v>
      </c>
      <c r="B253" s="15" t="s">
        <v>30</v>
      </c>
      <c r="C253" s="15" t="s">
        <v>274</v>
      </c>
      <c r="D253" s="15" t="s">
        <v>267</v>
      </c>
      <c r="E253" s="16">
        <v>9499.4101148835834</v>
      </c>
      <c r="F253" s="16">
        <v>9848.8143857170016</v>
      </c>
      <c r="G253" s="16">
        <v>13753.197500000002</v>
      </c>
      <c r="H253" s="16">
        <v>14573.808002186548</v>
      </c>
      <c r="I253" s="16">
        <v>17893.264999999999</v>
      </c>
      <c r="J253" s="16">
        <v>24642.119999999995</v>
      </c>
      <c r="K253" s="16">
        <v>29450.287499999999</v>
      </c>
      <c r="L253" s="16">
        <v>30855.916829233982</v>
      </c>
      <c r="M253" s="16">
        <v>30664.942013351232</v>
      </c>
      <c r="N253" s="16">
        <v>38063.57652683412</v>
      </c>
      <c r="O253" s="16">
        <v>39733.175000000003</v>
      </c>
    </row>
    <row r="254" spans="1:15" x14ac:dyDescent="0.3">
      <c r="A254" s="15" t="str">
        <f>INDEX('R1. Scenario specifications'!$C$11:$C$49,MATCH($B254,'R1. Scenario specifications'!$A$11:$A$49,0))</f>
        <v>Current 1.5DS, 2020 start, 'Expect the Unexpected' but with most conservative biomass CCS / NET technology cost assumptions</v>
      </c>
      <c r="B254" s="15" t="s">
        <v>30</v>
      </c>
      <c r="C254" s="15" t="s">
        <v>63</v>
      </c>
      <c r="D254" s="15" t="s">
        <v>276</v>
      </c>
      <c r="E254" s="16">
        <v>152813.77727822776</v>
      </c>
      <c r="F254" s="16">
        <v>158350.63274649918</v>
      </c>
      <c r="G254" s="16">
        <v>171734.95198072732</v>
      </c>
      <c r="H254" s="16">
        <v>153802.4716567237</v>
      </c>
      <c r="I254" s="16">
        <v>108066.40939172749</v>
      </c>
      <c r="J254" s="16">
        <v>97859.28772292535</v>
      </c>
      <c r="K254" s="16">
        <v>140533.015659567</v>
      </c>
      <c r="L254" s="16">
        <v>159907.35939162402</v>
      </c>
      <c r="M254" s="16">
        <v>160166.01130199738</v>
      </c>
      <c r="N254" s="16">
        <v>153423.28279127629</v>
      </c>
      <c r="O254" s="16">
        <v>136358.53503599131</v>
      </c>
    </row>
    <row r="255" spans="1:15" x14ac:dyDescent="0.3">
      <c r="A255" s="15" t="str">
        <f>INDEX('R1. Scenario specifications'!$C$11:$C$49,MATCH($B255,'R1. Scenario specifications'!$A$11:$A$49,0))</f>
        <v>Current 1.5DS, 2020 start, 'Expect the Unexpected' but with most conservative biomass CCS / NET technology cost assumptions</v>
      </c>
      <c r="B255" s="15" t="s">
        <v>30</v>
      </c>
      <c r="C255" s="15" t="s">
        <v>67</v>
      </c>
      <c r="D255" s="15" t="s">
        <v>268</v>
      </c>
      <c r="E255" s="16">
        <v>202.70125377665161</v>
      </c>
      <c r="F255" s="16">
        <v>194.90848865877464</v>
      </c>
      <c r="G255" s="16">
        <v>2729.17362250721</v>
      </c>
      <c r="H255" s="16">
        <v>6545.2114472787734</v>
      </c>
      <c r="I255" s="16">
        <v>25770.732690225799</v>
      </c>
      <c r="J255" s="16">
        <v>33898.316001956213</v>
      </c>
      <c r="K255" s="16">
        <v>33154.410586572521</v>
      </c>
      <c r="L255" s="16">
        <v>28724.092231946677</v>
      </c>
      <c r="M255" s="16">
        <v>14647.038321733058</v>
      </c>
      <c r="N255" s="16">
        <v>14853.199017597153</v>
      </c>
      <c r="O255" s="16">
        <v>22932.469577684093</v>
      </c>
    </row>
    <row r="256" spans="1:15" x14ac:dyDescent="0.3">
      <c r="A256" s="15" t="str">
        <f>INDEX('R1. Scenario specifications'!$C$11:$C$49,MATCH($B256,'R1. Scenario specifications'!$A$11:$A$49,0))</f>
        <v>Current 1.5DS, 2020 start, 'Expect the Unexpected' but with most conservative biomass CCS / NET technology cost assumptions</v>
      </c>
      <c r="B256" s="15" t="s">
        <v>30</v>
      </c>
      <c r="C256" s="15" t="s">
        <v>71</v>
      </c>
      <c r="D256" s="15" t="s">
        <v>269</v>
      </c>
      <c r="E256" s="16">
        <v>67.937052631788802</v>
      </c>
      <c r="F256" s="16">
        <v>458.66984800047186</v>
      </c>
      <c r="G256" s="16">
        <v>1083.8377074130829</v>
      </c>
      <c r="H256" s="16">
        <v>5203.456729647748</v>
      </c>
      <c r="I256" s="16">
        <v>18491.139466799603</v>
      </c>
      <c r="J256" s="16">
        <v>41142.543737263113</v>
      </c>
      <c r="K256" s="16">
        <v>55543.32435392918</v>
      </c>
      <c r="L256" s="16">
        <v>55401.672318805962</v>
      </c>
      <c r="M256" s="16">
        <v>74576.506188467683</v>
      </c>
      <c r="N256" s="16">
        <v>90672.026756490464</v>
      </c>
      <c r="O256" s="16">
        <v>110013.45416453868</v>
      </c>
    </row>
    <row r="257" spans="1:15" x14ac:dyDescent="0.3">
      <c r="A257" s="15" t="str">
        <f>INDEX('R1. Scenario specifications'!$C$11:$C$49,MATCH($B257,'R1. Scenario specifications'!$A$11:$A$49,0))</f>
        <v>Current 1.5DS, 2020 start, 'Expect the Unexpected' but with most conservative biomass CCS / NET technology cost assumptions</v>
      </c>
      <c r="B257" s="15" t="s">
        <v>30</v>
      </c>
      <c r="C257" s="15" t="s">
        <v>72</v>
      </c>
      <c r="D257" s="15" t="s">
        <v>269</v>
      </c>
      <c r="E257" s="16">
        <v>55.461114646679903</v>
      </c>
      <c r="F257" s="16">
        <v>60.524118034134894</v>
      </c>
      <c r="G257" s="16">
        <v>64.687762917592892</v>
      </c>
      <c r="H257" s="16">
        <v>200.77562426190897</v>
      </c>
      <c r="I257" s="16">
        <v>1247.0974354848352</v>
      </c>
      <c r="J257" s="16">
        <v>3002.9155578442192</v>
      </c>
      <c r="K257" s="16">
        <v>3763.7521863121656</v>
      </c>
      <c r="L257" s="16">
        <v>3709.2058249464558</v>
      </c>
      <c r="M257" s="16">
        <v>4242.1596158382945</v>
      </c>
      <c r="N257" s="16">
        <v>4374.0370012384055</v>
      </c>
      <c r="O257" s="16">
        <v>4374.0057346721451</v>
      </c>
    </row>
    <row r="258" spans="1:15" x14ac:dyDescent="0.3">
      <c r="A258" s="15" t="str">
        <f>INDEX('R1. Scenario specifications'!$C$11:$C$49,MATCH($B258,'R1. Scenario specifications'!$A$11:$A$49,0))</f>
        <v>Current 1.5DS, 2020 start, 'Expect the Unexpected' but with most conservative biomass CCS / NET technology cost assumptions</v>
      </c>
      <c r="B258" s="15" t="s">
        <v>30</v>
      </c>
      <c r="C258" s="15" t="s">
        <v>76</v>
      </c>
      <c r="D258" s="15" t="s">
        <v>268</v>
      </c>
      <c r="E258" s="16">
        <v>1.963099940637433</v>
      </c>
      <c r="F258" s="16">
        <v>1.7858497922310126</v>
      </c>
      <c r="G258" s="16">
        <v>1.5022495547807513</v>
      </c>
      <c r="H258" s="16">
        <v>1.0014997031871673</v>
      </c>
      <c r="I258" s="16">
        <v>0.50074985159358421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</row>
    <row r="259" spans="1:15" x14ac:dyDescent="0.3">
      <c r="A259" s="15" t="str">
        <f>INDEX('R1. Scenario specifications'!$C$11:$C$49,MATCH($B259,'R1. Scenario specifications'!$A$11:$A$49,0))</f>
        <v>Current 1.5DS, 2020 start, 'Expect the Unexpected' but with most conservative biomass CCS / NET technology cost assumptions</v>
      </c>
      <c r="B259" s="15" t="s">
        <v>30</v>
      </c>
      <c r="C259" s="15" t="s">
        <v>73</v>
      </c>
      <c r="D259" s="15" t="s">
        <v>270</v>
      </c>
      <c r="E259" s="16">
        <v>1517.4635089937533</v>
      </c>
      <c r="F259" s="16">
        <v>1704.941889708542</v>
      </c>
      <c r="G259" s="16">
        <v>2697.6400213527741</v>
      </c>
      <c r="H259" s="16">
        <v>13150.553919690137</v>
      </c>
      <c r="I259" s="16">
        <v>30780.69573621931</v>
      </c>
      <c r="J259" s="16">
        <v>60483.833209109165</v>
      </c>
      <c r="K259" s="16">
        <v>83128.666357711001</v>
      </c>
      <c r="L259" s="16">
        <v>77340.082771027533</v>
      </c>
      <c r="M259" s="16">
        <v>103374.50849659284</v>
      </c>
      <c r="N259" s="16">
        <v>143252.65211723957</v>
      </c>
      <c r="O259" s="16">
        <v>191042.29762894398</v>
      </c>
    </row>
    <row r="260" spans="1:15" x14ac:dyDescent="0.3">
      <c r="A260" s="15" t="str">
        <f>INDEX('R1. Scenario specifications'!$C$11:$C$49,MATCH($B260,'R1. Scenario specifications'!$A$11:$A$49,0))</f>
        <v>Current 1.5DS, 2030 start, 'Expect the Unexpected' but with most conservative biomass CCS / NET technology cost assumptions</v>
      </c>
      <c r="B260" s="15" t="s">
        <v>31</v>
      </c>
      <c r="C260" s="15" t="s">
        <v>272</v>
      </c>
      <c r="D260" s="15" t="s">
        <v>263</v>
      </c>
      <c r="E260" s="16">
        <v>49784.734326602505</v>
      </c>
      <c r="F260" s="16">
        <v>54152.136257274149</v>
      </c>
      <c r="G260" s="16">
        <v>71101.521146472311</v>
      </c>
      <c r="H260" s="16">
        <v>92284.05317362379</v>
      </c>
      <c r="I260" s="16">
        <v>150817.03368944797</v>
      </c>
      <c r="J260" s="16">
        <v>160405.14890174122</v>
      </c>
      <c r="K260" s="16">
        <v>259827.82718957146</v>
      </c>
      <c r="L260" s="16">
        <v>194506.52536358131</v>
      </c>
      <c r="M260" s="16">
        <v>240602.955594175</v>
      </c>
      <c r="N260" s="16">
        <v>264043.04422434082</v>
      </c>
      <c r="O260" s="16">
        <v>313510.39049168822</v>
      </c>
    </row>
    <row r="261" spans="1:15" x14ac:dyDescent="0.3">
      <c r="A261" s="15" t="str">
        <f>INDEX('R1. Scenario specifications'!$C$11:$C$49,MATCH($B261,'R1. Scenario specifications'!$A$11:$A$49,0))</f>
        <v>Current 1.5DS, 2030 start, 'Expect the Unexpected' but with most conservative biomass CCS / NET technology cost assumptions</v>
      </c>
      <c r="B261" s="15" t="s">
        <v>31</v>
      </c>
      <c r="C261" s="15" t="s">
        <v>61</v>
      </c>
      <c r="D261" s="15" t="s">
        <v>264</v>
      </c>
      <c r="E261" s="16">
        <v>132862.88014752162</v>
      </c>
      <c r="F261" s="16">
        <v>167791.64912397906</v>
      </c>
      <c r="G261" s="16">
        <v>133396.50690024573</v>
      </c>
      <c r="H261" s="16">
        <v>130131.69480443095</v>
      </c>
      <c r="I261" s="16">
        <v>51689.055644163127</v>
      </c>
      <c r="J261" s="16">
        <v>47532.219205759415</v>
      </c>
      <c r="K261" s="16">
        <v>16453.724101820964</v>
      </c>
      <c r="L261" s="16">
        <v>107995.94883716662</v>
      </c>
      <c r="M261" s="16">
        <v>109436.30870943623</v>
      </c>
      <c r="N261" s="16">
        <v>88981.153353297675</v>
      </c>
      <c r="O261" s="16">
        <v>100031.6792522023</v>
      </c>
    </row>
    <row r="262" spans="1:15" x14ac:dyDescent="0.3">
      <c r="A262" s="15" t="str">
        <f>INDEX('R1. Scenario specifications'!$C$11:$C$49,MATCH($B262,'R1. Scenario specifications'!$A$11:$A$49,0))</f>
        <v>Current 1.5DS, 2030 start, 'Expect the Unexpected' but with most conservative biomass CCS / NET technology cost assumptions</v>
      </c>
      <c r="B262" s="15" t="s">
        <v>31</v>
      </c>
      <c r="C262" s="15" t="s">
        <v>62</v>
      </c>
      <c r="D262" s="15" t="s">
        <v>265</v>
      </c>
      <c r="E262" s="16">
        <v>113859.35941863245</v>
      </c>
      <c r="F262" s="16">
        <v>124404.48311047144</v>
      </c>
      <c r="G262" s="16">
        <v>164358.44354690131</v>
      </c>
      <c r="H262" s="16">
        <v>184528.1339737667</v>
      </c>
      <c r="I262" s="16">
        <v>97938.915722321064</v>
      </c>
      <c r="J262" s="16">
        <v>53048.811980247454</v>
      </c>
      <c r="K262" s="16">
        <v>106699.44466124877</v>
      </c>
      <c r="L262" s="16">
        <v>147850.58683384632</v>
      </c>
      <c r="M262" s="16">
        <v>167390.74118463334</v>
      </c>
      <c r="N262" s="16">
        <v>172862.10350466127</v>
      </c>
      <c r="O262" s="16">
        <v>160366.91161998286</v>
      </c>
    </row>
    <row r="263" spans="1:15" x14ac:dyDescent="0.3">
      <c r="A263" s="15" t="str">
        <f>INDEX('R1. Scenario specifications'!$C$11:$C$49,MATCH($B263,'R1. Scenario specifications'!$A$11:$A$49,0))</f>
        <v>Current 1.5DS, 2030 start, 'Expect the Unexpected' but with most conservative biomass CCS / NET technology cost assumptions</v>
      </c>
      <c r="B263" s="15" t="s">
        <v>31</v>
      </c>
      <c r="C263" s="15" t="s">
        <v>273</v>
      </c>
      <c r="D263" s="15" t="s">
        <v>266</v>
      </c>
      <c r="E263" s="16">
        <v>10361.182910638019</v>
      </c>
      <c r="F263" s="16">
        <v>10421.651557134468</v>
      </c>
      <c r="G263" s="16">
        <v>14538.565506475221</v>
      </c>
      <c r="H263" s="16">
        <v>17298.820957073796</v>
      </c>
      <c r="I263" s="16">
        <v>20598.974465394538</v>
      </c>
      <c r="J263" s="16">
        <v>30674.217981944883</v>
      </c>
      <c r="K263" s="16">
        <v>34705.98385936681</v>
      </c>
      <c r="L263" s="16">
        <v>36652.223400824965</v>
      </c>
      <c r="M263" s="16">
        <v>31284.188547903439</v>
      </c>
      <c r="N263" s="16">
        <v>36984.790219429589</v>
      </c>
      <c r="O263" s="16">
        <v>38447.896729476706</v>
      </c>
    </row>
    <row r="264" spans="1:15" x14ac:dyDescent="0.3">
      <c r="A264" s="15" t="str">
        <f>INDEX('R1. Scenario specifications'!$C$11:$C$49,MATCH($B264,'R1. Scenario specifications'!$A$11:$A$49,0))</f>
        <v>Current 1.5DS, 2030 start, 'Expect the Unexpected' but with most conservative biomass CCS / NET technology cost assumptions</v>
      </c>
      <c r="B264" s="15" t="s">
        <v>31</v>
      </c>
      <c r="C264" s="15" t="s">
        <v>274</v>
      </c>
      <c r="D264" s="15" t="s">
        <v>267</v>
      </c>
      <c r="E264" s="16">
        <v>9499.4101148835834</v>
      </c>
      <c r="F264" s="16">
        <v>9848.8143857170016</v>
      </c>
      <c r="G264" s="16">
        <v>13753.197500000002</v>
      </c>
      <c r="H264" s="16">
        <v>14573.808002186548</v>
      </c>
      <c r="I264" s="16">
        <v>15050.293836008288</v>
      </c>
      <c r="J264" s="16">
        <v>22937.937892251306</v>
      </c>
      <c r="K264" s="16">
        <v>26340.458933554361</v>
      </c>
      <c r="L264" s="16">
        <v>27010.761660840868</v>
      </c>
      <c r="M264" s="16">
        <v>28584.311522172124</v>
      </c>
      <c r="N264" s="16">
        <v>32270.368227538966</v>
      </c>
      <c r="O264" s="16">
        <v>32080.49214640589</v>
      </c>
    </row>
    <row r="265" spans="1:15" x14ac:dyDescent="0.3">
      <c r="A265" s="15" t="str">
        <f>INDEX('R1. Scenario specifications'!$C$11:$C$49,MATCH($B265,'R1. Scenario specifications'!$A$11:$A$49,0))</f>
        <v>Current 1.5DS, 2030 start, 'Expect the Unexpected' but with most conservative biomass CCS / NET technology cost assumptions</v>
      </c>
      <c r="B265" s="15" t="s">
        <v>31</v>
      </c>
      <c r="C265" s="15" t="s">
        <v>63</v>
      </c>
      <c r="D265" s="15" t="s">
        <v>276</v>
      </c>
      <c r="E265" s="16">
        <v>152813.77727822776</v>
      </c>
      <c r="F265" s="16">
        <v>158350.63274649918</v>
      </c>
      <c r="G265" s="16">
        <v>171734.95198072732</v>
      </c>
      <c r="H265" s="16">
        <v>184961.55251408034</v>
      </c>
      <c r="I265" s="16">
        <v>159074.6253476257</v>
      </c>
      <c r="J265" s="16">
        <v>115356.34426171485</v>
      </c>
      <c r="K265" s="16">
        <v>107416.02203526338</v>
      </c>
      <c r="L265" s="16">
        <v>163666.65441780156</v>
      </c>
      <c r="M265" s="16">
        <v>165154.9695978784</v>
      </c>
      <c r="N265" s="16">
        <v>161132.56703933692</v>
      </c>
      <c r="O265" s="16">
        <v>146212.37893465903</v>
      </c>
    </row>
    <row r="266" spans="1:15" x14ac:dyDescent="0.3">
      <c r="A266" s="15" t="str">
        <f>INDEX('R1. Scenario specifications'!$C$11:$C$49,MATCH($B266,'R1. Scenario specifications'!$A$11:$A$49,0))</f>
        <v>Current 1.5DS, 2030 start, 'Expect the Unexpected' but with most conservative biomass CCS / NET technology cost assumptions</v>
      </c>
      <c r="B266" s="15" t="s">
        <v>31</v>
      </c>
      <c r="C266" s="15" t="s">
        <v>67</v>
      </c>
      <c r="D266" s="15" t="s">
        <v>268</v>
      </c>
      <c r="E266" s="16">
        <v>202.70125377665161</v>
      </c>
      <c r="F266" s="16">
        <v>194.90848865877464</v>
      </c>
      <c r="G266" s="16">
        <v>2729.17362250721</v>
      </c>
      <c r="H266" s="16">
        <v>4236.7068245456885</v>
      </c>
      <c r="I266" s="16">
        <v>18573.040568595021</v>
      </c>
      <c r="J266" s="16">
        <v>39631.309643900539</v>
      </c>
      <c r="K266" s="16">
        <v>38437.386430470906</v>
      </c>
      <c r="L266" s="16">
        <v>37196.74663978949</v>
      </c>
      <c r="M266" s="16">
        <v>22547.212611917406</v>
      </c>
      <c r="N266" s="16">
        <v>6321.4789253694844</v>
      </c>
      <c r="O266" s="16">
        <v>8226.0071264155176</v>
      </c>
    </row>
    <row r="267" spans="1:15" x14ac:dyDescent="0.3">
      <c r="A267" s="15" t="str">
        <f>INDEX('R1. Scenario specifications'!$C$11:$C$49,MATCH($B267,'R1. Scenario specifications'!$A$11:$A$49,0))</f>
        <v>Current 1.5DS, 2030 start, 'Expect the Unexpected' but with most conservative biomass CCS / NET technology cost assumptions</v>
      </c>
      <c r="B267" s="15" t="s">
        <v>31</v>
      </c>
      <c r="C267" s="15" t="s">
        <v>71</v>
      </c>
      <c r="D267" s="15" t="s">
        <v>269</v>
      </c>
      <c r="E267" s="16">
        <v>67.937052631788802</v>
      </c>
      <c r="F267" s="16">
        <v>458.66984800047186</v>
      </c>
      <c r="G267" s="16">
        <v>1083.8377074130829</v>
      </c>
      <c r="H267" s="16">
        <v>2602.2563297349002</v>
      </c>
      <c r="I267" s="16">
        <v>11467.3086980919</v>
      </c>
      <c r="J267" s="16">
        <v>31678.557655197754</v>
      </c>
      <c r="K267" s="16">
        <v>75974.542419551755</v>
      </c>
      <c r="L267" s="16">
        <v>62895.79668997258</v>
      </c>
      <c r="M267" s="16">
        <v>62732.862015343941</v>
      </c>
      <c r="N267" s="16">
        <v>82729.127059394494</v>
      </c>
      <c r="O267" s="16">
        <v>90298.663301384688</v>
      </c>
    </row>
    <row r="268" spans="1:15" x14ac:dyDescent="0.3">
      <c r="A268" s="15" t="str">
        <f>INDEX('R1. Scenario specifications'!$C$11:$C$49,MATCH($B268,'R1. Scenario specifications'!$A$11:$A$49,0))</f>
        <v>Current 1.5DS, 2030 start, 'Expect the Unexpected' but with most conservative biomass CCS / NET technology cost assumptions</v>
      </c>
      <c r="B268" s="15" t="s">
        <v>31</v>
      </c>
      <c r="C268" s="15" t="s">
        <v>72</v>
      </c>
      <c r="D268" s="15" t="s">
        <v>269</v>
      </c>
      <c r="E268" s="16">
        <v>55.461114646679903</v>
      </c>
      <c r="F268" s="16">
        <v>60.524118034134894</v>
      </c>
      <c r="G268" s="16">
        <v>64.687762917592892</v>
      </c>
      <c r="H268" s="16">
        <v>64.713826068531574</v>
      </c>
      <c r="I268" s="16">
        <v>311.38041024286571</v>
      </c>
      <c r="J268" s="16">
        <v>704.64651171582</v>
      </c>
      <c r="K268" s="16">
        <v>738.71127816447813</v>
      </c>
      <c r="L268" s="16">
        <v>662.68719962855664</v>
      </c>
      <c r="M268" s="16">
        <v>651.5978155198884</v>
      </c>
      <c r="N268" s="16">
        <v>608.42213619935603</v>
      </c>
      <c r="O268" s="16">
        <v>783.81140765482098</v>
      </c>
    </row>
    <row r="269" spans="1:15" x14ac:dyDescent="0.3">
      <c r="A269" s="15" t="str">
        <f>INDEX('R1. Scenario specifications'!$C$11:$C$49,MATCH($B269,'R1. Scenario specifications'!$A$11:$A$49,0))</f>
        <v>Current 1.5DS, 2030 start, 'Expect the Unexpected' but with most conservative biomass CCS / NET technology cost assumptions</v>
      </c>
      <c r="B269" s="15" t="s">
        <v>31</v>
      </c>
      <c r="C269" s="15" t="s">
        <v>76</v>
      </c>
      <c r="D269" s="15" t="s">
        <v>268</v>
      </c>
      <c r="E269" s="16">
        <v>1.963099940637433</v>
      </c>
      <c r="F269" s="16">
        <v>1.7858497922310126</v>
      </c>
      <c r="G269" s="16">
        <v>1.5022495547807513</v>
      </c>
      <c r="H269" s="16">
        <v>1.0014997031871673</v>
      </c>
      <c r="I269" s="16">
        <v>0.50074985159358421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</row>
    <row r="270" spans="1:15" x14ac:dyDescent="0.3">
      <c r="A270" s="15" t="str">
        <f>INDEX('R1. Scenario specifications'!$C$11:$C$49,MATCH($B270,'R1. Scenario specifications'!$A$11:$A$49,0))</f>
        <v>Current 1.5DS, 2030 start, 'Expect the Unexpected' but with most conservative biomass CCS / NET technology cost assumptions</v>
      </c>
      <c r="B270" s="15" t="s">
        <v>31</v>
      </c>
      <c r="C270" s="15" t="s">
        <v>73</v>
      </c>
      <c r="D270" s="15" t="s">
        <v>270</v>
      </c>
      <c r="E270" s="16">
        <v>1517.4635089937533</v>
      </c>
      <c r="F270" s="16">
        <v>1704.941889708542</v>
      </c>
      <c r="G270" s="16">
        <v>2697.6400213527741</v>
      </c>
      <c r="H270" s="16">
        <v>11305.646027158451</v>
      </c>
      <c r="I270" s="16">
        <v>24472.136501753303</v>
      </c>
      <c r="J270" s="16">
        <v>48189.204266497909</v>
      </c>
      <c r="K270" s="16">
        <v>99792.906502035199</v>
      </c>
      <c r="L270" s="16">
        <v>73518.994495229083</v>
      </c>
      <c r="M270" s="16">
        <v>71122.913535824628</v>
      </c>
      <c r="N270" s="16">
        <v>87936.982191757255</v>
      </c>
      <c r="O270" s="16">
        <v>114322.01783591665</v>
      </c>
    </row>
    <row r="271" spans="1:15" x14ac:dyDescent="0.3">
      <c r="A271" s="15" t="str">
        <f>INDEX('R1. Scenario specifications'!$C$11:$C$49,MATCH($B271,'R1. Scenario specifications'!$A$11:$A$49,0))</f>
        <v>Current 1.75DS, 2020 start, 'Expect the Unexpected'</v>
      </c>
      <c r="B271" s="15" t="s">
        <v>32</v>
      </c>
      <c r="C271" s="15" t="s">
        <v>272</v>
      </c>
      <c r="D271" s="15" t="s">
        <v>263</v>
      </c>
      <c r="E271" s="16">
        <v>49784.734326602505</v>
      </c>
      <c r="F271" s="16">
        <v>54152.136257274149</v>
      </c>
      <c r="G271" s="16">
        <v>71101.521146472311</v>
      </c>
      <c r="H271" s="16">
        <v>109251.2818447203</v>
      </c>
      <c r="I271" s="16">
        <v>132982.95174068032</v>
      </c>
      <c r="J271" s="16">
        <v>166006.85905103953</v>
      </c>
      <c r="K271" s="16">
        <v>209365.25780464831</v>
      </c>
      <c r="L271" s="16">
        <v>263915.71459192416</v>
      </c>
      <c r="M271" s="16">
        <v>293807.84733278543</v>
      </c>
      <c r="N271" s="16">
        <v>310652.07416624011</v>
      </c>
      <c r="O271" s="16">
        <v>327454.60510103917</v>
      </c>
    </row>
    <row r="272" spans="1:15" x14ac:dyDescent="0.3">
      <c r="A272" s="15" t="str">
        <f>INDEX('R1. Scenario specifications'!$C$11:$C$49,MATCH($B272,'R1. Scenario specifications'!$A$11:$A$49,0))</f>
        <v>Current 1.75DS, 2020 start, 'Expect the Unexpected'</v>
      </c>
      <c r="B272" s="15" t="s">
        <v>32</v>
      </c>
      <c r="C272" s="15" t="s">
        <v>61</v>
      </c>
      <c r="D272" s="15" t="s">
        <v>264</v>
      </c>
      <c r="E272" s="16">
        <v>132862.88014752162</v>
      </c>
      <c r="F272" s="16">
        <v>167791.64912397906</v>
      </c>
      <c r="G272" s="16">
        <v>133396.50690024573</v>
      </c>
      <c r="H272" s="16">
        <v>74058.514929613739</v>
      </c>
      <c r="I272" s="16">
        <v>51688.080702930463</v>
      </c>
      <c r="J272" s="16">
        <v>69556.568030649418</v>
      </c>
      <c r="K272" s="16">
        <v>85936.297561369109</v>
      </c>
      <c r="L272" s="16">
        <v>90325.139754663251</v>
      </c>
      <c r="M272" s="16">
        <v>93509.342368068188</v>
      </c>
      <c r="N272" s="16">
        <v>81651.598901794801</v>
      </c>
      <c r="O272" s="16">
        <v>72035.237396586017</v>
      </c>
    </row>
    <row r="273" spans="1:15" x14ac:dyDescent="0.3">
      <c r="A273" s="15" t="str">
        <f>INDEX('R1. Scenario specifications'!$C$11:$C$49,MATCH($B273,'R1. Scenario specifications'!$A$11:$A$49,0))</f>
        <v>Current 1.75DS, 2020 start, 'Expect the Unexpected'</v>
      </c>
      <c r="B273" s="15" t="s">
        <v>32</v>
      </c>
      <c r="C273" s="15" t="s">
        <v>62</v>
      </c>
      <c r="D273" s="15" t="s">
        <v>265</v>
      </c>
      <c r="E273" s="16">
        <v>113859.35941863245</v>
      </c>
      <c r="F273" s="16">
        <v>124404.48311047144</v>
      </c>
      <c r="G273" s="16">
        <v>164358.44354690131</v>
      </c>
      <c r="H273" s="16">
        <v>195686.12518099305</v>
      </c>
      <c r="I273" s="16">
        <v>199330.74298880121</v>
      </c>
      <c r="J273" s="16">
        <v>188400.46103746266</v>
      </c>
      <c r="K273" s="16">
        <v>177224.44903012432</v>
      </c>
      <c r="L273" s="16">
        <v>139596.4657001064</v>
      </c>
      <c r="M273" s="16">
        <v>103317.84541172736</v>
      </c>
      <c r="N273" s="16">
        <v>75517.073929920341</v>
      </c>
      <c r="O273" s="16">
        <v>64364.593956110424</v>
      </c>
    </row>
    <row r="274" spans="1:15" x14ac:dyDescent="0.3">
      <c r="A274" s="15" t="str">
        <f>INDEX('R1. Scenario specifications'!$C$11:$C$49,MATCH($B274,'R1. Scenario specifications'!$A$11:$A$49,0))</f>
        <v>Current 1.75DS, 2020 start, 'Expect the Unexpected'</v>
      </c>
      <c r="B274" s="15" t="s">
        <v>32</v>
      </c>
      <c r="C274" s="15" t="s">
        <v>273</v>
      </c>
      <c r="D274" s="15" t="s">
        <v>266</v>
      </c>
      <c r="E274" s="16">
        <v>10361.182910638019</v>
      </c>
      <c r="F274" s="16">
        <v>10421.651557134468</v>
      </c>
      <c r="G274" s="16">
        <v>14538.565506475221</v>
      </c>
      <c r="H274" s="16">
        <v>18049.983486917594</v>
      </c>
      <c r="I274" s="16">
        <v>21867.067126620743</v>
      </c>
      <c r="J274" s="16">
        <v>25213.12377228785</v>
      </c>
      <c r="K274" s="16">
        <v>27838.538606049391</v>
      </c>
      <c r="L274" s="16">
        <v>29010.79607793274</v>
      </c>
      <c r="M274" s="16">
        <v>32806.734475581921</v>
      </c>
      <c r="N274" s="16">
        <v>36273.999955416439</v>
      </c>
      <c r="O274" s="16">
        <v>37453.268554723945</v>
      </c>
    </row>
    <row r="275" spans="1:15" x14ac:dyDescent="0.3">
      <c r="A275" s="15" t="str">
        <f>INDEX('R1. Scenario specifications'!$C$11:$C$49,MATCH($B275,'R1. Scenario specifications'!$A$11:$A$49,0))</f>
        <v>Current 1.75DS, 2020 start, 'Expect the Unexpected'</v>
      </c>
      <c r="B275" s="15" t="s">
        <v>32</v>
      </c>
      <c r="C275" s="15" t="s">
        <v>274</v>
      </c>
      <c r="D275" s="15" t="s">
        <v>267</v>
      </c>
      <c r="E275" s="16">
        <v>9499.4101148835834</v>
      </c>
      <c r="F275" s="16">
        <v>9848.8143857170016</v>
      </c>
      <c r="G275" s="16">
        <v>13753.197500000002</v>
      </c>
      <c r="H275" s="16">
        <v>14573.808002186548</v>
      </c>
      <c r="I275" s="16">
        <v>17338.496872588865</v>
      </c>
      <c r="J275" s="16">
        <v>24641.708880006066</v>
      </c>
      <c r="K275" s="16">
        <v>27395.608937988833</v>
      </c>
      <c r="L275" s="16">
        <v>31625.975590741451</v>
      </c>
      <c r="M275" s="16">
        <v>36240.721820851722</v>
      </c>
      <c r="N275" s="16">
        <v>38453.58</v>
      </c>
      <c r="O275" s="16">
        <v>38542.847225831931</v>
      </c>
    </row>
    <row r="276" spans="1:15" x14ac:dyDescent="0.3">
      <c r="A276" s="15" t="str">
        <f>INDEX('R1. Scenario specifications'!$C$11:$C$49,MATCH($B276,'R1. Scenario specifications'!$A$11:$A$49,0))</f>
        <v>Current 1.75DS, 2020 start, 'Expect the Unexpected'</v>
      </c>
      <c r="B276" s="15" t="s">
        <v>32</v>
      </c>
      <c r="C276" s="15" t="s">
        <v>63</v>
      </c>
      <c r="D276" s="15" t="s">
        <v>276</v>
      </c>
      <c r="E276" s="16">
        <v>152813.77727822776</v>
      </c>
      <c r="F276" s="16">
        <v>158350.63274649918</v>
      </c>
      <c r="G276" s="16">
        <v>171734.95198072732</v>
      </c>
      <c r="H276" s="16">
        <v>173647.55804380259</v>
      </c>
      <c r="I276" s="16">
        <v>163935.63471197683</v>
      </c>
      <c r="J276" s="16">
        <v>165298.82987427214</v>
      </c>
      <c r="K276" s="16">
        <v>158125.54815234133</v>
      </c>
      <c r="L276" s="16">
        <v>157894.80768975467</v>
      </c>
      <c r="M276" s="16">
        <v>151882.22026085752</v>
      </c>
      <c r="N276" s="16">
        <v>145197.17092113825</v>
      </c>
      <c r="O276" s="16">
        <v>132527.47177098537</v>
      </c>
    </row>
    <row r="277" spans="1:15" x14ac:dyDescent="0.3">
      <c r="A277" s="15" t="str">
        <f>INDEX('R1. Scenario specifications'!$C$11:$C$49,MATCH($B277,'R1. Scenario specifications'!$A$11:$A$49,0))</f>
        <v>Current 1.75DS, 2020 start, 'Expect the Unexpected'</v>
      </c>
      <c r="B277" s="15" t="s">
        <v>32</v>
      </c>
      <c r="C277" s="15" t="s">
        <v>67</v>
      </c>
      <c r="D277" s="15" t="s">
        <v>268</v>
      </c>
      <c r="E277" s="16">
        <v>202.70125377665161</v>
      </c>
      <c r="F277" s="16">
        <v>194.90848865877464</v>
      </c>
      <c r="G277" s="16">
        <v>2729.17362250721</v>
      </c>
      <c r="H277" s="16">
        <v>4247.5607141169876</v>
      </c>
      <c r="I277" s="16">
        <v>5716.3086788630335</v>
      </c>
      <c r="J277" s="16">
        <v>7768.2742876411876</v>
      </c>
      <c r="K277" s="16">
        <v>10348.41516836383</v>
      </c>
      <c r="L277" s="16">
        <v>13155.478042220147</v>
      </c>
      <c r="M277" s="16">
        <v>18376.685744716859</v>
      </c>
      <c r="N277" s="16">
        <v>24839.479243666316</v>
      </c>
      <c r="O277" s="16">
        <v>27085.600986079815</v>
      </c>
    </row>
    <row r="278" spans="1:15" x14ac:dyDescent="0.3">
      <c r="A278" s="15" t="str">
        <f>INDEX('R1. Scenario specifications'!$C$11:$C$49,MATCH($B278,'R1. Scenario specifications'!$A$11:$A$49,0))</f>
        <v>Current 1.75DS, 2020 start, 'Expect the Unexpected'</v>
      </c>
      <c r="B278" s="15" t="s">
        <v>32</v>
      </c>
      <c r="C278" s="15" t="s">
        <v>71</v>
      </c>
      <c r="D278" s="15" t="s">
        <v>269</v>
      </c>
      <c r="E278" s="16">
        <v>67.937052631788802</v>
      </c>
      <c r="F278" s="16">
        <v>458.66984800047186</v>
      </c>
      <c r="G278" s="16">
        <v>1083.8377074130829</v>
      </c>
      <c r="H278" s="16">
        <v>5100.6448165703941</v>
      </c>
      <c r="I278" s="16">
        <v>16058.925260673002</v>
      </c>
      <c r="J278" s="16">
        <v>23789.846097628277</v>
      </c>
      <c r="K278" s="16">
        <v>32281.586269315281</v>
      </c>
      <c r="L278" s="16">
        <v>58121.776888475142</v>
      </c>
      <c r="M278" s="16">
        <v>89601.104629650683</v>
      </c>
      <c r="N278" s="16">
        <v>111988.38034349371</v>
      </c>
      <c r="O278" s="16">
        <v>123285.74343334643</v>
      </c>
    </row>
    <row r="279" spans="1:15" x14ac:dyDescent="0.3">
      <c r="A279" s="15" t="str">
        <f>INDEX('R1. Scenario specifications'!$C$11:$C$49,MATCH($B279,'R1. Scenario specifications'!$A$11:$A$49,0))</f>
        <v>Current 1.75DS, 2020 start, 'Expect the Unexpected'</v>
      </c>
      <c r="B279" s="15" t="s">
        <v>32</v>
      </c>
      <c r="C279" s="15" t="s">
        <v>72</v>
      </c>
      <c r="D279" s="15" t="s">
        <v>269</v>
      </c>
      <c r="E279" s="16">
        <v>55.461114646679903</v>
      </c>
      <c r="F279" s="16">
        <v>60.524118034134894</v>
      </c>
      <c r="G279" s="16">
        <v>64.687762917592892</v>
      </c>
      <c r="H279" s="16">
        <v>64.758753814628093</v>
      </c>
      <c r="I279" s="16">
        <v>66.451816290676291</v>
      </c>
      <c r="J279" s="16">
        <v>74.513668381271714</v>
      </c>
      <c r="K279" s="16">
        <v>75.616022328026403</v>
      </c>
      <c r="L279" s="16">
        <v>759.8185019104518</v>
      </c>
      <c r="M279" s="16">
        <v>1742.9940948788362</v>
      </c>
      <c r="N279" s="16">
        <v>1742.973856360705</v>
      </c>
      <c r="O279" s="16">
        <v>1742.953617842574</v>
      </c>
    </row>
    <row r="280" spans="1:15" x14ac:dyDescent="0.3">
      <c r="A280" s="15" t="str">
        <f>INDEX('R1. Scenario specifications'!$C$11:$C$49,MATCH($B280,'R1. Scenario specifications'!$A$11:$A$49,0))</f>
        <v>Current 1.75DS, 2020 start, 'Expect the Unexpected'</v>
      </c>
      <c r="B280" s="15" t="s">
        <v>32</v>
      </c>
      <c r="C280" s="15" t="s">
        <v>76</v>
      </c>
      <c r="D280" s="15" t="s">
        <v>268</v>
      </c>
      <c r="E280" s="16">
        <v>1.963099940637433</v>
      </c>
      <c r="F280" s="16">
        <v>1.7858497922310126</v>
      </c>
      <c r="G280" s="16">
        <v>1.5022495547807513</v>
      </c>
      <c r="H280" s="16">
        <v>1.0014997031871682</v>
      </c>
      <c r="I280" s="16">
        <v>0.50074985159358421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</row>
    <row r="281" spans="1:15" x14ac:dyDescent="0.3">
      <c r="A281" s="15" t="str">
        <f>INDEX('R1. Scenario specifications'!$C$11:$C$49,MATCH($B281,'R1. Scenario specifications'!$A$11:$A$49,0))</f>
        <v>Current 1.75DS, 2020 start, 'Expect the Unexpected'</v>
      </c>
      <c r="B281" s="15" t="s">
        <v>32</v>
      </c>
      <c r="C281" s="15" t="s">
        <v>73</v>
      </c>
      <c r="D281" s="15" t="s">
        <v>270</v>
      </c>
      <c r="E281" s="16">
        <v>1517.4635089937533</v>
      </c>
      <c r="F281" s="16">
        <v>1704.941889708542</v>
      </c>
      <c r="G281" s="16">
        <v>2697.6400213527741</v>
      </c>
      <c r="H281" s="16">
        <v>11993.319587154165</v>
      </c>
      <c r="I281" s="16">
        <v>26457.130676890985</v>
      </c>
      <c r="J281" s="16">
        <v>33659.392433565517</v>
      </c>
      <c r="K281" s="16">
        <v>47875.54638058092</v>
      </c>
      <c r="L281" s="16">
        <v>77333.967268570821</v>
      </c>
      <c r="M281" s="16">
        <v>123855.87468614895</v>
      </c>
      <c r="N281" s="16">
        <v>170626.57258036878</v>
      </c>
      <c r="O281" s="16">
        <v>207871.64664662993</v>
      </c>
    </row>
    <row r="282" spans="1:15" x14ac:dyDescent="0.3">
      <c r="A282" s="15" t="str">
        <f>INDEX('R1. Scenario specifications'!$C$11:$C$49,MATCH($B282,'R1. Scenario specifications'!$A$11:$A$49,0))</f>
        <v>Current 1.75DS, 2030 start, 'Expect the Unexpected'</v>
      </c>
      <c r="B282" s="15" t="s">
        <v>33</v>
      </c>
      <c r="C282" s="15" t="s">
        <v>272</v>
      </c>
      <c r="D282" s="15" t="s">
        <v>263</v>
      </c>
      <c r="E282" s="16">
        <v>49784.734326602505</v>
      </c>
      <c r="F282" s="16">
        <v>54152.136257274149</v>
      </c>
      <c r="G282" s="16">
        <v>71101.521146472311</v>
      </c>
      <c r="H282" s="16">
        <v>92284.05317362379</v>
      </c>
      <c r="I282" s="16">
        <v>132421.85412194848</v>
      </c>
      <c r="J282" s="16">
        <v>167571.58491781825</v>
      </c>
      <c r="K282" s="16">
        <v>239174.75105704591</v>
      </c>
      <c r="L282" s="16">
        <v>264670.12489215075</v>
      </c>
      <c r="M282" s="16">
        <v>292125.86041511968</v>
      </c>
      <c r="N282" s="16">
        <v>310664.6310470645</v>
      </c>
      <c r="O282" s="16">
        <v>327471.49644042685</v>
      </c>
    </row>
    <row r="283" spans="1:15" x14ac:dyDescent="0.3">
      <c r="A283" s="15" t="str">
        <f>INDEX('R1. Scenario specifications'!$C$11:$C$49,MATCH($B283,'R1. Scenario specifications'!$A$11:$A$49,0))</f>
        <v>Current 1.75DS, 2030 start, 'Expect the Unexpected'</v>
      </c>
      <c r="B283" s="15" t="s">
        <v>33</v>
      </c>
      <c r="C283" s="15" t="s">
        <v>61</v>
      </c>
      <c r="D283" s="15" t="s">
        <v>264</v>
      </c>
      <c r="E283" s="16">
        <v>132862.88014752162</v>
      </c>
      <c r="F283" s="16">
        <v>167791.64912397906</v>
      </c>
      <c r="G283" s="16">
        <v>133396.50690024573</v>
      </c>
      <c r="H283" s="16">
        <v>130131.69480443095</v>
      </c>
      <c r="I283" s="16">
        <v>55837.284418240779</v>
      </c>
      <c r="J283" s="16">
        <v>65411.805001218512</v>
      </c>
      <c r="K283" s="16">
        <v>67187.220812537809</v>
      </c>
      <c r="L283" s="16">
        <v>90052.807023514964</v>
      </c>
      <c r="M283" s="16">
        <v>94018.568943079605</v>
      </c>
      <c r="N283" s="16">
        <v>90953.726277780268</v>
      </c>
      <c r="O283" s="16">
        <v>72631.7393736964</v>
      </c>
    </row>
    <row r="284" spans="1:15" x14ac:dyDescent="0.3">
      <c r="A284" s="15" t="str">
        <f>INDEX('R1. Scenario specifications'!$C$11:$C$49,MATCH($B284,'R1. Scenario specifications'!$A$11:$A$49,0))</f>
        <v>Current 1.75DS, 2030 start, 'Expect the Unexpected'</v>
      </c>
      <c r="B284" s="15" t="s">
        <v>33</v>
      </c>
      <c r="C284" s="15" t="s">
        <v>62</v>
      </c>
      <c r="D284" s="15" t="s">
        <v>265</v>
      </c>
      <c r="E284" s="16">
        <v>113859.35941863245</v>
      </c>
      <c r="F284" s="16">
        <v>124404.48311047144</v>
      </c>
      <c r="G284" s="16">
        <v>164358.44354690131</v>
      </c>
      <c r="H284" s="16">
        <v>184528.1339737667</v>
      </c>
      <c r="I284" s="16">
        <v>206248.93635831412</v>
      </c>
      <c r="J284" s="16">
        <v>150722.28358639753</v>
      </c>
      <c r="K284" s="16">
        <v>113436.30406956695</v>
      </c>
      <c r="L284" s="16">
        <v>134776.94165269117</v>
      </c>
      <c r="M284" s="16">
        <v>113959.86672607486</v>
      </c>
      <c r="N284" s="16">
        <v>85889.509821391766</v>
      </c>
      <c r="O284" s="16">
        <v>68084.983745639911</v>
      </c>
    </row>
    <row r="285" spans="1:15" x14ac:dyDescent="0.3">
      <c r="A285" s="15" t="str">
        <f>INDEX('R1. Scenario specifications'!$C$11:$C$49,MATCH($B285,'R1. Scenario specifications'!$A$11:$A$49,0))</f>
        <v>Current 1.75DS, 2030 start, 'Expect the Unexpected'</v>
      </c>
      <c r="B285" s="15" t="s">
        <v>33</v>
      </c>
      <c r="C285" s="15" t="s">
        <v>273</v>
      </c>
      <c r="D285" s="15" t="s">
        <v>266</v>
      </c>
      <c r="E285" s="16">
        <v>10361.182910638019</v>
      </c>
      <c r="F285" s="16">
        <v>10421.651557134468</v>
      </c>
      <c r="G285" s="16">
        <v>14538.565506475221</v>
      </c>
      <c r="H285" s="16">
        <v>17298.820957073796</v>
      </c>
      <c r="I285" s="16">
        <v>19294.954202702651</v>
      </c>
      <c r="J285" s="16">
        <v>27407.705668384424</v>
      </c>
      <c r="K285" s="16">
        <v>32154.851170117236</v>
      </c>
      <c r="L285" s="16">
        <v>33072.811600593515</v>
      </c>
      <c r="M285" s="16">
        <v>34323.444209164089</v>
      </c>
      <c r="N285" s="16">
        <v>36593.770745272486</v>
      </c>
      <c r="O285" s="16">
        <v>37743.880056310067</v>
      </c>
    </row>
    <row r="286" spans="1:15" x14ac:dyDescent="0.3">
      <c r="A286" s="15" t="str">
        <f>INDEX('R1. Scenario specifications'!$C$11:$C$49,MATCH($B286,'R1. Scenario specifications'!$A$11:$A$49,0))</f>
        <v>Current 1.75DS, 2030 start, 'Expect the Unexpected'</v>
      </c>
      <c r="B286" s="15" t="s">
        <v>33</v>
      </c>
      <c r="C286" s="15" t="s">
        <v>274</v>
      </c>
      <c r="D286" s="15" t="s">
        <v>267</v>
      </c>
      <c r="E286" s="16">
        <v>9499.4101148835834</v>
      </c>
      <c r="F286" s="16">
        <v>9848.8143857170016</v>
      </c>
      <c r="G286" s="16">
        <v>13753.197500000002</v>
      </c>
      <c r="H286" s="16">
        <v>14573.808002186548</v>
      </c>
      <c r="I286" s="16">
        <v>15050.293836008288</v>
      </c>
      <c r="J286" s="16">
        <v>24925.344846272601</v>
      </c>
      <c r="K286" s="16">
        <v>29999.287499999999</v>
      </c>
      <c r="L286" s="16">
        <v>32036.976231921668</v>
      </c>
      <c r="M286" s="16">
        <v>33970.597188669286</v>
      </c>
      <c r="N286" s="16">
        <v>38453.58</v>
      </c>
      <c r="O286" s="16">
        <v>39728.771935625118</v>
      </c>
    </row>
    <row r="287" spans="1:15" x14ac:dyDescent="0.3">
      <c r="A287" s="15" t="str">
        <f>INDEX('R1. Scenario specifications'!$C$11:$C$49,MATCH($B287,'R1. Scenario specifications'!$A$11:$A$49,0))</f>
        <v>Current 1.75DS, 2030 start, 'Expect the Unexpected'</v>
      </c>
      <c r="B287" s="15" t="s">
        <v>33</v>
      </c>
      <c r="C287" s="15" t="s">
        <v>63</v>
      </c>
      <c r="D287" s="15" t="s">
        <v>276</v>
      </c>
      <c r="E287" s="16">
        <v>152813.77727822776</v>
      </c>
      <c r="F287" s="16">
        <v>158350.63274649918</v>
      </c>
      <c r="G287" s="16">
        <v>171734.95198072732</v>
      </c>
      <c r="H287" s="16">
        <v>184961.55251408034</v>
      </c>
      <c r="I287" s="16">
        <v>168544.09969244213</v>
      </c>
      <c r="J287" s="16">
        <v>159851.99645476288</v>
      </c>
      <c r="K287" s="16">
        <v>152630.22295339435</v>
      </c>
      <c r="L287" s="16">
        <v>159569.34527702644</v>
      </c>
      <c r="M287" s="16">
        <v>153864.18989242136</v>
      </c>
      <c r="N287" s="16">
        <v>146921.26285544681</v>
      </c>
      <c r="O287" s="16">
        <v>133999.61035456657</v>
      </c>
    </row>
    <row r="288" spans="1:15" x14ac:dyDescent="0.3">
      <c r="A288" s="15" t="str">
        <f>INDEX('R1. Scenario specifications'!$C$11:$C$49,MATCH($B288,'R1. Scenario specifications'!$A$11:$A$49,0))</f>
        <v>Current 1.75DS, 2030 start, 'Expect the Unexpected'</v>
      </c>
      <c r="B288" s="15" t="s">
        <v>33</v>
      </c>
      <c r="C288" s="15" t="s">
        <v>67</v>
      </c>
      <c r="D288" s="15" t="s">
        <v>268</v>
      </c>
      <c r="E288" s="16">
        <v>202.70125377665161</v>
      </c>
      <c r="F288" s="16">
        <v>194.90848865877464</v>
      </c>
      <c r="G288" s="16">
        <v>2729.17362250721</v>
      </c>
      <c r="H288" s="16">
        <v>4236.7068245456885</v>
      </c>
      <c r="I288" s="16">
        <v>6308.4926771018272</v>
      </c>
      <c r="J288" s="16">
        <v>11851.108585230379</v>
      </c>
      <c r="K288" s="16">
        <v>18255.645476199901</v>
      </c>
      <c r="L288" s="16">
        <v>18186.302351014561</v>
      </c>
      <c r="M288" s="16">
        <v>19165.723772137662</v>
      </c>
      <c r="N288" s="16">
        <v>24513.467556720752</v>
      </c>
      <c r="O288" s="16">
        <v>26981.904326238404</v>
      </c>
    </row>
    <row r="289" spans="1:15" x14ac:dyDescent="0.3">
      <c r="A289" s="15" t="str">
        <f>INDEX('R1. Scenario specifications'!$C$11:$C$49,MATCH($B289,'R1. Scenario specifications'!$A$11:$A$49,0))</f>
        <v>Current 1.75DS, 2030 start, 'Expect the Unexpected'</v>
      </c>
      <c r="B289" s="15" t="s">
        <v>33</v>
      </c>
      <c r="C289" s="15" t="s">
        <v>71</v>
      </c>
      <c r="D289" s="15" t="s">
        <v>269</v>
      </c>
      <c r="E289" s="16">
        <v>67.937052631788802</v>
      </c>
      <c r="F289" s="16">
        <v>458.66984800047186</v>
      </c>
      <c r="G289" s="16">
        <v>1083.8377074130829</v>
      </c>
      <c r="H289" s="16">
        <v>2602.2563297349002</v>
      </c>
      <c r="I289" s="16">
        <v>10586.872609738341</v>
      </c>
      <c r="J289" s="16">
        <v>24700.704961132607</v>
      </c>
      <c r="K289" s="16">
        <v>39849.97058013334</v>
      </c>
      <c r="L289" s="16">
        <v>58822.581657584815</v>
      </c>
      <c r="M289" s="16">
        <v>86738.43370240528</v>
      </c>
      <c r="N289" s="16">
        <v>103434.31114051836</v>
      </c>
      <c r="O289" s="16">
        <v>119930.25843712647</v>
      </c>
    </row>
    <row r="290" spans="1:15" x14ac:dyDescent="0.3">
      <c r="A290" s="15" t="str">
        <f>INDEX('R1. Scenario specifications'!$C$11:$C$49,MATCH($B290,'R1. Scenario specifications'!$A$11:$A$49,0))</f>
        <v>Current 1.75DS, 2030 start, 'Expect the Unexpected'</v>
      </c>
      <c r="B290" s="15" t="s">
        <v>33</v>
      </c>
      <c r="C290" s="15" t="s">
        <v>72</v>
      </c>
      <c r="D290" s="15" t="s">
        <v>269</v>
      </c>
      <c r="E290" s="16">
        <v>55.461114646679903</v>
      </c>
      <c r="F290" s="16">
        <v>60.524118034134894</v>
      </c>
      <c r="G290" s="16">
        <v>64.687762917592892</v>
      </c>
      <c r="H290" s="16">
        <v>64.713826068531574</v>
      </c>
      <c r="I290" s="16">
        <v>66.201487811954081</v>
      </c>
      <c r="J290" s="16">
        <v>73.329992361984552</v>
      </c>
      <c r="K290" s="16">
        <v>107.49232836491105</v>
      </c>
      <c r="L290" s="16">
        <v>668.47438788450449</v>
      </c>
      <c r="M290" s="16">
        <v>668.44909688289829</v>
      </c>
      <c r="N290" s="16">
        <v>668.42380588129174</v>
      </c>
      <c r="O290" s="16">
        <v>668.39851487968542</v>
      </c>
    </row>
    <row r="291" spans="1:15" x14ac:dyDescent="0.3">
      <c r="A291" s="15" t="str">
        <f>INDEX('R1. Scenario specifications'!$C$11:$C$49,MATCH($B291,'R1. Scenario specifications'!$A$11:$A$49,0))</f>
        <v>Current 1.75DS, 2030 start, 'Expect the Unexpected'</v>
      </c>
      <c r="B291" s="15" t="s">
        <v>33</v>
      </c>
      <c r="C291" s="15" t="s">
        <v>76</v>
      </c>
      <c r="D291" s="15" t="s">
        <v>268</v>
      </c>
      <c r="E291" s="16">
        <v>1.963099940637433</v>
      </c>
      <c r="F291" s="16">
        <v>1.7858497922310126</v>
      </c>
      <c r="G291" s="16">
        <v>1.5022495547807513</v>
      </c>
      <c r="H291" s="16">
        <v>1.0014997031871673</v>
      </c>
      <c r="I291" s="16">
        <v>0.50074985159358421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</row>
    <row r="292" spans="1:15" x14ac:dyDescent="0.3">
      <c r="A292" s="15" t="str">
        <f>INDEX('R1. Scenario specifications'!$C$11:$C$49,MATCH($B292,'R1. Scenario specifications'!$A$11:$A$49,0))</f>
        <v>Current 1.75DS, 2030 start, 'Expect the Unexpected'</v>
      </c>
      <c r="B292" s="15" t="s">
        <v>33</v>
      </c>
      <c r="C292" s="15" t="s">
        <v>73</v>
      </c>
      <c r="D292" s="15" t="s">
        <v>270</v>
      </c>
      <c r="E292" s="16">
        <v>1517.4635089937533</v>
      </c>
      <c r="F292" s="16">
        <v>1704.941889708542</v>
      </c>
      <c r="G292" s="16">
        <v>2697.6400213527741</v>
      </c>
      <c r="H292" s="16">
        <v>11305.646027158451</v>
      </c>
      <c r="I292" s="16">
        <v>26269.832743472045</v>
      </c>
      <c r="J292" s="16">
        <v>35750.389672013764</v>
      </c>
      <c r="K292" s="16">
        <v>56311.055260645968</v>
      </c>
      <c r="L292" s="16">
        <v>78985.099719254766</v>
      </c>
      <c r="M292" s="16">
        <v>118407.90234951722</v>
      </c>
      <c r="N292" s="16">
        <v>159818.92202199585</v>
      </c>
      <c r="O292" s="16">
        <v>204406.97846810916</v>
      </c>
    </row>
    <row r="293" spans="1:15" x14ac:dyDescent="0.3">
      <c r="A293" s="15" t="str">
        <f>INDEX('R1. Scenario specifications'!$C$11:$C$49,MATCH($B293,'R1. Scenario specifications'!$A$11:$A$49,0))</f>
        <v>Current 1.75DS, 2020 start, 'Expect the Unexpected' but with cheap renewables</v>
      </c>
      <c r="B293" s="15" t="s">
        <v>34</v>
      </c>
      <c r="C293" s="15" t="s">
        <v>272</v>
      </c>
      <c r="D293" s="15" t="s">
        <v>263</v>
      </c>
      <c r="E293" s="16">
        <v>49784.734326602505</v>
      </c>
      <c r="F293" s="16">
        <v>54152.136257274149</v>
      </c>
      <c r="G293" s="16">
        <v>71101.521146472311</v>
      </c>
      <c r="H293" s="16">
        <v>104764.4589999193</v>
      </c>
      <c r="I293" s="16">
        <v>130503.08094967509</v>
      </c>
      <c r="J293" s="16">
        <v>165584.51235460091</v>
      </c>
      <c r="K293" s="16">
        <v>209122.73414229427</v>
      </c>
      <c r="L293" s="16">
        <v>263459.04939116357</v>
      </c>
      <c r="M293" s="16">
        <v>293826.68280349235</v>
      </c>
      <c r="N293" s="16">
        <v>310650.32334588317</v>
      </c>
      <c r="O293" s="16">
        <v>327452.40265379084</v>
      </c>
    </row>
    <row r="294" spans="1:15" x14ac:dyDescent="0.3">
      <c r="A294" s="15" t="str">
        <f>INDEX('R1. Scenario specifications'!$C$11:$C$49,MATCH($B294,'R1. Scenario specifications'!$A$11:$A$49,0))</f>
        <v>Current 1.75DS, 2020 start, 'Expect the Unexpected' but with cheap renewables</v>
      </c>
      <c r="B294" s="15" t="s">
        <v>34</v>
      </c>
      <c r="C294" s="15" t="s">
        <v>61</v>
      </c>
      <c r="D294" s="15" t="s">
        <v>264</v>
      </c>
      <c r="E294" s="16">
        <v>132862.88014752162</v>
      </c>
      <c r="F294" s="16">
        <v>167791.64912397906</v>
      </c>
      <c r="G294" s="16">
        <v>133396.50690024573</v>
      </c>
      <c r="H294" s="16">
        <v>74901.017588578761</v>
      </c>
      <c r="I294" s="16">
        <v>51683.784109658081</v>
      </c>
      <c r="J294" s="16">
        <v>67392.621097360752</v>
      </c>
      <c r="K294" s="16">
        <v>85986.0547108584</v>
      </c>
      <c r="L294" s="16">
        <v>90316.391342002433</v>
      </c>
      <c r="M294" s="16">
        <v>93260.353842091819</v>
      </c>
      <c r="N294" s="16">
        <v>80110.023931900098</v>
      </c>
      <c r="O294" s="16">
        <v>71183.341060236591</v>
      </c>
    </row>
    <row r="295" spans="1:15" x14ac:dyDescent="0.3">
      <c r="A295" s="15" t="str">
        <f>INDEX('R1. Scenario specifications'!$C$11:$C$49,MATCH($B295,'R1. Scenario specifications'!$A$11:$A$49,0))</f>
        <v>Current 1.75DS, 2020 start, 'Expect the Unexpected' but with cheap renewables</v>
      </c>
      <c r="B295" s="15" t="s">
        <v>34</v>
      </c>
      <c r="C295" s="15" t="s">
        <v>62</v>
      </c>
      <c r="D295" s="15" t="s">
        <v>265</v>
      </c>
      <c r="E295" s="16">
        <v>113859.35941863245</v>
      </c>
      <c r="F295" s="16">
        <v>124404.48311047144</v>
      </c>
      <c r="G295" s="16">
        <v>164358.44354690131</v>
      </c>
      <c r="H295" s="16">
        <v>192237.15393738323</v>
      </c>
      <c r="I295" s="16">
        <v>196539.61202592874</v>
      </c>
      <c r="J295" s="16">
        <v>189669.91594336799</v>
      </c>
      <c r="K295" s="16">
        <v>177575.30348363353</v>
      </c>
      <c r="L295" s="16">
        <v>139207.11786941826</v>
      </c>
      <c r="M295" s="16">
        <v>102397.58195117605</v>
      </c>
      <c r="N295" s="16">
        <v>74553.609217413497</v>
      </c>
      <c r="O295" s="16">
        <v>62828.267731531203</v>
      </c>
    </row>
    <row r="296" spans="1:15" x14ac:dyDescent="0.3">
      <c r="A296" s="15" t="str">
        <f>INDEX('R1. Scenario specifications'!$C$11:$C$49,MATCH($B296,'R1. Scenario specifications'!$A$11:$A$49,0))</f>
        <v>Current 1.75DS, 2020 start, 'Expect the Unexpected' but with cheap renewables</v>
      </c>
      <c r="B296" s="15" t="s">
        <v>34</v>
      </c>
      <c r="C296" s="15" t="s">
        <v>273</v>
      </c>
      <c r="D296" s="15" t="s">
        <v>266</v>
      </c>
      <c r="E296" s="16">
        <v>10361.182910638019</v>
      </c>
      <c r="F296" s="16">
        <v>10421.651557134468</v>
      </c>
      <c r="G296" s="16">
        <v>14538.565506475221</v>
      </c>
      <c r="H296" s="16">
        <v>17644.519438201842</v>
      </c>
      <c r="I296" s="16">
        <v>21322.378873696143</v>
      </c>
      <c r="J296" s="16">
        <v>24215.621672230365</v>
      </c>
      <c r="K296" s="16">
        <v>26315.492623836108</v>
      </c>
      <c r="L296" s="16">
        <v>28436.761610373607</v>
      </c>
      <c r="M296" s="16">
        <v>31964.416693916399</v>
      </c>
      <c r="N296" s="16">
        <v>35282.617930513967</v>
      </c>
      <c r="O296" s="16">
        <v>36500.705979227721</v>
      </c>
    </row>
    <row r="297" spans="1:15" x14ac:dyDescent="0.3">
      <c r="A297" s="15" t="str">
        <f>INDEX('R1. Scenario specifications'!$C$11:$C$49,MATCH($B297,'R1. Scenario specifications'!$A$11:$A$49,0))</f>
        <v>Current 1.75DS, 2020 start, 'Expect the Unexpected' but with cheap renewables</v>
      </c>
      <c r="B297" s="15" t="s">
        <v>34</v>
      </c>
      <c r="C297" s="15" t="s">
        <v>274</v>
      </c>
      <c r="D297" s="15" t="s">
        <v>267</v>
      </c>
      <c r="E297" s="16">
        <v>9499.4101148835834</v>
      </c>
      <c r="F297" s="16">
        <v>9848.8143857170016</v>
      </c>
      <c r="G297" s="16">
        <v>13753.197500000002</v>
      </c>
      <c r="H297" s="16">
        <v>14573.808002186548</v>
      </c>
      <c r="I297" s="16">
        <v>16865.186448930122</v>
      </c>
      <c r="J297" s="16">
        <v>24512.353605135242</v>
      </c>
      <c r="K297" s="16">
        <v>26022.161768836002</v>
      </c>
      <c r="L297" s="16">
        <v>31422.360317997409</v>
      </c>
      <c r="M297" s="16">
        <v>36244.076513173452</v>
      </c>
      <c r="N297" s="16">
        <v>38453.58</v>
      </c>
      <c r="O297" s="16">
        <v>38808.830656383179</v>
      </c>
    </row>
    <row r="298" spans="1:15" x14ac:dyDescent="0.3">
      <c r="A298" s="15" t="str">
        <f>INDEX('R1. Scenario specifications'!$C$11:$C$49,MATCH($B298,'R1. Scenario specifications'!$A$11:$A$49,0))</f>
        <v>Current 1.75DS, 2020 start, 'Expect the Unexpected' but with cheap renewables</v>
      </c>
      <c r="B298" s="15" t="s">
        <v>34</v>
      </c>
      <c r="C298" s="15" t="s">
        <v>63</v>
      </c>
      <c r="D298" s="15" t="s">
        <v>276</v>
      </c>
      <c r="E298" s="16">
        <v>152813.77727822776</v>
      </c>
      <c r="F298" s="16">
        <v>158350.63274649918</v>
      </c>
      <c r="G298" s="16">
        <v>171734.95198072732</v>
      </c>
      <c r="H298" s="16">
        <v>174039.03551837927</v>
      </c>
      <c r="I298" s="16">
        <v>164070.57899007577</v>
      </c>
      <c r="J298" s="16">
        <v>162348.4596565697</v>
      </c>
      <c r="K298" s="16">
        <v>156613.00251226558</v>
      </c>
      <c r="L298" s="16">
        <v>157750.00253835402</v>
      </c>
      <c r="M298" s="16">
        <v>151888.72560604796</v>
      </c>
      <c r="N298" s="16">
        <v>145702.7969530008</v>
      </c>
      <c r="O298" s="16">
        <v>132840.64938802749</v>
      </c>
    </row>
    <row r="299" spans="1:15" x14ac:dyDescent="0.3">
      <c r="A299" s="15" t="str">
        <f>INDEX('R1. Scenario specifications'!$C$11:$C$49,MATCH($B299,'R1. Scenario specifications'!$A$11:$A$49,0))</f>
        <v>Current 1.75DS, 2020 start, 'Expect the Unexpected' but with cheap renewables</v>
      </c>
      <c r="B299" s="15" t="s">
        <v>34</v>
      </c>
      <c r="C299" s="15" t="s">
        <v>67</v>
      </c>
      <c r="D299" s="15" t="s">
        <v>268</v>
      </c>
      <c r="E299" s="16">
        <v>202.70125377665161</v>
      </c>
      <c r="F299" s="16">
        <v>194.90848865877464</v>
      </c>
      <c r="G299" s="16">
        <v>2729.17362250721</v>
      </c>
      <c r="H299" s="16">
        <v>4247.5607141169876</v>
      </c>
      <c r="I299" s="16">
        <v>5716.3086788630335</v>
      </c>
      <c r="J299" s="16">
        <v>7745.2908673654756</v>
      </c>
      <c r="K299" s="16">
        <v>10225.450244568197</v>
      </c>
      <c r="L299" s="16">
        <v>13048.996031937932</v>
      </c>
      <c r="M299" s="16">
        <v>18321.775561975584</v>
      </c>
      <c r="N299" s="16">
        <v>24686.314681434604</v>
      </c>
      <c r="O299" s="16">
        <v>26514.005574004124</v>
      </c>
    </row>
    <row r="300" spans="1:15" x14ac:dyDescent="0.3">
      <c r="A300" s="15" t="str">
        <f>INDEX('R1. Scenario specifications'!$C$11:$C$49,MATCH($B300,'R1. Scenario specifications'!$A$11:$A$49,0))</f>
        <v>Current 1.75DS, 2020 start, 'Expect the Unexpected' but with cheap renewables</v>
      </c>
      <c r="B300" s="15" t="s">
        <v>34</v>
      </c>
      <c r="C300" s="15" t="s">
        <v>71</v>
      </c>
      <c r="D300" s="15" t="s">
        <v>269</v>
      </c>
      <c r="E300" s="16">
        <v>67.937052631788802</v>
      </c>
      <c r="F300" s="16">
        <v>458.66984800047186</v>
      </c>
      <c r="G300" s="16">
        <v>1083.8377074130829</v>
      </c>
      <c r="H300" s="16">
        <v>6700.9417991788441</v>
      </c>
      <c r="I300" s="16">
        <v>18600.168963805219</v>
      </c>
      <c r="J300" s="16">
        <v>26590.261077464987</v>
      </c>
      <c r="K300" s="16">
        <v>37195.432626447749</v>
      </c>
      <c r="L300" s="16">
        <v>60491.05491215083</v>
      </c>
      <c r="M300" s="16">
        <v>91242.78960600555</v>
      </c>
      <c r="N300" s="16">
        <v>114368.70911892765</v>
      </c>
      <c r="O300" s="16">
        <v>125967.94919092482</v>
      </c>
    </row>
    <row r="301" spans="1:15" x14ac:dyDescent="0.3">
      <c r="A301" s="15" t="str">
        <f>INDEX('R1. Scenario specifications'!$C$11:$C$49,MATCH($B301,'R1. Scenario specifications'!$A$11:$A$49,0))</f>
        <v>Current 1.75DS, 2020 start, 'Expect the Unexpected' but with cheap renewables</v>
      </c>
      <c r="B301" s="15" t="s">
        <v>34</v>
      </c>
      <c r="C301" s="15" t="s">
        <v>72</v>
      </c>
      <c r="D301" s="15" t="s">
        <v>269</v>
      </c>
      <c r="E301" s="16">
        <v>55.461114646679903</v>
      </c>
      <c r="F301" s="16">
        <v>60.524118034134894</v>
      </c>
      <c r="G301" s="16">
        <v>64.687762917592892</v>
      </c>
      <c r="H301" s="16">
        <v>66.711926648459283</v>
      </c>
      <c r="I301" s="16">
        <v>79.149276179328098</v>
      </c>
      <c r="J301" s="16">
        <v>156.05425783117352</v>
      </c>
      <c r="K301" s="16">
        <v>158.43330563514075</v>
      </c>
      <c r="L301" s="16">
        <v>984.43046838503119</v>
      </c>
      <c r="M301" s="16">
        <v>1756.1439977200903</v>
      </c>
      <c r="N301" s="16">
        <v>1756.1237592019593</v>
      </c>
      <c r="O301" s="16">
        <v>1756.1035206838278</v>
      </c>
    </row>
    <row r="302" spans="1:15" x14ac:dyDescent="0.3">
      <c r="A302" s="15" t="str">
        <f>INDEX('R1. Scenario specifications'!$C$11:$C$49,MATCH($B302,'R1. Scenario specifications'!$A$11:$A$49,0))</f>
        <v>Current 1.75DS, 2020 start, 'Expect the Unexpected' but with cheap renewables</v>
      </c>
      <c r="B302" s="15" t="s">
        <v>34</v>
      </c>
      <c r="C302" s="15" t="s">
        <v>76</v>
      </c>
      <c r="D302" s="15" t="s">
        <v>268</v>
      </c>
      <c r="E302" s="16">
        <v>1.963099940637433</v>
      </c>
      <c r="F302" s="16">
        <v>1.7858497922310126</v>
      </c>
      <c r="G302" s="16">
        <v>1.5022495547807513</v>
      </c>
      <c r="H302" s="16">
        <v>1.0014997031871673</v>
      </c>
      <c r="I302" s="16">
        <v>0.50074985159358421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</row>
    <row r="303" spans="1:15" x14ac:dyDescent="0.3">
      <c r="A303" s="15" t="str">
        <f>INDEX('R1. Scenario specifications'!$C$11:$C$49,MATCH($B303,'R1. Scenario specifications'!$A$11:$A$49,0))</f>
        <v>Current 1.75DS, 2020 start, 'Expect the Unexpected' but with cheap renewables</v>
      </c>
      <c r="B303" s="15" t="s">
        <v>34</v>
      </c>
      <c r="C303" s="15" t="s">
        <v>73</v>
      </c>
      <c r="D303" s="15" t="s">
        <v>270</v>
      </c>
      <c r="E303" s="16">
        <v>1517.4635089937533</v>
      </c>
      <c r="F303" s="16">
        <v>1704.941889708542</v>
      </c>
      <c r="G303" s="16">
        <v>2697.6400213527741</v>
      </c>
      <c r="H303" s="16">
        <v>15317.60830311586</v>
      </c>
      <c r="I303" s="16">
        <v>27922.259403571079</v>
      </c>
      <c r="J303" s="16">
        <v>35411.87066779079</v>
      </c>
      <c r="K303" s="16">
        <v>49327.304628731319</v>
      </c>
      <c r="L303" s="16">
        <v>78725.962295109974</v>
      </c>
      <c r="M303" s="16">
        <v>125530.28047115955</v>
      </c>
      <c r="N303" s="16">
        <v>172208.60274008775</v>
      </c>
      <c r="O303" s="16">
        <v>209556.63073184164</v>
      </c>
    </row>
    <row r="304" spans="1:15" x14ac:dyDescent="0.3">
      <c r="A304" s="15" t="str">
        <f>INDEX('R1. Scenario specifications'!$C$11:$C$49,MATCH($B304,'R1. Scenario specifications'!$A$11:$A$49,0))</f>
        <v>Current 1.75DS, 2030 start, 'Expect the Unexpected' but with cheap renewables</v>
      </c>
      <c r="B304" s="15" t="s">
        <v>35</v>
      </c>
      <c r="C304" s="15" t="s">
        <v>272</v>
      </c>
      <c r="D304" s="15" t="s">
        <v>263</v>
      </c>
      <c r="E304" s="16">
        <v>49784.734326602505</v>
      </c>
      <c r="F304" s="16">
        <v>54152.136257274149</v>
      </c>
      <c r="G304" s="16">
        <v>71101.521146472311</v>
      </c>
      <c r="H304" s="16">
        <v>92284.05317362379</v>
      </c>
      <c r="I304" s="16">
        <v>131301.96648310011</v>
      </c>
      <c r="J304" s="16">
        <v>166169.07477247273</v>
      </c>
      <c r="K304" s="16">
        <v>238706.3523349039</v>
      </c>
      <c r="L304" s="16">
        <v>265009.91780146991</v>
      </c>
      <c r="M304" s="16">
        <v>292045.94394964719</v>
      </c>
      <c r="N304" s="16">
        <v>310575.89668997773</v>
      </c>
      <c r="O304" s="16">
        <v>327475.83042519802</v>
      </c>
    </row>
    <row r="305" spans="1:15" x14ac:dyDescent="0.3">
      <c r="A305" s="15" t="str">
        <f>INDEX('R1. Scenario specifications'!$C$11:$C$49,MATCH($B305,'R1. Scenario specifications'!$A$11:$A$49,0))</f>
        <v>Current 1.75DS, 2030 start, 'Expect the Unexpected' but with cheap renewables</v>
      </c>
      <c r="B305" s="15" t="s">
        <v>35</v>
      </c>
      <c r="C305" s="15" t="s">
        <v>61</v>
      </c>
      <c r="D305" s="15" t="s">
        <v>264</v>
      </c>
      <c r="E305" s="16">
        <v>132862.88014752162</v>
      </c>
      <c r="F305" s="16">
        <v>167791.64912397906</v>
      </c>
      <c r="G305" s="16">
        <v>133396.50690024573</v>
      </c>
      <c r="H305" s="16">
        <v>130131.69480443095</v>
      </c>
      <c r="I305" s="16">
        <v>56827.386375640352</v>
      </c>
      <c r="J305" s="16">
        <v>65449.88738567882</v>
      </c>
      <c r="K305" s="16">
        <v>67196.278190749887</v>
      </c>
      <c r="L305" s="16">
        <v>89049.339696758572</v>
      </c>
      <c r="M305" s="16">
        <v>92951.894181329379</v>
      </c>
      <c r="N305" s="16">
        <v>88690.326859311273</v>
      </c>
      <c r="O305" s="16">
        <v>72531.811086815855</v>
      </c>
    </row>
    <row r="306" spans="1:15" x14ac:dyDescent="0.3">
      <c r="A306" s="15" t="str">
        <f>INDEX('R1. Scenario specifications'!$C$11:$C$49,MATCH($B306,'R1. Scenario specifications'!$A$11:$A$49,0))</f>
        <v>Current 1.75DS, 2030 start, 'Expect the Unexpected' but with cheap renewables</v>
      </c>
      <c r="B306" s="15" t="s">
        <v>35</v>
      </c>
      <c r="C306" s="15" t="s">
        <v>62</v>
      </c>
      <c r="D306" s="15" t="s">
        <v>265</v>
      </c>
      <c r="E306" s="16">
        <v>113859.35941863245</v>
      </c>
      <c r="F306" s="16">
        <v>124404.48311047144</v>
      </c>
      <c r="G306" s="16">
        <v>164358.44354690131</v>
      </c>
      <c r="H306" s="16">
        <v>184528.1339737667</v>
      </c>
      <c r="I306" s="16">
        <v>201924.01558696228</v>
      </c>
      <c r="J306" s="16">
        <v>149624.01994596844</v>
      </c>
      <c r="K306" s="16">
        <v>111928.12223527976</v>
      </c>
      <c r="L306" s="16">
        <v>134866.68342321657</v>
      </c>
      <c r="M306" s="16">
        <v>113777.56633077009</v>
      </c>
      <c r="N306" s="16">
        <v>87488.331647352519</v>
      </c>
      <c r="O306" s="16">
        <v>68062.548028772784</v>
      </c>
    </row>
    <row r="307" spans="1:15" x14ac:dyDescent="0.3">
      <c r="A307" s="15" t="str">
        <f>INDEX('R1. Scenario specifications'!$C$11:$C$49,MATCH($B307,'R1. Scenario specifications'!$A$11:$A$49,0))</f>
        <v>Current 1.75DS, 2030 start, 'Expect the Unexpected' but with cheap renewables</v>
      </c>
      <c r="B307" s="15" t="s">
        <v>35</v>
      </c>
      <c r="C307" s="15" t="s">
        <v>273</v>
      </c>
      <c r="D307" s="15" t="s">
        <v>266</v>
      </c>
      <c r="E307" s="16">
        <v>10361.182910638019</v>
      </c>
      <c r="F307" s="16">
        <v>10421.651557134468</v>
      </c>
      <c r="G307" s="16">
        <v>14538.565506475221</v>
      </c>
      <c r="H307" s="16">
        <v>17298.820957073796</v>
      </c>
      <c r="I307" s="16">
        <v>19220.407035866938</v>
      </c>
      <c r="J307" s="16">
        <v>27015.44472142938</v>
      </c>
      <c r="K307" s="16">
        <v>31086.445780641108</v>
      </c>
      <c r="L307" s="16">
        <v>32147.107458138904</v>
      </c>
      <c r="M307" s="16">
        <v>34482.72843561005</v>
      </c>
      <c r="N307" s="16">
        <v>36690.08093534541</v>
      </c>
      <c r="O307" s="16">
        <v>38307.855799668912</v>
      </c>
    </row>
    <row r="308" spans="1:15" x14ac:dyDescent="0.3">
      <c r="A308" s="15" t="str">
        <f>INDEX('R1. Scenario specifications'!$C$11:$C$49,MATCH($B308,'R1. Scenario specifications'!$A$11:$A$49,0))</f>
        <v>Current 1.75DS, 2030 start, 'Expect the Unexpected' but with cheap renewables</v>
      </c>
      <c r="B308" s="15" t="s">
        <v>35</v>
      </c>
      <c r="C308" s="15" t="s">
        <v>274</v>
      </c>
      <c r="D308" s="15" t="s">
        <v>267</v>
      </c>
      <c r="E308" s="16">
        <v>9499.4101148835834</v>
      </c>
      <c r="F308" s="16">
        <v>9848.8143857170016</v>
      </c>
      <c r="G308" s="16">
        <v>13753.197500000002</v>
      </c>
      <c r="H308" s="16">
        <v>14573.808002186548</v>
      </c>
      <c r="I308" s="16">
        <v>15050.293836008288</v>
      </c>
      <c r="J308" s="16">
        <v>24243.794333780577</v>
      </c>
      <c r="K308" s="16">
        <v>29981.501313080189</v>
      </c>
      <c r="L308" s="16">
        <v>31992.358813453971</v>
      </c>
      <c r="M308" s="16">
        <v>34941.172165009557</v>
      </c>
      <c r="N308" s="16">
        <v>38568.651141079688</v>
      </c>
      <c r="O308" s="16">
        <v>39704.040867892734</v>
      </c>
    </row>
    <row r="309" spans="1:15" x14ac:dyDescent="0.3">
      <c r="A309" s="15" t="str">
        <f>INDEX('R1. Scenario specifications'!$C$11:$C$49,MATCH($B309,'R1. Scenario specifications'!$A$11:$A$49,0))</f>
        <v>Current 1.75DS, 2030 start, 'Expect the Unexpected' but with cheap renewables</v>
      </c>
      <c r="B309" s="15" t="s">
        <v>35</v>
      </c>
      <c r="C309" s="15" t="s">
        <v>63</v>
      </c>
      <c r="D309" s="15" t="s">
        <v>276</v>
      </c>
      <c r="E309" s="16">
        <v>152813.77727822776</v>
      </c>
      <c r="F309" s="16">
        <v>158350.63274649918</v>
      </c>
      <c r="G309" s="16">
        <v>171734.95198072732</v>
      </c>
      <c r="H309" s="16">
        <v>184961.55251408034</v>
      </c>
      <c r="I309" s="16">
        <v>168386.77984146288</v>
      </c>
      <c r="J309" s="16">
        <v>160532.40455553203</v>
      </c>
      <c r="K309" s="16">
        <v>151773.90699486251</v>
      </c>
      <c r="L309" s="16">
        <v>158814.14696795336</v>
      </c>
      <c r="M309" s="16">
        <v>153045.42133993766</v>
      </c>
      <c r="N309" s="16">
        <v>146783.76382862905</v>
      </c>
      <c r="O309" s="16">
        <v>133954.01957589961</v>
      </c>
    </row>
    <row r="310" spans="1:15" x14ac:dyDescent="0.3">
      <c r="A310" s="15" t="str">
        <f>INDEX('R1. Scenario specifications'!$C$11:$C$49,MATCH($B310,'R1. Scenario specifications'!$A$11:$A$49,0))</f>
        <v>Current 1.75DS, 2030 start, 'Expect the Unexpected' but with cheap renewables</v>
      </c>
      <c r="B310" s="15" t="s">
        <v>35</v>
      </c>
      <c r="C310" s="15" t="s">
        <v>67</v>
      </c>
      <c r="D310" s="15" t="s">
        <v>268</v>
      </c>
      <c r="E310" s="16">
        <v>202.70125377665161</v>
      </c>
      <c r="F310" s="16">
        <v>194.90848865877464</v>
      </c>
      <c r="G310" s="16">
        <v>2729.17362250721</v>
      </c>
      <c r="H310" s="16">
        <v>4236.7068245456885</v>
      </c>
      <c r="I310" s="16">
        <v>6360.2130569399378</v>
      </c>
      <c r="J310" s="16">
        <v>11594.519650586986</v>
      </c>
      <c r="K310" s="16">
        <v>15050.858895036681</v>
      </c>
      <c r="L310" s="16">
        <v>14977.341951609673</v>
      </c>
      <c r="M310" s="16">
        <v>16035.988588215701</v>
      </c>
      <c r="N310" s="16">
        <v>21251.555829106874</v>
      </c>
      <c r="O310" s="16">
        <v>24348.416907529172</v>
      </c>
    </row>
    <row r="311" spans="1:15" x14ac:dyDescent="0.3">
      <c r="A311" s="15" t="str">
        <f>INDEX('R1. Scenario specifications'!$C$11:$C$49,MATCH($B311,'R1. Scenario specifications'!$A$11:$A$49,0))</f>
        <v>Current 1.75DS, 2030 start, 'Expect the Unexpected' but with cheap renewables</v>
      </c>
      <c r="B311" s="15" t="s">
        <v>35</v>
      </c>
      <c r="C311" s="15" t="s">
        <v>71</v>
      </c>
      <c r="D311" s="15" t="s">
        <v>269</v>
      </c>
      <c r="E311" s="16">
        <v>67.937052631788802</v>
      </c>
      <c r="F311" s="16">
        <v>458.66984800047186</v>
      </c>
      <c r="G311" s="16">
        <v>1083.8377074130829</v>
      </c>
      <c r="H311" s="16">
        <v>2602.2563297349002</v>
      </c>
      <c r="I311" s="16">
        <v>12581.186166451807</v>
      </c>
      <c r="J311" s="16">
        <v>27816.267713040681</v>
      </c>
      <c r="K311" s="16">
        <v>44323.881871829297</v>
      </c>
      <c r="L311" s="16">
        <v>62977.643988647833</v>
      </c>
      <c r="M311" s="16">
        <v>88628.837773320105</v>
      </c>
      <c r="N311" s="16">
        <v>105330.988100091</v>
      </c>
      <c r="O311" s="16">
        <v>122743.27165973294</v>
      </c>
    </row>
    <row r="312" spans="1:15" x14ac:dyDescent="0.3">
      <c r="A312" s="15" t="str">
        <f>INDEX('R1. Scenario specifications'!$C$11:$C$49,MATCH($B312,'R1. Scenario specifications'!$A$11:$A$49,0))</f>
        <v>Current 1.75DS, 2030 start, 'Expect the Unexpected' but with cheap renewables</v>
      </c>
      <c r="B312" s="15" t="s">
        <v>35</v>
      </c>
      <c r="C312" s="15" t="s">
        <v>72</v>
      </c>
      <c r="D312" s="15" t="s">
        <v>269</v>
      </c>
      <c r="E312" s="16">
        <v>55.461114646679903</v>
      </c>
      <c r="F312" s="16">
        <v>60.524118034134894</v>
      </c>
      <c r="G312" s="16">
        <v>64.687762917592892</v>
      </c>
      <c r="H312" s="16">
        <v>64.713826068531574</v>
      </c>
      <c r="I312" s="16">
        <v>66.732939601735183</v>
      </c>
      <c r="J312" s="16">
        <v>79.200480399461782</v>
      </c>
      <c r="K312" s="16">
        <v>156.26715790555633</v>
      </c>
      <c r="L312" s="16">
        <v>708.18597086723844</v>
      </c>
      <c r="M312" s="16">
        <v>708.16067986563201</v>
      </c>
      <c r="N312" s="16">
        <v>708.13538886402546</v>
      </c>
      <c r="O312" s="16">
        <v>708.11009786241902</v>
      </c>
    </row>
    <row r="313" spans="1:15" x14ac:dyDescent="0.3">
      <c r="A313" s="15" t="str">
        <f>INDEX('R1. Scenario specifications'!$C$11:$C$49,MATCH($B313,'R1. Scenario specifications'!$A$11:$A$49,0))</f>
        <v>Current 1.75DS, 2030 start, 'Expect the Unexpected' but with cheap renewables</v>
      </c>
      <c r="B313" s="15" t="s">
        <v>35</v>
      </c>
      <c r="C313" s="15" t="s">
        <v>76</v>
      </c>
      <c r="D313" s="15" t="s">
        <v>268</v>
      </c>
      <c r="E313" s="16">
        <v>1.963099940637433</v>
      </c>
      <c r="F313" s="16">
        <v>1.7858497922310126</v>
      </c>
      <c r="G313" s="16">
        <v>1.5022495547807513</v>
      </c>
      <c r="H313" s="16">
        <v>1.0014997031871673</v>
      </c>
      <c r="I313" s="16">
        <v>0.50074985159358421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</row>
    <row r="314" spans="1:15" x14ac:dyDescent="0.3">
      <c r="A314" s="15" t="str">
        <f>INDEX('R1. Scenario specifications'!$C$11:$C$49,MATCH($B314,'R1. Scenario specifications'!$A$11:$A$49,0))</f>
        <v>Current 1.75DS, 2030 start, 'Expect the Unexpected' but with cheap renewables</v>
      </c>
      <c r="B314" s="15" t="s">
        <v>35</v>
      </c>
      <c r="C314" s="15" t="s">
        <v>73</v>
      </c>
      <c r="D314" s="15" t="s">
        <v>270</v>
      </c>
      <c r="E314" s="16">
        <v>1517.4635089937533</v>
      </c>
      <c r="F314" s="16">
        <v>1704.941889708542</v>
      </c>
      <c r="G314" s="16">
        <v>2697.6400213527741</v>
      </c>
      <c r="H314" s="16">
        <v>11305.646027158451</v>
      </c>
      <c r="I314" s="16">
        <v>27051.259769908291</v>
      </c>
      <c r="J314" s="16">
        <v>37659.050469795598</v>
      </c>
      <c r="K314" s="16">
        <v>57575.830407833739</v>
      </c>
      <c r="L314" s="16">
        <v>80680.37484955971</v>
      </c>
      <c r="M314" s="16">
        <v>120817.79990914359</v>
      </c>
      <c r="N314" s="16">
        <v>160632.97166395542</v>
      </c>
      <c r="O314" s="16">
        <v>205013.03530958586</v>
      </c>
    </row>
    <row r="315" spans="1:15" x14ac:dyDescent="0.3">
      <c r="A315" s="15" t="str">
        <f>INDEX('R1. Scenario specifications'!$C$11:$C$49,MATCH($B315,'R1. Scenario specifications'!$A$11:$A$49,0))</f>
        <v>Current 1.75DS, 2020 start, 'Expect the Unexpected' but with cheap CCS</v>
      </c>
      <c r="B315" s="15" t="s">
        <v>36</v>
      </c>
      <c r="C315" s="15" t="s">
        <v>272</v>
      </c>
      <c r="D315" s="15" t="s">
        <v>263</v>
      </c>
      <c r="E315" s="16">
        <v>49784.734326602505</v>
      </c>
      <c r="F315" s="16">
        <v>54152.136257274149</v>
      </c>
      <c r="G315" s="16">
        <v>71101.521146472311</v>
      </c>
      <c r="H315" s="16">
        <v>109251.28184205912</v>
      </c>
      <c r="I315" s="16">
        <v>132982.95174045381</v>
      </c>
      <c r="J315" s="16">
        <v>166006.85905103962</v>
      </c>
      <c r="K315" s="16">
        <v>209365.25780464808</v>
      </c>
      <c r="L315" s="16">
        <v>263915.71459188632</v>
      </c>
      <c r="M315" s="16">
        <v>293807.84733278543</v>
      </c>
      <c r="N315" s="16">
        <v>310652.07416624011</v>
      </c>
      <c r="O315" s="16">
        <v>327454.60510103917</v>
      </c>
    </row>
    <row r="316" spans="1:15" x14ac:dyDescent="0.3">
      <c r="A316" s="15" t="str">
        <f>INDEX('R1. Scenario specifications'!$C$11:$C$49,MATCH($B316,'R1. Scenario specifications'!$A$11:$A$49,0))</f>
        <v>Current 1.75DS, 2020 start, 'Expect the Unexpected' but with cheap CCS</v>
      </c>
      <c r="B316" s="15" t="s">
        <v>36</v>
      </c>
      <c r="C316" s="15" t="s">
        <v>61</v>
      </c>
      <c r="D316" s="15" t="s">
        <v>264</v>
      </c>
      <c r="E316" s="16">
        <v>132862.88014752162</v>
      </c>
      <c r="F316" s="16">
        <v>167791.64912397906</v>
      </c>
      <c r="G316" s="16">
        <v>133396.50690024573</v>
      </c>
      <c r="H316" s="16">
        <v>74058.514929613564</v>
      </c>
      <c r="I316" s="16">
        <v>51688.080702930449</v>
      </c>
      <c r="J316" s="16">
        <v>69556.568030648967</v>
      </c>
      <c r="K316" s="16">
        <v>85936.297561410305</v>
      </c>
      <c r="L316" s="16">
        <v>90325.139754661126</v>
      </c>
      <c r="M316" s="16">
        <v>93509.342368120109</v>
      </c>
      <c r="N316" s="16">
        <v>81651.598901724617</v>
      </c>
      <c r="O316" s="16">
        <v>72035.237396580866</v>
      </c>
    </row>
    <row r="317" spans="1:15" x14ac:dyDescent="0.3">
      <c r="A317" s="15" t="str">
        <f>INDEX('R1. Scenario specifications'!$C$11:$C$49,MATCH($B317,'R1. Scenario specifications'!$A$11:$A$49,0))</f>
        <v>Current 1.75DS, 2020 start, 'Expect the Unexpected' but with cheap CCS</v>
      </c>
      <c r="B317" s="15" t="s">
        <v>36</v>
      </c>
      <c r="C317" s="15" t="s">
        <v>62</v>
      </c>
      <c r="D317" s="15" t="s">
        <v>265</v>
      </c>
      <c r="E317" s="16">
        <v>113859.35941863245</v>
      </c>
      <c r="F317" s="16">
        <v>124404.48311047144</v>
      </c>
      <c r="G317" s="16">
        <v>164358.44354690131</v>
      </c>
      <c r="H317" s="16">
        <v>195686.12517799818</v>
      </c>
      <c r="I317" s="16">
        <v>199330.74298855217</v>
      </c>
      <c r="J317" s="16">
        <v>188400.46103728143</v>
      </c>
      <c r="K317" s="16">
        <v>177224.44903011405</v>
      </c>
      <c r="L317" s="16">
        <v>139596.46570013269</v>
      </c>
      <c r="M317" s="16">
        <v>103317.8454093881</v>
      </c>
      <c r="N317" s="16">
        <v>75517.073928466561</v>
      </c>
      <c r="O317" s="16">
        <v>64364.593956557241</v>
      </c>
    </row>
    <row r="318" spans="1:15" x14ac:dyDescent="0.3">
      <c r="A318" s="15" t="str">
        <f>INDEX('R1. Scenario specifications'!$C$11:$C$49,MATCH($B318,'R1. Scenario specifications'!$A$11:$A$49,0))</f>
        <v>Current 1.75DS, 2020 start, 'Expect the Unexpected' but with cheap CCS</v>
      </c>
      <c r="B318" s="15" t="s">
        <v>36</v>
      </c>
      <c r="C318" s="15" t="s">
        <v>273</v>
      </c>
      <c r="D318" s="15" t="s">
        <v>266</v>
      </c>
      <c r="E318" s="16">
        <v>10361.182910638019</v>
      </c>
      <c r="F318" s="16">
        <v>10421.651557134468</v>
      </c>
      <c r="G318" s="16">
        <v>14538.565506475221</v>
      </c>
      <c r="H318" s="16">
        <v>18049.983486917525</v>
      </c>
      <c r="I318" s="16">
        <v>21867.067126620583</v>
      </c>
      <c r="J318" s="16">
        <v>25213.123772287683</v>
      </c>
      <c r="K318" s="16">
        <v>27838.538606030004</v>
      </c>
      <c r="L318" s="16">
        <v>29010.796077914129</v>
      </c>
      <c r="M318" s="16">
        <v>32806.734475548343</v>
      </c>
      <c r="N318" s="16">
        <v>36273.999955471169</v>
      </c>
      <c r="O318" s="16">
        <v>37453.268554667993</v>
      </c>
    </row>
    <row r="319" spans="1:15" x14ac:dyDescent="0.3">
      <c r="A319" s="15" t="str">
        <f>INDEX('R1. Scenario specifications'!$C$11:$C$49,MATCH($B319,'R1. Scenario specifications'!$A$11:$A$49,0))</f>
        <v>Current 1.75DS, 2020 start, 'Expect the Unexpected' but with cheap CCS</v>
      </c>
      <c r="B319" s="15" t="s">
        <v>36</v>
      </c>
      <c r="C319" s="15" t="s">
        <v>274</v>
      </c>
      <c r="D319" s="15" t="s">
        <v>267</v>
      </c>
      <c r="E319" s="16">
        <v>9499.4101148835834</v>
      </c>
      <c r="F319" s="16">
        <v>9848.8143857170016</v>
      </c>
      <c r="G319" s="16">
        <v>13753.197500000002</v>
      </c>
      <c r="H319" s="16">
        <v>14573.808002186548</v>
      </c>
      <c r="I319" s="16">
        <v>17338.496872587628</v>
      </c>
      <c r="J319" s="16">
        <v>24641.708880006016</v>
      </c>
      <c r="K319" s="16">
        <v>27395.60893798757</v>
      </c>
      <c r="L319" s="16">
        <v>31625.975590741269</v>
      </c>
      <c r="M319" s="16">
        <v>36240.721820851715</v>
      </c>
      <c r="N319" s="16">
        <v>38453.58</v>
      </c>
      <c r="O319" s="16">
        <v>38542.847225967307</v>
      </c>
    </row>
    <row r="320" spans="1:15" x14ac:dyDescent="0.3">
      <c r="A320" s="15" t="str">
        <f>INDEX('R1. Scenario specifications'!$C$11:$C$49,MATCH($B320,'R1. Scenario specifications'!$A$11:$A$49,0))</f>
        <v>Current 1.75DS, 2020 start, 'Expect the Unexpected' but with cheap CCS</v>
      </c>
      <c r="B320" s="15" t="s">
        <v>36</v>
      </c>
      <c r="C320" s="15" t="s">
        <v>63</v>
      </c>
      <c r="D320" s="15" t="s">
        <v>276</v>
      </c>
      <c r="E320" s="16">
        <v>152813.77727822776</v>
      </c>
      <c r="F320" s="16">
        <v>158350.63274649918</v>
      </c>
      <c r="G320" s="16">
        <v>171734.95198072732</v>
      </c>
      <c r="H320" s="16">
        <v>173647.55804379735</v>
      </c>
      <c r="I320" s="16">
        <v>163935.6347121055</v>
      </c>
      <c r="J320" s="16">
        <v>165298.82987391658</v>
      </c>
      <c r="K320" s="16">
        <v>158125.54815192369</v>
      </c>
      <c r="L320" s="16">
        <v>157894.80768976023</v>
      </c>
      <c r="M320" s="16">
        <v>151882.22026097772</v>
      </c>
      <c r="N320" s="16">
        <v>145197.17092119335</v>
      </c>
      <c r="O320" s="16">
        <v>132527.47177073164</v>
      </c>
    </row>
    <row r="321" spans="1:15" x14ac:dyDescent="0.3">
      <c r="A321" s="15" t="str">
        <f>INDEX('R1. Scenario specifications'!$C$11:$C$49,MATCH($B321,'R1. Scenario specifications'!$A$11:$A$49,0))</f>
        <v>Current 1.75DS, 2020 start, 'Expect the Unexpected' but with cheap CCS</v>
      </c>
      <c r="B321" s="15" t="s">
        <v>36</v>
      </c>
      <c r="C321" s="15" t="s">
        <v>67</v>
      </c>
      <c r="D321" s="15" t="s">
        <v>268</v>
      </c>
      <c r="E321" s="16">
        <v>202.70125377665161</v>
      </c>
      <c r="F321" s="16">
        <v>194.90848865877464</v>
      </c>
      <c r="G321" s="16">
        <v>2729.17362250721</v>
      </c>
      <c r="H321" s="16">
        <v>4247.5607141169876</v>
      </c>
      <c r="I321" s="16">
        <v>5716.3086788630335</v>
      </c>
      <c r="J321" s="16">
        <v>7768.2742876410839</v>
      </c>
      <c r="K321" s="16">
        <v>10348.415168363299</v>
      </c>
      <c r="L321" s="16">
        <v>13155.478042220127</v>
      </c>
      <c r="M321" s="16">
        <v>18376.68574471676</v>
      </c>
      <c r="N321" s="16">
        <v>24839.47924366633</v>
      </c>
      <c r="O321" s="16">
        <v>27085.600986079862</v>
      </c>
    </row>
    <row r="322" spans="1:15" x14ac:dyDescent="0.3">
      <c r="A322" s="15" t="str">
        <f>INDEX('R1. Scenario specifications'!$C$11:$C$49,MATCH($B322,'R1. Scenario specifications'!$A$11:$A$49,0))</f>
        <v>Current 1.75DS, 2020 start, 'Expect the Unexpected' but with cheap CCS</v>
      </c>
      <c r="B322" s="15" t="s">
        <v>36</v>
      </c>
      <c r="C322" s="15" t="s">
        <v>71</v>
      </c>
      <c r="D322" s="15" t="s">
        <v>269</v>
      </c>
      <c r="E322" s="16">
        <v>67.937052631788802</v>
      </c>
      <c r="F322" s="16">
        <v>458.66984800047186</v>
      </c>
      <c r="G322" s="16">
        <v>1083.8377074130829</v>
      </c>
      <c r="H322" s="16">
        <v>5100.6448165703887</v>
      </c>
      <c r="I322" s="16">
        <v>16058.925260763968</v>
      </c>
      <c r="J322" s="16">
        <v>23789.846097717811</v>
      </c>
      <c r="K322" s="16">
        <v>32281.586269426414</v>
      </c>
      <c r="L322" s="16">
        <v>58121.776888523025</v>
      </c>
      <c r="M322" s="16">
        <v>89601.104630707327</v>
      </c>
      <c r="N322" s="16">
        <v>111988.38034426267</v>
      </c>
      <c r="O322" s="16">
        <v>123285.74343315647</v>
      </c>
    </row>
    <row r="323" spans="1:15" x14ac:dyDescent="0.3">
      <c r="A323" s="15" t="str">
        <f>INDEX('R1. Scenario specifications'!$C$11:$C$49,MATCH($B323,'R1. Scenario specifications'!$A$11:$A$49,0))</f>
        <v>Current 1.75DS, 2020 start, 'Expect the Unexpected' but with cheap CCS</v>
      </c>
      <c r="B323" s="15" t="s">
        <v>36</v>
      </c>
      <c r="C323" s="15" t="s">
        <v>72</v>
      </c>
      <c r="D323" s="15" t="s">
        <v>269</v>
      </c>
      <c r="E323" s="16">
        <v>55.461114646679903</v>
      </c>
      <c r="F323" s="16">
        <v>60.524118034134894</v>
      </c>
      <c r="G323" s="16">
        <v>64.687762917592892</v>
      </c>
      <c r="H323" s="16">
        <v>64.758753815313284</v>
      </c>
      <c r="I323" s="16">
        <v>66.451816293969856</v>
      </c>
      <c r="J323" s="16">
        <v>74.513668397103316</v>
      </c>
      <c r="K323" s="16">
        <v>75.616022343857992</v>
      </c>
      <c r="L323" s="16">
        <v>759.81850192401043</v>
      </c>
      <c r="M323" s="16">
        <v>1742.9940948963235</v>
      </c>
      <c r="N323" s="16">
        <v>1742.9738563781921</v>
      </c>
      <c r="O323" s="16">
        <v>1742.9536178600608</v>
      </c>
    </row>
    <row r="324" spans="1:15" x14ac:dyDescent="0.3">
      <c r="A324" s="15" t="str">
        <f>INDEX('R1. Scenario specifications'!$C$11:$C$49,MATCH($B324,'R1. Scenario specifications'!$A$11:$A$49,0))</f>
        <v>Current 1.75DS, 2020 start, 'Expect the Unexpected' but with cheap CCS</v>
      </c>
      <c r="B324" s="15" t="s">
        <v>36</v>
      </c>
      <c r="C324" s="15" t="s">
        <v>76</v>
      </c>
      <c r="D324" s="15" t="s">
        <v>268</v>
      </c>
      <c r="E324" s="16">
        <v>1.963099940637433</v>
      </c>
      <c r="F324" s="16">
        <v>1.7858497922310126</v>
      </c>
      <c r="G324" s="16">
        <v>1.5022495547807513</v>
      </c>
      <c r="H324" s="16">
        <v>1.0014997031871682</v>
      </c>
      <c r="I324" s="16">
        <v>0.50074985159358421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</row>
    <row r="325" spans="1:15" x14ac:dyDescent="0.3">
      <c r="A325" s="15" t="str">
        <f>INDEX('R1. Scenario specifications'!$C$11:$C$49,MATCH($B325,'R1. Scenario specifications'!$A$11:$A$49,0))</f>
        <v>Current 1.75DS, 2020 start, 'Expect the Unexpected' but with cheap CCS</v>
      </c>
      <c r="B325" s="15" t="s">
        <v>36</v>
      </c>
      <c r="C325" s="15" t="s">
        <v>73</v>
      </c>
      <c r="D325" s="15" t="s">
        <v>270</v>
      </c>
      <c r="E325" s="16">
        <v>1517.4635089937533</v>
      </c>
      <c r="F325" s="16">
        <v>1704.941889708542</v>
      </c>
      <c r="G325" s="16">
        <v>2697.6400213527741</v>
      </c>
      <c r="H325" s="16">
        <v>11993.31958715427</v>
      </c>
      <c r="I325" s="16">
        <v>26457.130676890123</v>
      </c>
      <c r="J325" s="16">
        <v>33659.392433533838</v>
      </c>
      <c r="K325" s="16">
        <v>47875.546380513486</v>
      </c>
      <c r="L325" s="16">
        <v>77333.96726844972</v>
      </c>
      <c r="M325" s="16">
        <v>123855.874685862</v>
      </c>
      <c r="N325" s="16">
        <v>170626.57258001153</v>
      </c>
      <c r="O325" s="16">
        <v>207871.64664640845</v>
      </c>
    </row>
    <row r="326" spans="1:15" x14ac:dyDescent="0.3">
      <c r="A326" s="15" t="str">
        <f>INDEX('R1. Scenario specifications'!$C$11:$C$49,MATCH($B326,'R1. Scenario specifications'!$A$11:$A$49,0))</f>
        <v>Current 2DS, 2020 start, 'Expect the Unexpected' but with cheap renewables</v>
      </c>
      <c r="B326" s="15" t="s">
        <v>37</v>
      </c>
      <c r="C326" s="15" t="s">
        <v>272</v>
      </c>
      <c r="D326" s="15" t="s">
        <v>263</v>
      </c>
      <c r="E326" s="16">
        <v>49806.462571446209</v>
      </c>
      <c r="F326" s="16">
        <v>54118.83995114993</v>
      </c>
      <c r="G326" s="16">
        <v>71013.65033908248</v>
      </c>
      <c r="H326" s="16">
        <v>94532.662815939781</v>
      </c>
      <c r="I326" s="16">
        <v>111072.26666980988</v>
      </c>
      <c r="J326" s="16">
        <v>145799.63013570246</v>
      </c>
      <c r="K326" s="16">
        <v>177112.87894144378</v>
      </c>
      <c r="L326" s="16">
        <v>228744.1386576831</v>
      </c>
      <c r="M326" s="16">
        <v>274685.18605005456</v>
      </c>
      <c r="N326" s="16">
        <v>308491.03089677414</v>
      </c>
      <c r="O326" s="16">
        <v>327534.83813686756</v>
      </c>
    </row>
    <row r="327" spans="1:15" x14ac:dyDescent="0.3">
      <c r="A327" s="15" t="str">
        <f>INDEX('R1. Scenario specifications'!$C$11:$C$49,MATCH($B327,'R1. Scenario specifications'!$A$11:$A$49,0))</f>
        <v>Current 2DS, 2020 start, 'Expect the Unexpected' but with cheap renewables</v>
      </c>
      <c r="B327" s="15" t="s">
        <v>37</v>
      </c>
      <c r="C327" s="15" t="s">
        <v>61</v>
      </c>
      <c r="D327" s="15" t="s">
        <v>264</v>
      </c>
      <c r="E327" s="16">
        <v>132862.88014752162</v>
      </c>
      <c r="F327" s="16">
        <v>167898.31199688558</v>
      </c>
      <c r="G327" s="16">
        <v>133856.8016544978</v>
      </c>
      <c r="H327" s="16">
        <v>102963.80866829016</v>
      </c>
      <c r="I327" s="16">
        <v>87220.658391722638</v>
      </c>
      <c r="J327" s="16">
        <v>81773.790833192965</v>
      </c>
      <c r="K327" s="16">
        <v>89203.989131119248</v>
      </c>
      <c r="L327" s="16">
        <v>90006.666638285227</v>
      </c>
      <c r="M327" s="16">
        <v>101779.71674366752</v>
      </c>
      <c r="N327" s="16">
        <v>102998.23579096391</v>
      </c>
      <c r="O327" s="16">
        <v>95335.782512747421</v>
      </c>
    </row>
    <row r="328" spans="1:15" x14ac:dyDescent="0.3">
      <c r="A328" s="15" t="str">
        <f>INDEX('R1. Scenario specifications'!$C$11:$C$49,MATCH($B328,'R1. Scenario specifications'!$A$11:$A$49,0))</f>
        <v>Current 2DS, 2020 start, 'Expect the Unexpected' but with cheap renewables</v>
      </c>
      <c r="B328" s="15" t="s">
        <v>37</v>
      </c>
      <c r="C328" s="15" t="s">
        <v>62</v>
      </c>
      <c r="D328" s="15" t="s">
        <v>265</v>
      </c>
      <c r="E328" s="16">
        <v>114130.8571528051</v>
      </c>
      <c r="F328" s="16">
        <v>124278.72027447217</v>
      </c>
      <c r="G328" s="16">
        <v>163972.55896847745</v>
      </c>
      <c r="H328" s="16">
        <v>182135.04628210314</v>
      </c>
      <c r="I328" s="16">
        <v>190506.53815385757</v>
      </c>
      <c r="J328" s="16">
        <v>207192.55357518449</v>
      </c>
      <c r="K328" s="16">
        <v>198433.53963584843</v>
      </c>
      <c r="L328" s="16">
        <v>177575.88207786359</v>
      </c>
      <c r="M328" s="16">
        <v>146909.0726270079</v>
      </c>
      <c r="N328" s="16">
        <v>101963.34703449787</v>
      </c>
      <c r="O328" s="16">
        <v>79309.224397732425</v>
      </c>
    </row>
    <row r="329" spans="1:15" x14ac:dyDescent="0.3">
      <c r="A329" s="15" t="str">
        <f>INDEX('R1. Scenario specifications'!$C$11:$C$49,MATCH($B329,'R1. Scenario specifications'!$A$11:$A$49,0))</f>
        <v>Current 2DS, 2020 start, 'Expect the Unexpected' but with cheap renewables</v>
      </c>
      <c r="B329" s="15" t="s">
        <v>37</v>
      </c>
      <c r="C329" s="15" t="s">
        <v>273</v>
      </c>
      <c r="D329" s="15" t="s">
        <v>266</v>
      </c>
      <c r="E329" s="16">
        <v>10361.182910638019</v>
      </c>
      <c r="F329" s="16">
        <v>10439.77439325697</v>
      </c>
      <c r="G329" s="16">
        <v>14802.942593407019</v>
      </c>
      <c r="H329" s="16">
        <v>17537.504835726999</v>
      </c>
      <c r="I329" s="16">
        <v>19809.287938494002</v>
      </c>
      <c r="J329" s="16">
        <v>22444.872757057114</v>
      </c>
      <c r="K329" s="16">
        <v>24076.76109320407</v>
      </c>
      <c r="L329" s="16">
        <v>24992.659319037626</v>
      </c>
      <c r="M329" s="16">
        <v>28067.555256791416</v>
      </c>
      <c r="N329" s="16">
        <v>33836.673157478246</v>
      </c>
      <c r="O329" s="16">
        <v>36460.473592130664</v>
      </c>
    </row>
    <row r="330" spans="1:15" x14ac:dyDescent="0.3">
      <c r="A330" s="15" t="str">
        <f>INDEX('R1. Scenario specifications'!$C$11:$C$49,MATCH($B330,'R1. Scenario specifications'!$A$11:$A$49,0))</f>
        <v>Current 2DS, 2020 start, 'Expect the Unexpected' but with cheap renewables</v>
      </c>
      <c r="B330" s="15" t="s">
        <v>37</v>
      </c>
      <c r="C330" s="15" t="s">
        <v>274</v>
      </c>
      <c r="D330" s="15" t="s">
        <v>267</v>
      </c>
      <c r="E330" s="16">
        <v>9499.4101148835834</v>
      </c>
      <c r="F330" s="16">
        <v>9848.8143857170016</v>
      </c>
      <c r="G330" s="16">
        <v>13753.197500000002</v>
      </c>
      <c r="H330" s="16">
        <v>14580.156829963409</v>
      </c>
      <c r="I330" s="16">
        <v>15651.42605896625</v>
      </c>
      <c r="J330" s="16">
        <v>20940.596744439932</v>
      </c>
      <c r="K330" s="16">
        <v>23499.826504750235</v>
      </c>
      <c r="L330" s="16">
        <v>29956.063221852564</v>
      </c>
      <c r="M330" s="16">
        <v>33396.825569992681</v>
      </c>
      <c r="N330" s="16">
        <v>38356.391471664814</v>
      </c>
      <c r="O330" s="16">
        <v>39733.175000000003</v>
      </c>
    </row>
    <row r="331" spans="1:15" x14ac:dyDescent="0.3">
      <c r="A331" s="15" t="str">
        <f>INDEX('R1. Scenario specifications'!$C$11:$C$49,MATCH($B331,'R1. Scenario specifications'!$A$11:$A$49,0))</f>
        <v>Current 2DS, 2020 start, 'Expect the Unexpected' but with cheap renewables</v>
      </c>
      <c r="B331" s="15" t="s">
        <v>37</v>
      </c>
      <c r="C331" s="15" t="s">
        <v>63</v>
      </c>
      <c r="D331" s="15" t="s">
        <v>276</v>
      </c>
      <c r="E331" s="16">
        <v>152816.1979780384</v>
      </c>
      <c r="F331" s="16">
        <v>158348.18484464852</v>
      </c>
      <c r="G331" s="16">
        <v>171349.17397011933</v>
      </c>
      <c r="H331" s="16">
        <v>177327.23904569645</v>
      </c>
      <c r="I331" s="16">
        <v>172878.75985428624</v>
      </c>
      <c r="J331" s="16">
        <v>164568.24362507142</v>
      </c>
      <c r="K331" s="16">
        <v>162618.37926818605</v>
      </c>
      <c r="L331" s="16">
        <v>157380.43223422143</v>
      </c>
      <c r="M331" s="16">
        <v>158381.83581329472</v>
      </c>
      <c r="N331" s="16">
        <v>153455.20312138071</v>
      </c>
      <c r="O331" s="16">
        <v>136506.5371096415</v>
      </c>
    </row>
    <row r="332" spans="1:15" x14ac:dyDescent="0.3">
      <c r="A332" s="15" t="str">
        <f>INDEX('R1. Scenario specifications'!$C$11:$C$49,MATCH($B332,'R1. Scenario specifications'!$A$11:$A$49,0))</f>
        <v>Current 2DS, 2020 start, 'Expect the Unexpected' but with cheap renewables</v>
      </c>
      <c r="B332" s="15" t="s">
        <v>37</v>
      </c>
      <c r="C332" s="15" t="s">
        <v>67</v>
      </c>
      <c r="D332" s="15" t="s">
        <v>268</v>
      </c>
      <c r="E332" s="16">
        <v>202.70125377665161</v>
      </c>
      <c r="F332" s="16">
        <v>194.90848865877464</v>
      </c>
      <c r="G332" s="16">
        <v>2661.4713927794464</v>
      </c>
      <c r="H332" s="16">
        <v>4179.858484389224</v>
      </c>
      <c r="I332" s="16">
        <v>5712.8147761340342</v>
      </c>
      <c r="J332" s="16">
        <v>7564.4744521767607</v>
      </c>
      <c r="K332" s="16">
        <v>10038.700068733206</v>
      </c>
      <c r="L332" s="16">
        <v>10770.244346222544</v>
      </c>
      <c r="M332" s="16">
        <v>12024.115161777076</v>
      </c>
      <c r="N332" s="16">
        <v>18439.181815341588</v>
      </c>
      <c r="O332" s="16">
        <v>24916.809636762486</v>
      </c>
    </row>
    <row r="333" spans="1:15" x14ac:dyDescent="0.3">
      <c r="A333" s="15" t="str">
        <f>INDEX('R1. Scenario specifications'!$C$11:$C$49,MATCH($B333,'R1. Scenario specifications'!$A$11:$A$49,0))</f>
        <v>Current 2DS, 2020 start, 'Expect the Unexpected' but with cheap renewables</v>
      </c>
      <c r="B333" s="15" t="s">
        <v>37</v>
      </c>
      <c r="C333" s="15" t="s">
        <v>71</v>
      </c>
      <c r="D333" s="15" t="s">
        <v>269</v>
      </c>
      <c r="E333" s="16">
        <v>67.937052631788802</v>
      </c>
      <c r="F333" s="16">
        <v>458.66984800047192</v>
      </c>
      <c r="G333" s="16">
        <v>952.33067667622163</v>
      </c>
      <c r="H333" s="16">
        <v>5635.6302597147223</v>
      </c>
      <c r="I333" s="16">
        <v>21803.599923519814</v>
      </c>
      <c r="J333" s="16">
        <v>29920.997246554849</v>
      </c>
      <c r="K333" s="16">
        <v>37986.565968377807</v>
      </c>
      <c r="L333" s="16">
        <v>46082.18855825979</v>
      </c>
      <c r="M333" s="16">
        <v>63081.399952745647</v>
      </c>
      <c r="N333" s="16">
        <v>92190.162924516873</v>
      </c>
      <c r="O333" s="16">
        <v>109836.29374885143</v>
      </c>
    </row>
    <row r="334" spans="1:15" x14ac:dyDescent="0.3">
      <c r="A334" s="15" t="str">
        <f>INDEX('R1. Scenario specifications'!$C$11:$C$49,MATCH($B334,'R1. Scenario specifications'!$A$11:$A$49,0))</f>
        <v>Current 2DS, 2020 start, 'Expect the Unexpected' but with cheap renewables</v>
      </c>
      <c r="B334" s="15" t="s">
        <v>37</v>
      </c>
      <c r="C334" s="15" t="s">
        <v>72</v>
      </c>
      <c r="D334" s="15" t="s">
        <v>269</v>
      </c>
      <c r="E334" s="16">
        <v>55.461114646679903</v>
      </c>
      <c r="F334" s="16">
        <v>60.524118034134894</v>
      </c>
      <c r="G334" s="16">
        <v>64.687762917592892</v>
      </c>
      <c r="H334" s="16">
        <v>64.711658906117094</v>
      </c>
      <c r="I334" s="16">
        <v>64.759464647958225</v>
      </c>
      <c r="J334" s="16">
        <v>64.968858880071778</v>
      </c>
      <c r="K334" s="16">
        <v>66.156986668022469</v>
      </c>
      <c r="L334" s="16">
        <v>664.50481126480395</v>
      </c>
      <c r="M334" s="16">
        <v>664.48962523014791</v>
      </c>
      <c r="N334" s="16">
        <v>684.13601566815282</v>
      </c>
      <c r="O334" s="16">
        <v>684.11577715002147</v>
      </c>
    </row>
    <row r="335" spans="1:15" x14ac:dyDescent="0.3">
      <c r="A335" s="15" t="str">
        <f>INDEX('R1. Scenario specifications'!$C$11:$C$49,MATCH($B335,'R1. Scenario specifications'!$A$11:$A$49,0))</f>
        <v>Current 2DS, 2020 start, 'Expect the Unexpected' but with cheap renewables</v>
      </c>
      <c r="B335" s="15" t="s">
        <v>37</v>
      </c>
      <c r="C335" s="15" t="s">
        <v>76</v>
      </c>
      <c r="D335" s="15" t="s">
        <v>268</v>
      </c>
      <c r="E335" s="16">
        <v>1.963099940637433</v>
      </c>
      <c r="F335" s="16">
        <v>1.7858497922310126</v>
      </c>
      <c r="G335" s="16">
        <v>1.5022495547807513</v>
      </c>
      <c r="H335" s="16">
        <v>1.0014997031871682</v>
      </c>
      <c r="I335" s="16">
        <v>0.50074985159358421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</row>
    <row r="336" spans="1:15" x14ac:dyDescent="0.3">
      <c r="A336" s="15" t="str">
        <f>INDEX('R1. Scenario specifications'!$C$11:$C$49,MATCH($B336,'R1. Scenario specifications'!$A$11:$A$49,0))</f>
        <v>Current 2DS, 2020 start, 'Expect the Unexpected' but with cheap renewables</v>
      </c>
      <c r="B336" s="15" t="s">
        <v>37</v>
      </c>
      <c r="C336" s="15" t="s">
        <v>73</v>
      </c>
      <c r="D336" s="15" t="s">
        <v>270</v>
      </c>
      <c r="E336" s="16">
        <v>1517.4635089937533</v>
      </c>
      <c r="F336" s="16">
        <v>1704.9418897085425</v>
      </c>
      <c r="G336" s="16">
        <v>2682.857953104296</v>
      </c>
      <c r="H336" s="16">
        <v>15727.575334620877</v>
      </c>
      <c r="I336" s="16">
        <v>28276.12448220541</v>
      </c>
      <c r="J336" s="16">
        <v>34148.093980159116</v>
      </c>
      <c r="K336" s="16">
        <v>45217.2990374359</v>
      </c>
      <c r="L336" s="16">
        <v>62945.033690704273</v>
      </c>
      <c r="M336" s="16">
        <v>93182.021217871836</v>
      </c>
      <c r="N336" s="16">
        <v>146754.74025008004</v>
      </c>
      <c r="O336" s="16">
        <v>190653.92124248331</v>
      </c>
    </row>
    <row r="337" spans="1:15" x14ac:dyDescent="0.3">
      <c r="A337" s="15" t="str">
        <f>INDEX('R1. Scenario specifications'!$C$11:$C$49,MATCH($B337,'R1. Scenario specifications'!$A$11:$A$49,0))</f>
        <v>Current 1.75DS, 2030 start, 'Expect the Unexpected' but with cheap CCS</v>
      </c>
      <c r="B337" s="15" t="s">
        <v>38</v>
      </c>
      <c r="C337" s="15" t="s">
        <v>272</v>
      </c>
      <c r="D337" s="15" t="s">
        <v>263</v>
      </c>
      <c r="E337" s="16">
        <v>49784.734326602505</v>
      </c>
      <c r="F337" s="16">
        <v>54152.136257274149</v>
      </c>
      <c r="G337" s="16">
        <v>71101.521146472311</v>
      </c>
      <c r="H337" s="16">
        <v>92284.05317362379</v>
      </c>
      <c r="I337" s="16">
        <v>132421.85412224129</v>
      </c>
      <c r="J337" s="16">
        <v>167571.58491773935</v>
      </c>
      <c r="K337" s="16">
        <v>239174.75105663438</v>
      </c>
      <c r="L337" s="16">
        <v>264670.12489201548</v>
      </c>
      <c r="M337" s="16">
        <v>292125.86041498464</v>
      </c>
      <c r="N337" s="16">
        <v>310664.6310469294</v>
      </c>
      <c r="O337" s="16">
        <v>327471.49644042685</v>
      </c>
    </row>
    <row r="338" spans="1:15" x14ac:dyDescent="0.3">
      <c r="A338" s="15" t="str">
        <f>INDEX('R1. Scenario specifications'!$C$11:$C$49,MATCH($B338,'R1. Scenario specifications'!$A$11:$A$49,0))</f>
        <v>Current 1.75DS, 2030 start, 'Expect the Unexpected' but with cheap CCS</v>
      </c>
      <c r="B338" s="15" t="s">
        <v>38</v>
      </c>
      <c r="C338" s="15" t="s">
        <v>61</v>
      </c>
      <c r="D338" s="15" t="s">
        <v>264</v>
      </c>
      <c r="E338" s="16">
        <v>132862.88014752162</v>
      </c>
      <c r="F338" s="16">
        <v>167791.64912397906</v>
      </c>
      <c r="G338" s="16">
        <v>133396.50690024573</v>
      </c>
      <c r="H338" s="16">
        <v>130131.69480443095</v>
      </c>
      <c r="I338" s="16">
        <v>55837.284418193958</v>
      </c>
      <c r="J338" s="16">
        <v>65411.80500121793</v>
      </c>
      <c r="K338" s="16">
        <v>67187.2208125373</v>
      </c>
      <c r="L338" s="16">
        <v>90052.807023548099</v>
      </c>
      <c r="M338" s="16">
        <v>94018.568943044404</v>
      </c>
      <c r="N338" s="16">
        <v>90953.726277761714</v>
      </c>
      <c r="O338" s="16">
        <v>72631.739373734366</v>
      </c>
    </row>
    <row r="339" spans="1:15" x14ac:dyDescent="0.3">
      <c r="A339" s="15" t="str">
        <f>INDEX('R1. Scenario specifications'!$C$11:$C$49,MATCH($B339,'R1. Scenario specifications'!$A$11:$A$49,0))</f>
        <v>Current 1.75DS, 2030 start, 'Expect the Unexpected' but with cheap CCS</v>
      </c>
      <c r="B339" s="15" t="s">
        <v>38</v>
      </c>
      <c r="C339" s="15" t="s">
        <v>62</v>
      </c>
      <c r="D339" s="15" t="s">
        <v>265</v>
      </c>
      <c r="E339" s="16">
        <v>113859.35941863245</v>
      </c>
      <c r="F339" s="16">
        <v>124404.48311047144</v>
      </c>
      <c r="G339" s="16">
        <v>164358.44354690131</v>
      </c>
      <c r="H339" s="16">
        <v>184528.1339737667</v>
      </c>
      <c r="I339" s="16">
        <v>206248.93635877391</v>
      </c>
      <c r="J339" s="16">
        <v>150722.28358658485</v>
      </c>
      <c r="K339" s="16">
        <v>113436.30406980138</v>
      </c>
      <c r="L339" s="16">
        <v>134776.94163074993</v>
      </c>
      <c r="M339" s="16">
        <v>113959.86673452804</v>
      </c>
      <c r="N339" s="16">
        <v>85889.509821236701</v>
      </c>
      <c r="O339" s="16">
        <v>68084.983750883635</v>
      </c>
    </row>
    <row r="340" spans="1:15" x14ac:dyDescent="0.3">
      <c r="A340" s="15" t="str">
        <f>INDEX('R1. Scenario specifications'!$C$11:$C$49,MATCH($B340,'R1. Scenario specifications'!$A$11:$A$49,0))</f>
        <v>Current 1.75DS, 2030 start, 'Expect the Unexpected' but with cheap CCS</v>
      </c>
      <c r="B340" s="15" t="s">
        <v>38</v>
      </c>
      <c r="C340" s="15" t="s">
        <v>273</v>
      </c>
      <c r="D340" s="15" t="s">
        <v>266</v>
      </c>
      <c r="E340" s="16">
        <v>10361.182910638019</v>
      </c>
      <c r="F340" s="16">
        <v>10421.651557134468</v>
      </c>
      <c r="G340" s="16">
        <v>14538.565506475221</v>
      </c>
      <c r="H340" s="16">
        <v>17298.820957073796</v>
      </c>
      <c r="I340" s="16">
        <v>19294.954202721481</v>
      </c>
      <c r="J340" s="16">
        <v>27407.705668265324</v>
      </c>
      <c r="K340" s="16">
        <v>32154.851170021771</v>
      </c>
      <c r="L340" s="16">
        <v>33072.81160049804</v>
      </c>
      <c r="M340" s="16">
        <v>34323.444209068621</v>
      </c>
      <c r="N340" s="16">
        <v>36593.770744718167</v>
      </c>
      <c r="O340" s="16">
        <v>37743.880055193556</v>
      </c>
    </row>
    <row r="341" spans="1:15" x14ac:dyDescent="0.3">
      <c r="A341" s="15" t="str">
        <f>INDEX('R1. Scenario specifications'!$C$11:$C$49,MATCH($B341,'R1. Scenario specifications'!$A$11:$A$49,0))</f>
        <v>Current 1.75DS, 2030 start, 'Expect the Unexpected' but with cheap CCS</v>
      </c>
      <c r="B341" s="15" t="s">
        <v>38</v>
      </c>
      <c r="C341" s="15" t="s">
        <v>274</v>
      </c>
      <c r="D341" s="15" t="s">
        <v>267</v>
      </c>
      <c r="E341" s="16">
        <v>9499.4101148835834</v>
      </c>
      <c r="F341" s="16">
        <v>9848.8143857170016</v>
      </c>
      <c r="G341" s="16">
        <v>13753.197500000002</v>
      </c>
      <c r="H341" s="16">
        <v>14573.808002186548</v>
      </c>
      <c r="I341" s="16">
        <v>15050.293836008288</v>
      </c>
      <c r="J341" s="16">
        <v>24925.344846272601</v>
      </c>
      <c r="K341" s="16">
        <v>29999.287499999999</v>
      </c>
      <c r="L341" s="16">
        <v>32036.976231921668</v>
      </c>
      <c r="M341" s="16">
        <v>33970.597188669723</v>
      </c>
      <c r="N341" s="16">
        <v>38453.58</v>
      </c>
      <c r="O341" s="16">
        <v>39728.7719356249</v>
      </c>
    </row>
    <row r="342" spans="1:15" x14ac:dyDescent="0.3">
      <c r="A342" s="15" t="str">
        <f>INDEX('R1. Scenario specifications'!$C$11:$C$49,MATCH($B342,'R1. Scenario specifications'!$A$11:$A$49,0))</f>
        <v>Current 1.75DS, 2030 start, 'Expect the Unexpected' but with cheap CCS</v>
      </c>
      <c r="B342" s="15" t="s">
        <v>38</v>
      </c>
      <c r="C342" s="15" t="s">
        <v>63</v>
      </c>
      <c r="D342" s="15" t="s">
        <v>276</v>
      </c>
      <c r="E342" s="16">
        <v>152813.77727822776</v>
      </c>
      <c r="F342" s="16">
        <v>158350.63274649918</v>
      </c>
      <c r="G342" s="16">
        <v>171734.95198072732</v>
      </c>
      <c r="H342" s="16">
        <v>184961.55251408034</v>
      </c>
      <c r="I342" s="16">
        <v>168544.09969242569</v>
      </c>
      <c r="J342" s="16">
        <v>159851.99645446456</v>
      </c>
      <c r="K342" s="16">
        <v>152630.22295311349</v>
      </c>
      <c r="L342" s="16">
        <v>159569.34530861842</v>
      </c>
      <c r="M342" s="16">
        <v>153864.1898945077</v>
      </c>
      <c r="N342" s="16">
        <v>146921.2628514375</v>
      </c>
      <c r="O342" s="16">
        <v>133999.61035701752</v>
      </c>
    </row>
    <row r="343" spans="1:15" x14ac:dyDescent="0.3">
      <c r="A343" s="15" t="str">
        <f>INDEX('R1. Scenario specifications'!$C$11:$C$49,MATCH($B343,'R1. Scenario specifications'!$A$11:$A$49,0))</f>
        <v>Current 1.75DS, 2030 start, 'Expect the Unexpected' but with cheap CCS</v>
      </c>
      <c r="B343" s="15" t="s">
        <v>38</v>
      </c>
      <c r="C343" s="15" t="s">
        <v>67</v>
      </c>
      <c r="D343" s="15" t="s">
        <v>268</v>
      </c>
      <c r="E343" s="16">
        <v>202.70125377665161</v>
      </c>
      <c r="F343" s="16">
        <v>194.90848865877464</v>
      </c>
      <c r="G343" s="16">
        <v>2729.17362250721</v>
      </c>
      <c r="H343" s="16">
        <v>4236.7068245456885</v>
      </c>
      <c r="I343" s="16">
        <v>6308.4926770968186</v>
      </c>
      <c r="J343" s="16">
        <v>11851.10858520462</v>
      </c>
      <c r="K343" s="16">
        <v>18255.645476199697</v>
      </c>
      <c r="L343" s="16">
        <v>18186.302351014278</v>
      </c>
      <c r="M343" s="16">
        <v>19165.723772137484</v>
      </c>
      <c r="N343" s="16">
        <v>24513.467556720778</v>
      </c>
      <c r="O343" s="16">
        <v>26981.904326238604</v>
      </c>
    </row>
    <row r="344" spans="1:15" x14ac:dyDescent="0.3">
      <c r="A344" s="15" t="str">
        <f>INDEX('R1. Scenario specifications'!$C$11:$C$49,MATCH($B344,'R1. Scenario specifications'!$A$11:$A$49,0))</f>
        <v>Current 1.75DS, 2030 start, 'Expect the Unexpected' but with cheap CCS</v>
      </c>
      <c r="B344" s="15" t="s">
        <v>38</v>
      </c>
      <c r="C344" s="15" t="s">
        <v>71</v>
      </c>
      <c r="D344" s="15" t="s">
        <v>269</v>
      </c>
      <c r="E344" s="16">
        <v>67.937052631788802</v>
      </c>
      <c r="F344" s="16">
        <v>458.66984800047186</v>
      </c>
      <c r="G344" s="16">
        <v>1083.8377074130829</v>
      </c>
      <c r="H344" s="16">
        <v>2602.2563297349002</v>
      </c>
      <c r="I344" s="16">
        <v>10586.872609737118</v>
      </c>
      <c r="J344" s="16">
        <v>24700.704961129079</v>
      </c>
      <c r="K344" s="16">
        <v>39849.970580421519</v>
      </c>
      <c r="L344" s="16">
        <v>58822.581657724702</v>
      </c>
      <c r="M344" s="16">
        <v>86738.433703599643</v>
      </c>
      <c r="N344" s="16">
        <v>103434.31114065356</v>
      </c>
      <c r="O344" s="16">
        <v>119930.25843704199</v>
      </c>
    </row>
    <row r="345" spans="1:15" x14ac:dyDescent="0.3">
      <c r="A345" s="15" t="str">
        <f>INDEX('R1. Scenario specifications'!$C$11:$C$49,MATCH($B345,'R1. Scenario specifications'!$A$11:$A$49,0))</f>
        <v>Current 1.75DS, 2030 start, 'Expect the Unexpected' but with cheap CCS</v>
      </c>
      <c r="B345" s="15" t="s">
        <v>38</v>
      </c>
      <c r="C345" s="15" t="s">
        <v>72</v>
      </c>
      <c r="D345" s="15" t="s">
        <v>269</v>
      </c>
      <c r="E345" s="16">
        <v>55.461114646679903</v>
      </c>
      <c r="F345" s="16">
        <v>60.524118034134894</v>
      </c>
      <c r="G345" s="16">
        <v>64.687762917592892</v>
      </c>
      <c r="H345" s="16">
        <v>64.713826068531574</v>
      </c>
      <c r="I345" s="16">
        <v>66.201487811954081</v>
      </c>
      <c r="J345" s="16">
        <v>73.329992361984552</v>
      </c>
      <c r="K345" s="16">
        <v>107.49232836491105</v>
      </c>
      <c r="L345" s="16">
        <v>668.47438787760188</v>
      </c>
      <c r="M345" s="16">
        <v>668.44909687599556</v>
      </c>
      <c r="N345" s="16">
        <v>668.42380587438902</v>
      </c>
      <c r="O345" s="16">
        <v>668.3985148727827</v>
      </c>
    </row>
    <row r="346" spans="1:15" x14ac:dyDescent="0.3">
      <c r="A346" s="15" t="str">
        <f>INDEX('R1. Scenario specifications'!$C$11:$C$49,MATCH($B346,'R1. Scenario specifications'!$A$11:$A$49,0))</f>
        <v>Current 1.75DS, 2030 start, 'Expect the Unexpected' but with cheap CCS</v>
      </c>
      <c r="B346" s="15" t="s">
        <v>38</v>
      </c>
      <c r="C346" s="15" t="s">
        <v>76</v>
      </c>
      <c r="D346" s="15" t="s">
        <v>268</v>
      </c>
      <c r="E346" s="16">
        <v>1.963099940637433</v>
      </c>
      <c r="F346" s="16">
        <v>1.7858497922310126</v>
      </c>
      <c r="G346" s="16">
        <v>1.5022495547807513</v>
      </c>
      <c r="H346" s="16">
        <v>1.0014997031871673</v>
      </c>
      <c r="I346" s="16">
        <v>0.50074985159358421</v>
      </c>
      <c r="J346" s="16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</row>
    <row r="347" spans="1:15" x14ac:dyDescent="0.3">
      <c r="A347" s="15" t="str">
        <f>INDEX('R1. Scenario specifications'!$C$11:$C$49,MATCH($B347,'R1. Scenario specifications'!$A$11:$A$49,0))</f>
        <v>Current 1.75DS, 2030 start, 'Expect the Unexpected' but with cheap CCS</v>
      </c>
      <c r="B347" s="15" t="s">
        <v>38</v>
      </c>
      <c r="C347" s="15" t="s">
        <v>73</v>
      </c>
      <c r="D347" s="15" t="s">
        <v>270</v>
      </c>
      <c r="E347" s="16">
        <v>1517.4635089937533</v>
      </c>
      <c r="F347" s="16">
        <v>1704.941889708542</v>
      </c>
      <c r="G347" s="16">
        <v>2697.6400213527741</v>
      </c>
      <c r="H347" s="16">
        <v>11305.646027158451</v>
      </c>
      <c r="I347" s="16">
        <v>26269.83274332697</v>
      </c>
      <c r="J347" s="16">
        <v>35750.389672002049</v>
      </c>
      <c r="K347" s="16">
        <v>56311.055259979243</v>
      </c>
      <c r="L347" s="16">
        <v>78985.09971918576</v>
      </c>
      <c r="M347" s="16">
        <v>118407.90234959377</v>
      </c>
      <c r="N347" s="16">
        <v>159818.92202168645</v>
      </c>
      <c r="O347" s="16">
        <v>204406.97847073426</v>
      </c>
    </row>
    <row r="348" spans="1:15" x14ac:dyDescent="0.3">
      <c r="A348" s="15" t="str">
        <f>INDEX('R1. Scenario specifications'!$C$11:$C$49,MATCH($B348,'R1. Scenario specifications'!$A$11:$A$49,0))</f>
        <v>Current 1.75DS, 2020 start, 'Expect the Unexpected' but with cheap EVs</v>
      </c>
      <c r="B348" s="15" t="s">
        <v>39</v>
      </c>
      <c r="C348" s="15" t="s">
        <v>272</v>
      </c>
      <c r="D348" s="15" t="s">
        <v>263</v>
      </c>
      <c r="E348" s="16">
        <v>49784.734326602505</v>
      </c>
      <c r="F348" s="16">
        <v>54152.136257274149</v>
      </c>
      <c r="G348" s="16">
        <v>71101.521146472311</v>
      </c>
      <c r="H348" s="16">
        <v>107757.29672417553</v>
      </c>
      <c r="I348" s="16">
        <v>127968.17895099214</v>
      </c>
      <c r="J348" s="16">
        <v>160427.67523885213</v>
      </c>
      <c r="K348" s="16">
        <v>207299.43213163054</v>
      </c>
      <c r="L348" s="16">
        <v>263294.50605243776</v>
      </c>
      <c r="M348" s="16">
        <v>293735.46046470746</v>
      </c>
      <c r="N348" s="16">
        <v>310614.53889724618</v>
      </c>
      <c r="O348" s="16">
        <v>327438.6488143286</v>
      </c>
    </row>
    <row r="349" spans="1:15" x14ac:dyDescent="0.3">
      <c r="A349" s="15" t="str">
        <f>INDEX('R1. Scenario specifications'!$C$11:$C$49,MATCH($B349,'R1. Scenario specifications'!$A$11:$A$49,0))</f>
        <v>Current 1.75DS, 2020 start, 'Expect the Unexpected' but with cheap EVs</v>
      </c>
      <c r="B349" s="15" t="s">
        <v>39</v>
      </c>
      <c r="C349" s="15" t="s">
        <v>61</v>
      </c>
      <c r="D349" s="15" t="s">
        <v>264</v>
      </c>
      <c r="E349" s="16">
        <v>132862.88014752162</v>
      </c>
      <c r="F349" s="16">
        <v>167791.64912397906</v>
      </c>
      <c r="G349" s="16">
        <v>133396.50690024573</v>
      </c>
      <c r="H349" s="16">
        <v>79023.269371304283</v>
      </c>
      <c r="I349" s="16">
        <v>51683.414639205352</v>
      </c>
      <c r="J349" s="16">
        <v>66609.661606791415</v>
      </c>
      <c r="K349" s="16">
        <v>85707.024575355259</v>
      </c>
      <c r="L349" s="16">
        <v>90146.443666574211</v>
      </c>
      <c r="M349" s="16">
        <v>93937.773271891361</v>
      </c>
      <c r="N349" s="16">
        <v>80813.907973307287</v>
      </c>
      <c r="O349" s="16">
        <v>72219.08295423341</v>
      </c>
    </row>
    <row r="350" spans="1:15" x14ac:dyDescent="0.3">
      <c r="A350" s="15" t="str">
        <f>INDEX('R1. Scenario specifications'!$C$11:$C$49,MATCH($B350,'R1. Scenario specifications'!$A$11:$A$49,0))</f>
        <v>Current 1.75DS, 2020 start, 'Expect the Unexpected' but with cheap EVs</v>
      </c>
      <c r="B350" s="15" t="s">
        <v>39</v>
      </c>
      <c r="C350" s="15" t="s">
        <v>62</v>
      </c>
      <c r="D350" s="15" t="s">
        <v>265</v>
      </c>
      <c r="E350" s="16">
        <v>113859.35941863245</v>
      </c>
      <c r="F350" s="16">
        <v>124404.48311047144</v>
      </c>
      <c r="G350" s="16">
        <v>164358.44354690131</v>
      </c>
      <c r="H350" s="16">
        <v>192992.16890051519</v>
      </c>
      <c r="I350" s="16">
        <v>200010.23962052356</v>
      </c>
      <c r="J350" s="16">
        <v>192093.21239233841</v>
      </c>
      <c r="K350" s="16">
        <v>177421.79504167603</v>
      </c>
      <c r="L350" s="16">
        <v>140266.06343508861</v>
      </c>
      <c r="M350" s="16">
        <v>104082.53075024518</v>
      </c>
      <c r="N350" s="16">
        <v>78828.144154547597</v>
      </c>
      <c r="O350" s="16">
        <v>66627.719967405457</v>
      </c>
    </row>
    <row r="351" spans="1:15" x14ac:dyDescent="0.3">
      <c r="A351" s="15" t="str">
        <f>INDEX('R1. Scenario specifications'!$C$11:$C$49,MATCH($B351,'R1. Scenario specifications'!$A$11:$A$49,0))</f>
        <v>Current 1.75DS, 2020 start, 'Expect the Unexpected' but with cheap EVs</v>
      </c>
      <c r="B351" s="15" t="s">
        <v>39</v>
      </c>
      <c r="C351" s="15" t="s">
        <v>273</v>
      </c>
      <c r="D351" s="15" t="s">
        <v>266</v>
      </c>
      <c r="E351" s="16">
        <v>10361.182910638019</v>
      </c>
      <c r="F351" s="16">
        <v>10421.651557134468</v>
      </c>
      <c r="G351" s="16">
        <v>14538.565506475221</v>
      </c>
      <c r="H351" s="16">
        <v>17837.026376445378</v>
      </c>
      <c r="I351" s="16">
        <v>21756.395430827011</v>
      </c>
      <c r="J351" s="16">
        <v>25541.877568829794</v>
      </c>
      <c r="K351" s="16">
        <v>28012.440876001998</v>
      </c>
      <c r="L351" s="16">
        <v>29757.645451715667</v>
      </c>
      <c r="M351" s="16">
        <v>33373.075385046206</v>
      </c>
      <c r="N351" s="16">
        <v>36854.16009936815</v>
      </c>
      <c r="O351" s="16">
        <v>38027.796980918385</v>
      </c>
    </row>
    <row r="352" spans="1:15" x14ac:dyDescent="0.3">
      <c r="A352" s="15" t="str">
        <f>INDEX('R1. Scenario specifications'!$C$11:$C$49,MATCH($B352,'R1. Scenario specifications'!$A$11:$A$49,0))</f>
        <v>Current 1.75DS, 2020 start, 'Expect the Unexpected' but with cheap EVs</v>
      </c>
      <c r="B352" s="15" t="s">
        <v>39</v>
      </c>
      <c r="C352" s="15" t="s">
        <v>274</v>
      </c>
      <c r="D352" s="15" t="s">
        <v>267</v>
      </c>
      <c r="E352" s="16">
        <v>9499.4101148835834</v>
      </c>
      <c r="F352" s="16">
        <v>9848.8143857170016</v>
      </c>
      <c r="G352" s="16">
        <v>13753.197500000002</v>
      </c>
      <c r="H352" s="16">
        <v>14573.808002186548</v>
      </c>
      <c r="I352" s="16">
        <v>17702.865000000002</v>
      </c>
      <c r="J352" s="16">
        <v>24443.0800249202</v>
      </c>
      <c r="K352" s="16">
        <v>28433.27589068445</v>
      </c>
      <c r="L352" s="16">
        <v>32406.586571625237</v>
      </c>
      <c r="M352" s="16">
        <v>36349.660635270811</v>
      </c>
      <c r="N352" s="16">
        <v>38453.58</v>
      </c>
      <c r="O352" s="16">
        <v>39105.954047772779</v>
      </c>
    </row>
    <row r="353" spans="1:15" x14ac:dyDescent="0.3">
      <c r="A353" s="15" t="str">
        <f>INDEX('R1. Scenario specifications'!$C$11:$C$49,MATCH($B353,'R1. Scenario specifications'!$A$11:$A$49,0))</f>
        <v>Current 1.75DS, 2020 start, 'Expect the Unexpected' but with cheap EVs</v>
      </c>
      <c r="B353" s="15" t="s">
        <v>39</v>
      </c>
      <c r="C353" s="15" t="s">
        <v>63</v>
      </c>
      <c r="D353" s="15" t="s">
        <v>276</v>
      </c>
      <c r="E353" s="16">
        <v>152813.77727822776</v>
      </c>
      <c r="F353" s="16">
        <v>158350.63274649918</v>
      </c>
      <c r="G353" s="16">
        <v>171734.95198072732</v>
      </c>
      <c r="H353" s="16">
        <v>167845.19838637367</v>
      </c>
      <c r="I353" s="16">
        <v>151039.53609514132</v>
      </c>
      <c r="J353" s="16">
        <v>146397.21289386955</v>
      </c>
      <c r="K353" s="16">
        <v>150326.95723553232</v>
      </c>
      <c r="L353" s="16">
        <v>159044.02790339082</v>
      </c>
      <c r="M353" s="16">
        <v>155501.12985122908</v>
      </c>
      <c r="N353" s="16">
        <v>148579.3507965825</v>
      </c>
      <c r="O353" s="16">
        <v>132846.99492272202</v>
      </c>
    </row>
    <row r="354" spans="1:15" x14ac:dyDescent="0.3">
      <c r="A354" s="15" t="str">
        <f>INDEX('R1. Scenario specifications'!$C$11:$C$49,MATCH($B354,'R1. Scenario specifications'!$A$11:$A$49,0))</f>
        <v>Current 1.75DS, 2020 start, 'Expect the Unexpected' but with cheap EVs</v>
      </c>
      <c r="B354" s="15" t="s">
        <v>39</v>
      </c>
      <c r="C354" s="15" t="s">
        <v>67</v>
      </c>
      <c r="D354" s="15" t="s">
        <v>268</v>
      </c>
      <c r="E354" s="16">
        <v>202.70125377665161</v>
      </c>
      <c r="F354" s="16">
        <v>194.90848865877464</v>
      </c>
      <c r="G354" s="16">
        <v>2729.17362250721</v>
      </c>
      <c r="H354" s="16">
        <v>4247.5607141169876</v>
      </c>
      <c r="I354" s="16">
        <v>5727.1606588678442</v>
      </c>
      <c r="J354" s="16">
        <v>7802.2219493157509</v>
      </c>
      <c r="K354" s="16">
        <v>10955.74677621167</v>
      </c>
      <c r="L354" s="16">
        <v>13332.139017399526</v>
      </c>
      <c r="M354" s="16">
        <v>19455.884588960951</v>
      </c>
      <c r="N354" s="16">
        <v>26252.809357996495</v>
      </c>
      <c r="O354" s="16">
        <v>27751.594012987433</v>
      </c>
    </row>
    <row r="355" spans="1:15" x14ac:dyDescent="0.3">
      <c r="A355" s="15" t="str">
        <f>INDEX('R1. Scenario specifications'!$C$11:$C$49,MATCH($B355,'R1. Scenario specifications'!$A$11:$A$49,0))</f>
        <v>Current 1.75DS, 2020 start, 'Expect the Unexpected' but with cheap EVs</v>
      </c>
      <c r="B355" s="15" t="s">
        <v>39</v>
      </c>
      <c r="C355" s="15" t="s">
        <v>71</v>
      </c>
      <c r="D355" s="15" t="s">
        <v>269</v>
      </c>
      <c r="E355" s="16">
        <v>67.937052631788802</v>
      </c>
      <c r="F355" s="16">
        <v>458.66984800047186</v>
      </c>
      <c r="G355" s="16">
        <v>1083.8377074130829</v>
      </c>
      <c r="H355" s="16">
        <v>5097.0433142447373</v>
      </c>
      <c r="I355" s="16">
        <v>16388.608633626372</v>
      </c>
      <c r="J355" s="16">
        <v>24265.028338369717</v>
      </c>
      <c r="K355" s="16">
        <v>31423.395700537301</v>
      </c>
      <c r="L355" s="16">
        <v>56238.504291670019</v>
      </c>
      <c r="M355" s="16">
        <v>87924.115903103753</v>
      </c>
      <c r="N355" s="16">
        <v>108443.74865878461</v>
      </c>
      <c r="O355" s="16">
        <v>120988.50959035568</v>
      </c>
    </row>
    <row r="356" spans="1:15" x14ac:dyDescent="0.3">
      <c r="A356" s="15" t="str">
        <f>INDEX('R1. Scenario specifications'!$C$11:$C$49,MATCH($B356,'R1. Scenario specifications'!$A$11:$A$49,0))</f>
        <v>Current 1.75DS, 2020 start, 'Expect the Unexpected' but with cheap EVs</v>
      </c>
      <c r="B356" s="15" t="s">
        <v>39</v>
      </c>
      <c r="C356" s="15" t="s">
        <v>72</v>
      </c>
      <c r="D356" s="15" t="s">
        <v>269</v>
      </c>
      <c r="E356" s="16">
        <v>55.461114646679903</v>
      </c>
      <c r="F356" s="16">
        <v>60.524118034134894</v>
      </c>
      <c r="G356" s="16">
        <v>64.687762917592892</v>
      </c>
      <c r="H356" s="16">
        <v>64.716528064517092</v>
      </c>
      <c r="I356" s="16">
        <v>64.781802833529241</v>
      </c>
      <c r="J356" s="16">
        <v>65.030939862953346</v>
      </c>
      <c r="K356" s="16">
        <v>66.133293809708022</v>
      </c>
      <c r="L356" s="16">
        <v>490.5838922249485</v>
      </c>
      <c r="M356" s="16">
        <v>831.20729502763243</v>
      </c>
      <c r="N356" s="16">
        <v>831.18705650950108</v>
      </c>
      <c r="O356" s="16">
        <v>831.16681799136984</v>
      </c>
    </row>
    <row r="357" spans="1:15" x14ac:dyDescent="0.3">
      <c r="A357" s="15" t="str">
        <f>INDEX('R1. Scenario specifications'!$C$11:$C$49,MATCH($B357,'R1. Scenario specifications'!$A$11:$A$49,0))</f>
        <v>Current 1.75DS, 2020 start, 'Expect the Unexpected' but with cheap EVs</v>
      </c>
      <c r="B357" s="15" t="s">
        <v>39</v>
      </c>
      <c r="C357" s="15" t="s">
        <v>76</v>
      </c>
      <c r="D357" s="15" t="s">
        <v>268</v>
      </c>
      <c r="E357" s="16">
        <v>1.963099940637433</v>
      </c>
      <c r="F357" s="16">
        <v>1.7858497922310126</v>
      </c>
      <c r="G357" s="16">
        <v>1.5022495547807513</v>
      </c>
      <c r="H357" s="16">
        <v>1.0014997031871673</v>
      </c>
      <c r="I357" s="16">
        <v>0.50074985159358409</v>
      </c>
      <c r="J357" s="16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</row>
    <row r="358" spans="1:15" x14ac:dyDescent="0.3">
      <c r="A358" s="15" t="str">
        <f>INDEX('R1. Scenario specifications'!$C$11:$C$49,MATCH($B358,'R1. Scenario specifications'!$A$11:$A$49,0))</f>
        <v>Current 1.75DS, 2020 start, 'Expect the Unexpected' but with cheap EVs</v>
      </c>
      <c r="B358" s="15" t="s">
        <v>39</v>
      </c>
      <c r="C358" s="15" t="s">
        <v>73</v>
      </c>
      <c r="D358" s="15" t="s">
        <v>270</v>
      </c>
      <c r="E358" s="16">
        <v>1517.4635089937533</v>
      </c>
      <c r="F358" s="16">
        <v>1704.941889708542</v>
      </c>
      <c r="G358" s="16">
        <v>2697.6400213527741</v>
      </c>
      <c r="H358" s="16">
        <v>12470.925116765318</v>
      </c>
      <c r="I358" s="16">
        <v>28521.941632482125</v>
      </c>
      <c r="J358" s="16">
        <v>36335.505618691859</v>
      </c>
      <c r="K358" s="16">
        <v>51180.834786595187</v>
      </c>
      <c r="L358" s="16">
        <v>79570.247119310516</v>
      </c>
      <c r="M358" s="16">
        <v>125231.94572558216</v>
      </c>
      <c r="N358" s="16">
        <v>171210.31867114038</v>
      </c>
      <c r="O358" s="16">
        <v>208664.46542134468</v>
      </c>
    </row>
    <row r="359" spans="1:15" x14ac:dyDescent="0.3">
      <c r="A359" s="15" t="str">
        <f>INDEX('R1. Scenario specifications'!$C$11:$C$49,MATCH($B359,'R1. Scenario specifications'!$A$11:$A$49,0))</f>
        <v>Current 1.75DS, 2030 start, 'Expect the Unexpected' but with cheap EVs</v>
      </c>
      <c r="B359" s="15" t="s">
        <v>40</v>
      </c>
      <c r="C359" s="15" t="s">
        <v>272</v>
      </c>
      <c r="D359" s="15" t="s">
        <v>263</v>
      </c>
      <c r="E359" s="16">
        <v>49784.734326602505</v>
      </c>
      <c r="F359" s="16">
        <v>54152.136257274149</v>
      </c>
      <c r="G359" s="16">
        <v>71101.521146472311</v>
      </c>
      <c r="H359" s="16">
        <v>92284.05317362379</v>
      </c>
      <c r="I359" s="16">
        <v>133372.15040733136</v>
      </c>
      <c r="J359" s="16">
        <v>168990.34134817496</v>
      </c>
      <c r="K359" s="16">
        <v>237465.61882709418</v>
      </c>
      <c r="L359" s="16">
        <v>263613.40553505102</v>
      </c>
      <c r="M359" s="16">
        <v>291985.51012279041</v>
      </c>
      <c r="N359" s="16">
        <v>310635.79439700238</v>
      </c>
      <c r="O359" s="16">
        <v>327455.42145153979</v>
      </c>
    </row>
    <row r="360" spans="1:15" x14ac:dyDescent="0.3">
      <c r="A360" s="15" t="str">
        <f>INDEX('R1. Scenario specifications'!$C$11:$C$49,MATCH($B360,'R1. Scenario specifications'!$A$11:$A$49,0))</f>
        <v>Current 1.75DS, 2030 start, 'Expect the Unexpected' but with cheap EVs</v>
      </c>
      <c r="B360" s="15" t="s">
        <v>40</v>
      </c>
      <c r="C360" s="15" t="s">
        <v>61</v>
      </c>
      <c r="D360" s="15" t="s">
        <v>264</v>
      </c>
      <c r="E360" s="16">
        <v>132862.88014752162</v>
      </c>
      <c r="F360" s="16">
        <v>167791.64912397906</v>
      </c>
      <c r="G360" s="16">
        <v>133396.50690024573</v>
      </c>
      <c r="H360" s="16">
        <v>130131.69480443095</v>
      </c>
      <c r="I360" s="16">
        <v>55922.069342633979</v>
      </c>
      <c r="J360" s="16">
        <v>62716.922951202774</v>
      </c>
      <c r="K360" s="16">
        <v>65614.679273115442</v>
      </c>
      <c r="L360" s="16">
        <v>89961.138262735389</v>
      </c>
      <c r="M360" s="16">
        <v>93989.149510955394</v>
      </c>
      <c r="N360" s="16">
        <v>92333.534396545016</v>
      </c>
      <c r="O360" s="16">
        <v>72471.61329757463</v>
      </c>
    </row>
    <row r="361" spans="1:15" x14ac:dyDescent="0.3">
      <c r="A361" s="15" t="str">
        <f>INDEX('R1. Scenario specifications'!$C$11:$C$49,MATCH($B361,'R1. Scenario specifications'!$A$11:$A$49,0))</f>
        <v>Current 1.75DS, 2030 start, 'Expect the Unexpected' but with cheap EVs</v>
      </c>
      <c r="B361" s="15" t="s">
        <v>40</v>
      </c>
      <c r="C361" s="15" t="s">
        <v>62</v>
      </c>
      <c r="D361" s="15" t="s">
        <v>265</v>
      </c>
      <c r="E361" s="16">
        <v>113859.35941863245</v>
      </c>
      <c r="F361" s="16">
        <v>124404.48311047144</v>
      </c>
      <c r="G361" s="16">
        <v>164358.44354690131</v>
      </c>
      <c r="H361" s="16">
        <v>184528.1339737667</v>
      </c>
      <c r="I361" s="16">
        <v>199815.11548826474</v>
      </c>
      <c r="J361" s="16">
        <v>138111.70446981199</v>
      </c>
      <c r="K361" s="16">
        <v>107725.66950148628</v>
      </c>
      <c r="L361" s="16">
        <v>133026.41494359946</v>
      </c>
      <c r="M361" s="16">
        <v>113695.40170105836</v>
      </c>
      <c r="N361" s="16">
        <v>85253.5320888141</v>
      </c>
      <c r="O361" s="16">
        <v>69959.39749654723</v>
      </c>
    </row>
    <row r="362" spans="1:15" x14ac:dyDescent="0.3">
      <c r="A362" s="15" t="str">
        <f>INDEX('R1. Scenario specifications'!$C$11:$C$49,MATCH($B362,'R1. Scenario specifications'!$A$11:$A$49,0))</f>
        <v>Current 1.75DS, 2030 start, 'Expect the Unexpected' but with cheap EVs</v>
      </c>
      <c r="B362" s="15" t="s">
        <v>40</v>
      </c>
      <c r="C362" s="15" t="s">
        <v>273</v>
      </c>
      <c r="D362" s="15" t="s">
        <v>266</v>
      </c>
      <c r="E362" s="16">
        <v>10361.182910638019</v>
      </c>
      <c r="F362" s="16">
        <v>10421.651557134468</v>
      </c>
      <c r="G362" s="16">
        <v>14538.565506475221</v>
      </c>
      <c r="H362" s="16">
        <v>17298.820957073796</v>
      </c>
      <c r="I362" s="16">
        <v>19476.14134041193</v>
      </c>
      <c r="J362" s="16">
        <v>28004.79561194636</v>
      </c>
      <c r="K362" s="16">
        <v>32624.124725625465</v>
      </c>
      <c r="L362" s="16">
        <v>33579.096790945594</v>
      </c>
      <c r="M362" s="16">
        <v>35017.071040821887</v>
      </c>
      <c r="N362" s="16">
        <v>36982.317060282359</v>
      </c>
      <c r="O362" s="16">
        <v>38158.718452842106</v>
      </c>
    </row>
    <row r="363" spans="1:15" x14ac:dyDescent="0.3">
      <c r="A363" s="15" t="str">
        <f>INDEX('R1. Scenario specifications'!$C$11:$C$49,MATCH($B363,'R1. Scenario specifications'!$A$11:$A$49,0))</f>
        <v>Current 1.75DS, 2030 start, 'Expect the Unexpected' but with cheap EVs</v>
      </c>
      <c r="B363" s="15" t="s">
        <v>40</v>
      </c>
      <c r="C363" s="15" t="s">
        <v>274</v>
      </c>
      <c r="D363" s="15" t="s">
        <v>267</v>
      </c>
      <c r="E363" s="16">
        <v>9499.4101148835834</v>
      </c>
      <c r="F363" s="16">
        <v>9848.8143857170016</v>
      </c>
      <c r="G363" s="16">
        <v>13753.197500000002</v>
      </c>
      <c r="H363" s="16">
        <v>14573.808002186548</v>
      </c>
      <c r="I363" s="16">
        <v>15050.293836008288</v>
      </c>
      <c r="J363" s="16">
        <v>24925.344846272601</v>
      </c>
      <c r="K363" s="16">
        <v>29999.287499999999</v>
      </c>
      <c r="L363" s="16">
        <v>31745.732850645632</v>
      </c>
      <c r="M363" s="16">
        <v>35086.782956769392</v>
      </c>
      <c r="N363" s="16">
        <v>38453.58</v>
      </c>
      <c r="O363" s="16">
        <v>38547.39133585136</v>
      </c>
    </row>
    <row r="364" spans="1:15" x14ac:dyDescent="0.3">
      <c r="A364" s="15" t="str">
        <f>INDEX('R1. Scenario specifications'!$C$11:$C$49,MATCH($B364,'R1. Scenario specifications'!$A$11:$A$49,0))</f>
        <v>Current 1.75DS, 2030 start, 'Expect the Unexpected' but with cheap EVs</v>
      </c>
      <c r="B364" s="15" t="s">
        <v>40</v>
      </c>
      <c r="C364" s="15" t="s">
        <v>63</v>
      </c>
      <c r="D364" s="15" t="s">
        <v>276</v>
      </c>
      <c r="E364" s="16">
        <v>152813.77727822776</v>
      </c>
      <c r="F364" s="16">
        <v>158350.63274649918</v>
      </c>
      <c r="G364" s="16">
        <v>171734.95198072732</v>
      </c>
      <c r="H364" s="16">
        <v>184961.55251408034</v>
      </c>
      <c r="I364" s="16">
        <v>162113.46811483632</v>
      </c>
      <c r="J364" s="16">
        <v>152680.6427408591</v>
      </c>
      <c r="K364" s="16">
        <v>152035.76762008146</v>
      </c>
      <c r="L364" s="16">
        <v>160612.5422548565</v>
      </c>
      <c r="M364" s="16">
        <v>155203.29101350621</v>
      </c>
      <c r="N364" s="16">
        <v>150346.15728656904</v>
      </c>
      <c r="O364" s="16">
        <v>133672.27414122576</v>
      </c>
    </row>
    <row r="365" spans="1:15" x14ac:dyDescent="0.3">
      <c r="A365" s="15" t="str">
        <f>INDEX('R1. Scenario specifications'!$C$11:$C$49,MATCH($B365,'R1. Scenario specifications'!$A$11:$A$49,0))</f>
        <v>Current 1.75DS, 2030 start, 'Expect the Unexpected' but with cheap EVs</v>
      </c>
      <c r="B365" s="15" t="s">
        <v>40</v>
      </c>
      <c r="C365" s="15" t="s">
        <v>67</v>
      </c>
      <c r="D365" s="15" t="s">
        <v>268</v>
      </c>
      <c r="E365" s="16">
        <v>202.70125377665161</v>
      </c>
      <c r="F365" s="16">
        <v>194.90848865877464</v>
      </c>
      <c r="G365" s="16">
        <v>2729.17362250721</v>
      </c>
      <c r="H365" s="16">
        <v>4236.7068245456885</v>
      </c>
      <c r="I365" s="16">
        <v>6411.356230501573</v>
      </c>
      <c r="J365" s="16">
        <v>12188.053804269255</v>
      </c>
      <c r="K365" s="16">
        <v>18974.063957972521</v>
      </c>
      <c r="L365" s="16">
        <v>19009.568025959252</v>
      </c>
      <c r="M365" s="16">
        <v>19718.850060293382</v>
      </c>
      <c r="N365" s="16">
        <v>24476.85237404643</v>
      </c>
      <c r="O365" s="16">
        <v>27449.719059848663</v>
      </c>
    </row>
    <row r="366" spans="1:15" x14ac:dyDescent="0.3">
      <c r="A366" s="15" t="str">
        <f>INDEX('R1. Scenario specifications'!$C$11:$C$49,MATCH($B366,'R1. Scenario specifications'!$A$11:$A$49,0))</f>
        <v>Current 1.75DS, 2030 start, 'Expect the Unexpected' but with cheap EVs</v>
      </c>
      <c r="B366" s="15" t="s">
        <v>40</v>
      </c>
      <c r="C366" s="15" t="s">
        <v>71</v>
      </c>
      <c r="D366" s="15" t="s">
        <v>269</v>
      </c>
      <c r="E366" s="16">
        <v>67.937052631788802</v>
      </c>
      <c r="F366" s="16">
        <v>458.66984800047186</v>
      </c>
      <c r="G366" s="16">
        <v>1083.8377074130829</v>
      </c>
      <c r="H366" s="16">
        <v>2602.2563297349002</v>
      </c>
      <c r="I366" s="16">
        <v>11129.781200296447</v>
      </c>
      <c r="J366" s="16">
        <v>26000.096815108875</v>
      </c>
      <c r="K366" s="16">
        <v>40904.771480451716</v>
      </c>
      <c r="L366" s="16">
        <v>60263.345255310473</v>
      </c>
      <c r="M366" s="16">
        <v>85843.338160542698</v>
      </c>
      <c r="N366" s="16">
        <v>102876.69722723974</v>
      </c>
      <c r="O366" s="16">
        <v>119324.04888030421</v>
      </c>
    </row>
    <row r="367" spans="1:15" x14ac:dyDescent="0.3">
      <c r="A367" s="15" t="str">
        <f>INDEX('R1. Scenario specifications'!$C$11:$C$49,MATCH($B367,'R1. Scenario specifications'!$A$11:$A$49,0))</f>
        <v>Current 1.75DS, 2030 start, 'Expect the Unexpected' but with cheap EVs</v>
      </c>
      <c r="B367" s="15" t="s">
        <v>40</v>
      </c>
      <c r="C367" s="15" t="s">
        <v>72</v>
      </c>
      <c r="D367" s="15" t="s">
        <v>269</v>
      </c>
      <c r="E367" s="16">
        <v>55.461114646679903</v>
      </c>
      <c r="F367" s="16">
        <v>60.524118034134894</v>
      </c>
      <c r="G367" s="16">
        <v>64.687762917592892</v>
      </c>
      <c r="H367" s="16">
        <v>64.713826068531574</v>
      </c>
      <c r="I367" s="16">
        <v>66.201487811954081</v>
      </c>
      <c r="J367" s="16">
        <v>73.332525749779734</v>
      </c>
      <c r="K367" s="16">
        <v>107.49486175270624</v>
      </c>
      <c r="L367" s="16">
        <v>394.93376557393839</v>
      </c>
      <c r="M367" s="16">
        <v>394.90705413463672</v>
      </c>
      <c r="N367" s="16">
        <v>394.8817631330304</v>
      </c>
      <c r="O367" s="16">
        <v>394.85647213142403</v>
      </c>
    </row>
    <row r="368" spans="1:15" x14ac:dyDescent="0.3">
      <c r="A368" s="15" t="str">
        <f>INDEX('R1. Scenario specifications'!$C$11:$C$49,MATCH($B368,'R1. Scenario specifications'!$A$11:$A$49,0))</f>
        <v>Current 1.75DS, 2030 start, 'Expect the Unexpected' but with cheap EVs</v>
      </c>
      <c r="B368" s="15" t="s">
        <v>40</v>
      </c>
      <c r="C368" s="15" t="s">
        <v>76</v>
      </c>
      <c r="D368" s="15" t="s">
        <v>268</v>
      </c>
      <c r="E368" s="16">
        <v>1.963099940637433</v>
      </c>
      <c r="F368" s="16">
        <v>1.7858497922310126</v>
      </c>
      <c r="G368" s="16">
        <v>1.5022495547807513</v>
      </c>
      <c r="H368" s="16">
        <v>1.0014997031871673</v>
      </c>
      <c r="I368" s="16">
        <v>0.50074985159358421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</row>
    <row r="369" spans="1:15" x14ac:dyDescent="0.3">
      <c r="A369" s="15" t="str">
        <f>INDEX('R1. Scenario specifications'!$C$11:$C$49,MATCH($B369,'R1. Scenario specifications'!$A$11:$A$49,0))</f>
        <v>Current 1.75DS, 2030 start, 'Expect the Unexpected' but with cheap EVs</v>
      </c>
      <c r="B369" s="15" t="s">
        <v>40</v>
      </c>
      <c r="C369" s="15" t="s">
        <v>73</v>
      </c>
      <c r="D369" s="15" t="s">
        <v>270</v>
      </c>
      <c r="E369" s="16">
        <v>1517.4635089937533</v>
      </c>
      <c r="F369" s="16">
        <v>1704.941889708542</v>
      </c>
      <c r="G369" s="16">
        <v>2697.6400213527741</v>
      </c>
      <c r="H369" s="16">
        <v>11305.646027158451</v>
      </c>
      <c r="I369" s="16">
        <v>28002.466352402753</v>
      </c>
      <c r="J369" s="16">
        <v>39150.353425424</v>
      </c>
      <c r="K369" s="16">
        <v>59581.546544897057</v>
      </c>
      <c r="L369" s="16">
        <v>80911.83797580142</v>
      </c>
      <c r="M369" s="16">
        <v>120488.98337757601</v>
      </c>
      <c r="N369" s="16">
        <v>161064.94363723922</v>
      </c>
      <c r="O369" s="16">
        <v>204798.60846586854</v>
      </c>
    </row>
    <row r="370" spans="1:15" x14ac:dyDescent="0.3">
      <c r="A370" s="15" t="str">
        <f>INDEX('R1. Scenario specifications'!$C$11:$C$49,MATCH($B370,'R1. Scenario specifications'!$A$11:$A$49,0))</f>
        <v>Current 1.75DS, 2020 start, 'Expect the Unexpected' but with cheap energy efficiency</v>
      </c>
      <c r="B370" s="15" t="s">
        <v>41</v>
      </c>
      <c r="C370" s="15" t="s">
        <v>272</v>
      </c>
      <c r="D370" s="15" t="s">
        <v>263</v>
      </c>
      <c r="E370" s="16">
        <v>49784.734326602505</v>
      </c>
      <c r="F370" s="16">
        <v>54152.136257274149</v>
      </c>
      <c r="G370" s="16">
        <v>71101.521146472311</v>
      </c>
      <c r="H370" s="16">
        <v>104527.9584342629</v>
      </c>
      <c r="I370" s="16">
        <v>125045.8268654502</v>
      </c>
      <c r="J370" s="16">
        <v>156748.48638346279</v>
      </c>
      <c r="K370" s="16">
        <v>194838.52582748025</v>
      </c>
      <c r="L370" s="16">
        <v>249676.3983493174</v>
      </c>
      <c r="M370" s="16">
        <v>285470.8888875132</v>
      </c>
      <c r="N370" s="16">
        <v>310398.11948828952</v>
      </c>
      <c r="O370" s="16">
        <v>327355.54444492987</v>
      </c>
    </row>
    <row r="371" spans="1:15" x14ac:dyDescent="0.3">
      <c r="A371" s="15" t="str">
        <f>INDEX('R1. Scenario specifications'!$C$11:$C$49,MATCH($B371,'R1. Scenario specifications'!$A$11:$A$49,0))</f>
        <v>Current 1.75DS, 2020 start, 'Expect the Unexpected' but with cheap energy efficiency</v>
      </c>
      <c r="B371" s="15" t="s">
        <v>41</v>
      </c>
      <c r="C371" s="15" t="s">
        <v>61</v>
      </c>
      <c r="D371" s="15" t="s">
        <v>264</v>
      </c>
      <c r="E371" s="16">
        <v>132862.88014752162</v>
      </c>
      <c r="F371" s="16">
        <v>167791.64912397906</v>
      </c>
      <c r="G371" s="16">
        <v>133396.50690024573</v>
      </c>
      <c r="H371" s="16">
        <v>84964.64541005205</v>
      </c>
      <c r="I371" s="16">
        <v>51683.329264256587</v>
      </c>
      <c r="J371" s="16">
        <v>43902.732361453651</v>
      </c>
      <c r="K371" s="16">
        <v>53840.804961489623</v>
      </c>
      <c r="L371" s="16">
        <v>71970.972070551492</v>
      </c>
      <c r="M371" s="16">
        <v>74870.395960440641</v>
      </c>
      <c r="N371" s="16">
        <v>64623.683116338703</v>
      </c>
      <c r="O371" s="16">
        <v>50804.326422270657</v>
      </c>
    </row>
    <row r="372" spans="1:15" x14ac:dyDescent="0.3">
      <c r="A372" s="15" t="str">
        <f>INDEX('R1. Scenario specifications'!$C$11:$C$49,MATCH($B372,'R1. Scenario specifications'!$A$11:$A$49,0))</f>
        <v>Current 1.75DS, 2020 start, 'Expect the Unexpected' but with cheap energy efficiency</v>
      </c>
      <c r="B372" s="15" t="s">
        <v>41</v>
      </c>
      <c r="C372" s="15" t="s">
        <v>62</v>
      </c>
      <c r="D372" s="15" t="s">
        <v>265</v>
      </c>
      <c r="E372" s="16">
        <v>113859.35941863245</v>
      </c>
      <c r="F372" s="16">
        <v>124404.48311047144</v>
      </c>
      <c r="G372" s="16">
        <v>164358.44354690131</v>
      </c>
      <c r="H372" s="16">
        <v>187992.25764965193</v>
      </c>
      <c r="I372" s="16">
        <v>187098.48046364664</v>
      </c>
      <c r="J372" s="16">
        <v>182234.36717848555</v>
      </c>
      <c r="K372" s="16">
        <v>166342.47985072393</v>
      </c>
      <c r="L372" s="16">
        <v>129991.72613338144</v>
      </c>
      <c r="M372" s="16">
        <v>88545.691130620835</v>
      </c>
      <c r="N372" s="16">
        <v>69532.680247764045</v>
      </c>
      <c r="O372" s="16">
        <v>47645.793214484118</v>
      </c>
    </row>
    <row r="373" spans="1:15" x14ac:dyDescent="0.3">
      <c r="A373" s="15" t="str">
        <f>INDEX('R1. Scenario specifications'!$C$11:$C$49,MATCH($B373,'R1. Scenario specifications'!$A$11:$A$49,0))</f>
        <v>Current 1.75DS, 2020 start, 'Expect the Unexpected' but with cheap energy efficiency</v>
      </c>
      <c r="B373" s="15" t="s">
        <v>41</v>
      </c>
      <c r="C373" s="15" t="s">
        <v>273</v>
      </c>
      <c r="D373" s="15" t="s">
        <v>266</v>
      </c>
      <c r="E373" s="16">
        <v>10361.182910638019</v>
      </c>
      <c r="F373" s="16">
        <v>10421.651557134468</v>
      </c>
      <c r="G373" s="16">
        <v>14538.565506475221</v>
      </c>
      <c r="H373" s="16">
        <v>17533.998325923243</v>
      </c>
      <c r="I373" s="16">
        <v>20526.468804228723</v>
      </c>
      <c r="J373" s="16">
        <v>22618.197561065779</v>
      </c>
      <c r="K373" s="16">
        <v>24027.838794982923</v>
      </c>
      <c r="L373" s="16">
        <v>24696.779568585887</v>
      </c>
      <c r="M373" s="16">
        <v>29557.846328444368</v>
      </c>
      <c r="N373" s="16">
        <v>32871.455735112177</v>
      </c>
      <c r="O373" s="16">
        <v>34678.173654829341</v>
      </c>
    </row>
    <row r="374" spans="1:15" x14ac:dyDescent="0.3">
      <c r="A374" s="15" t="str">
        <f>INDEX('R1. Scenario specifications'!$C$11:$C$49,MATCH($B374,'R1. Scenario specifications'!$A$11:$A$49,0))</f>
        <v>Current 1.75DS, 2020 start, 'Expect the Unexpected' but with cheap energy efficiency</v>
      </c>
      <c r="B374" s="15" t="s">
        <v>41</v>
      </c>
      <c r="C374" s="15" t="s">
        <v>274</v>
      </c>
      <c r="D374" s="15" t="s">
        <v>267</v>
      </c>
      <c r="E374" s="16">
        <v>9499.4101148835834</v>
      </c>
      <c r="F374" s="16">
        <v>9848.8143857170016</v>
      </c>
      <c r="G374" s="16">
        <v>13753.197500000002</v>
      </c>
      <c r="H374" s="16">
        <v>14573.808002186548</v>
      </c>
      <c r="I374" s="16">
        <v>16982.67042342967</v>
      </c>
      <c r="J374" s="16">
        <v>21215.639231835714</v>
      </c>
      <c r="K374" s="16">
        <v>22697.334663367172</v>
      </c>
      <c r="L374" s="16">
        <v>25335.931787903537</v>
      </c>
      <c r="M374" s="16">
        <v>35773.620000000003</v>
      </c>
      <c r="N374" s="16">
        <v>37908.53</v>
      </c>
      <c r="O374" s="16">
        <v>39490.05358272446</v>
      </c>
    </row>
    <row r="375" spans="1:15" x14ac:dyDescent="0.3">
      <c r="A375" s="15" t="str">
        <f>INDEX('R1. Scenario specifications'!$C$11:$C$49,MATCH($B375,'R1. Scenario specifications'!$A$11:$A$49,0))</f>
        <v>Current 1.75DS, 2020 start, 'Expect the Unexpected' but with cheap energy efficiency</v>
      </c>
      <c r="B375" s="15" t="s">
        <v>41</v>
      </c>
      <c r="C375" s="15" t="s">
        <v>63</v>
      </c>
      <c r="D375" s="15" t="s">
        <v>276</v>
      </c>
      <c r="E375" s="16">
        <v>152813.77727822776</v>
      </c>
      <c r="F375" s="16">
        <v>158350.63274649918</v>
      </c>
      <c r="G375" s="16">
        <v>171734.95198072732</v>
      </c>
      <c r="H375" s="16">
        <v>163334.03200117813</v>
      </c>
      <c r="I375" s="16">
        <v>155891.24476539079</v>
      </c>
      <c r="J375" s="16">
        <v>142791.72503923738</v>
      </c>
      <c r="K375" s="16">
        <v>139463.24879889004</v>
      </c>
      <c r="L375" s="16">
        <v>139519.04548512746</v>
      </c>
      <c r="M375" s="16">
        <v>136109.28438205004</v>
      </c>
      <c r="N375" s="16">
        <v>132809.46533048453</v>
      </c>
      <c r="O375" s="16">
        <v>121314.34324738168</v>
      </c>
    </row>
    <row r="376" spans="1:15" x14ac:dyDescent="0.3">
      <c r="A376" s="15" t="str">
        <f>INDEX('R1. Scenario specifications'!$C$11:$C$49,MATCH($B376,'R1. Scenario specifications'!$A$11:$A$49,0))</f>
        <v>Current 1.75DS, 2020 start, 'Expect the Unexpected' but with cheap energy efficiency</v>
      </c>
      <c r="B376" s="15" t="s">
        <v>41</v>
      </c>
      <c r="C376" s="15" t="s">
        <v>67</v>
      </c>
      <c r="D376" s="15" t="s">
        <v>268</v>
      </c>
      <c r="E376" s="16">
        <v>202.70125377665161</v>
      </c>
      <c r="F376" s="16">
        <v>194.90848865877464</v>
      </c>
      <c r="G376" s="16">
        <v>2729.17362250721</v>
      </c>
      <c r="H376" s="16">
        <v>4236.7068245456885</v>
      </c>
      <c r="I376" s="16">
        <v>5705.452879725246</v>
      </c>
      <c r="J376" s="16">
        <v>7253.7816510100656</v>
      </c>
      <c r="K376" s="16">
        <v>6938.8302233743516</v>
      </c>
      <c r="L376" s="16">
        <v>7413.0238238071452</v>
      </c>
      <c r="M376" s="16">
        <v>10748.964261473382</v>
      </c>
      <c r="N376" s="16">
        <v>14864.181203838627</v>
      </c>
      <c r="O376" s="16">
        <v>21107.747168608897</v>
      </c>
    </row>
    <row r="377" spans="1:15" x14ac:dyDescent="0.3">
      <c r="A377" s="15" t="str">
        <f>INDEX('R1. Scenario specifications'!$C$11:$C$49,MATCH($B377,'R1. Scenario specifications'!$A$11:$A$49,0))</f>
        <v>Current 1.75DS, 2020 start, 'Expect the Unexpected' but with cheap energy efficiency</v>
      </c>
      <c r="B377" s="15" t="s">
        <v>41</v>
      </c>
      <c r="C377" s="15" t="s">
        <v>71</v>
      </c>
      <c r="D377" s="15" t="s">
        <v>269</v>
      </c>
      <c r="E377" s="16">
        <v>67.937052631788802</v>
      </c>
      <c r="F377" s="16">
        <v>458.66984800047186</v>
      </c>
      <c r="G377" s="16">
        <v>1083.8377074130829</v>
      </c>
      <c r="H377" s="16">
        <v>4088.6734801926896</v>
      </c>
      <c r="I377" s="16">
        <v>14652.519083867308</v>
      </c>
      <c r="J377" s="16">
        <v>21149.171642020749</v>
      </c>
      <c r="K377" s="16">
        <v>29172.329007998665</v>
      </c>
      <c r="L377" s="16">
        <v>43789.489970840405</v>
      </c>
      <c r="M377" s="16">
        <v>70184.209866784309</v>
      </c>
      <c r="N377" s="16">
        <v>86236.790559166184</v>
      </c>
      <c r="O377" s="16">
        <v>103344.78127010583</v>
      </c>
    </row>
    <row r="378" spans="1:15" x14ac:dyDescent="0.3">
      <c r="A378" s="15" t="str">
        <f>INDEX('R1. Scenario specifications'!$C$11:$C$49,MATCH($B378,'R1. Scenario specifications'!$A$11:$A$49,0))</f>
        <v>Current 1.75DS, 2020 start, 'Expect the Unexpected' but with cheap energy efficiency</v>
      </c>
      <c r="B378" s="15" t="s">
        <v>41</v>
      </c>
      <c r="C378" s="15" t="s">
        <v>72</v>
      </c>
      <c r="D378" s="15" t="s">
        <v>269</v>
      </c>
      <c r="E378" s="16">
        <v>55.461114646679903</v>
      </c>
      <c r="F378" s="16">
        <v>60.524118034134894</v>
      </c>
      <c r="G378" s="16">
        <v>64.687762917592892</v>
      </c>
      <c r="H378" s="16">
        <v>64.716528064517092</v>
      </c>
      <c r="I378" s="16">
        <v>64.781802833529241</v>
      </c>
      <c r="J378" s="16">
        <v>65.030939862953346</v>
      </c>
      <c r="K378" s="16">
        <v>65.566806291712481</v>
      </c>
      <c r="L378" s="16">
        <v>550.06126912116247</v>
      </c>
      <c r="M378" s="16">
        <v>550.04103060303112</v>
      </c>
      <c r="N378" s="16">
        <v>556.15038361854693</v>
      </c>
      <c r="O378" s="16">
        <v>556.1301451004158</v>
      </c>
    </row>
    <row r="379" spans="1:15" x14ac:dyDescent="0.3">
      <c r="A379" s="15" t="str">
        <f>INDEX('R1. Scenario specifications'!$C$11:$C$49,MATCH($B379,'R1. Scenario specifications'!$A$11:$A$49,0))</f>
        <v>Current 1.75DS, 2020 start, 'Expect the Unexpected' but with cheap energy efficiency</v>
      </c>
      <c r="B379" s="15" t="s">
        <v>41</v>
      </c>
      <c r="C379" s="15" t="s">
        <v>76</v>
      </c>
      <c r="D379" s="15" t="s">
        <v>268</v>
      </c>
      <c r="E379" s="16">
        <v>1.963099940637433</v>
      </c>
      <c r="F379" s="16">
        <v>1.7858497922310126</v>
      </c>
      <c r="G379" s="16">
        <v>1.5022495547807513</v>
      </c>
      <c r="H379" s="16">
        <v>1.0014997031871673</v>
      </c>
      <c r="I379" s="16">
        <v>0.50074985159358421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</row>
    <row r="380" spans="1:15" x14ac:dyDescent="0.3">
      <c r="A380" s="15" t="str">
        <f>INDEX('R1. Scenario specifications'!$C$11:$C$49,MATCH($B380,'R1. Scenario specifications'!$A$11:$A$49,0))</f>
        <v>Current 1.75DS, 2020 start, 'Expect the Unexpected' but with cheap energy efficiency</v>
      </c>
      <c r="B380" s="15" t="s">
        <v>41</v>
      </c>
      <c r="C380" s="15" t="s">
        <v>73</v>
      </c>
      <c r="D380" s="15" t="s">
        <v>270</v>
      </c>
      <c r="E380" s="16">
        <v>1517.4635089937533</v>
      </c>
      <c r="F380" s="16">
        <v>1704.941889708542</v>
      </c>
      <c r="G380" s="16">
        <v>2697.6400213527741</v>
      </c>
      <c r="H380" s="16">
        <v>12015.106537531892</v>
      </c>
      <c r="I380" s="16">
        <v>24978.705936356386</v>
      </c>
      <c r="J380" s="16">
        <v>29264.333926707433</v>
      </c>
      <c r="K380" s="16">
        <v>39749.920866183551</v>
      </c>
      <c r="L380" s="16">
        <v>60935.038389715985</v>
      </c>
      <c r="M380" s="16">
        <v>102207.78036140214</v>
      </c>
      <c r="N380" s="16">
        <v>138348.77084474894</v>
      </c>
      <c r="O380" s="16">
        <v>179825.96490053443</v>
      </c>
    </row>
    <row r="381" spans="1:15" x14ac:dyDescent="0.3">
      <c r="A381" s="15" t="str">
        <f>INDEX('R1. Scenario specifications'!$C$11:$C$49,MATCH($B381,'R1. Scenario specifications'!$A$11:$A$49,0))</f>
        <v>Current 1.75DS, 2030 start, 'Expect the Unexpected' but with cheap energy efficiency</v>
      </c>
      <c r="B381" s="15" t="s">
        <v>42</v>
      </c>
      <c r="C381" s="15" t="s">
        <v>272</v>
      </c>
      <c r="D381" s="15" t="s">
        <v>263</v>
      </c>
      <c r="E381" s="16">
        <v>49784.734326602505</v>
      </c>
      <c r="F381" s="16">
        <v>54152.136257274149</v>
      </c>
      <c r="G381" s="16">
        <v>71101.521146472311</v>
      </c>
      <c r="H381" s="16">
        <v>92284.05317362379</v>
      </c>
      <c r="I381" s="16">
        <v>122721.36699447577</v>
      </c>
      <c r="J381" s="16">
        <v>156796.4185108603</v>
      </c>
      <c r="K381" s="16">
        <v>222519.91641088694</v>
      </c>
      <c r="L381" s="16">
        <v>253114.20323831629</v>
      </c>
      <c r="M381" s="16">
        <v>277210.0180107319</v>
      </c>
      <c r="N381" s="16">
        <v>310433.79564091854</v>
      </c>
      <c r="O381" s="16">
        <v>327444.68823679059</v>
      </c>
    </row>
    <row r="382" spans="1:15" x14ac:dyDescent="0.3">
      <c r="A382" s="15" t="str">
        <f>INDEX('R1. Scenario specifications'!$C$11:$C$49,MATCH($B382,'R1. Scenario specifications'!$A$11:$A$49,0))</f>
        <v>Current 1.75DS, 2030 start, 'Expect the Unexpected' but with cheap energy efficiency</v>
      </c>
      <c r="B382" s="15" t="s">
        <v>42</v>
      </c>
      <c r="C382" s="15" t="s">
        <v>61</v>
      </c>
      <c r="D382" s="15" t="s">
        <v>264</v>
      </c>
      <c r="E382" s="16">
        <v>132862.88014752162</v>
      </c>
      <c r="F382" s="16">
        <v>167791.64912397906</v>
      </c>
      <c r="G382" s="16">
        <v>133396.50690024573</v>
      </c>
      <c r="H382" s="16">
        <v>130131.69480443095</v>
      </c>
      <c r="I382" s="16">
        <v>60170.462870674535</v>
      </c>
      <c r="J382" s="16">
        <v>51397.498826431169</v>
      </c>
      <c r="K382" s="16">
        <v>49677.070661860809</v>
      </c>
      <c r="L382" s="16">
        <v>72116.3600967885</v>
      </c>
      <c r="M382" s="16">
        <v>74699.181649335223</v>
      </c>
      <c r="N382" s="16">
        <v>76822.971408898215</v>
      </c>
      <c r="O382" s="16">
        <v>59651.951179715164</v>
      </c>
    </row>
    <row r="383" spans="1:15" x14ac:dyDescent="0.3">
      <c r="A383" s="15" t="str">
        <f>INDEX('R1. Scenario specifications'!$C$11:$C$49,MATCH($B383,'R1. Scenario specifications'!$A$11:$A$49,0))</f>
        <v>Current 1.75DS, 2030 start, 'Expect the Unexpected' but with cheap energy efficiency</v>
      </c>
      <c r="B383" s="15" t="s">
        <v>42</v>
      </c>
      <c r="C383" s="15" t="s">
        <v>62</v>
      </c>
      <c r="D383" s="15" t="s">
        <v>265</v>
      </c>
      <c r="E383" s="16">
        <v>113859.35941863245</v>
      </c>
      <c r="F383" s="16">
        <v>124404.48311047144</v>
      </c>
      <c r="G383" s="16">
        <v>164358.44354690131</v>
      </c>
      <c r="H383" s="16">
        <v>184528.1339737667</v>
      </c>
      <c r="I383" s="16">
        <v>192226.79730143378</v>
      </c>
      <c r="J383" s="16">
        <v>139493.56180658253</v>
      </c>
      <c r="K383" s="16">
        <v>93045.836751682626</v>
      </c>
      <c r="L383" s="16">
        <v>117783.45655266424</v>
      </c>
      <c r="M383" s="16">
        <v>97674.320254508944</v>
      </c>
      <c r="N383" s="16">
        <v>76339.779620504807</v>
      </c>
      <c r="O383" s="16">
        <v>57200.987372492491</v>
      </c>
    </row>
    <row r="384" spans="1:15" x14ac:dyDescent="0.3">
      <c r="A384" s="15" t="str">
        <f>INDEX('R1. Scenario specifications'!$C$11:$C$49,MATCH($B384,'R1. Scenario specifications'!$A$11:$A$49,0))</f>
        <v>Current 1.75DS, 2030 start, 'Expect the Unexpected' but with cheap energy efficiency</v>
      </c>
      <c r="B384" s="15" t="s">
        <v>42</v>
      </c>
      <c r="C384" s="15" t="s">
        <v>273</v>
      </c>
      <c r="D384" s="15" t="s">
        <v>266</v>
      </c>
      <c r="E384" s="16">
        <v>10361.182910638019</v>
      </c>
      <c r="F384" s="16">
        <v>10421.651557134468</v>
      </c>
      <c r="G384" s="16">
        <v>14538.565506475221</v>
      </c>
      <c r="H384" s="16">
        <v>17298.820957073796</v>
      </c>
      <c r="I384" s="16">
        <v>19105.627586247647</v>
      </c>
      <c r="J384" s="16">
        <v>24805.271370162096</v>
      </c>
      <c r="K384" s="16">
        <v>28342.654024669559</v>
      </c>
      <c r="L384" s="16">
        <v>29471.819739873194</v>
      </c>
      <c r="M384" s="16">
        <v>30851.561463143375</v>
      </c>
      <c r="N384" s="16">
        <v>33419.393907134006</v>
      </c>
      <c r="O384" s="16">
        <v>34829.438508996027</v>
      </c>
    </row>
    <row r="385" spans="1:15" x14ac:dyDescent="0.3">
      <c r="A385" s="15" t="str">
        <f>INDEX('R1. Scenario specifications'!$C$11:$C$49,MATCH($B385,'R1. Scenario specifications'!$A$11:$A$49,0))</f>
        <v>Current 1.75DS, 2030 start, 'Expect the Unexpected' but with cheap energy efficiency</v>
      </c>
      <c r="B385" s="15" t="s">
        <v>42</v>
      </c>
      <c r="C385" s="15" t="s">
        <v>274</v>
      </c>
      <c r="D385" s="15" t="s">
        <v>267</v>
      </c>
      <c r="E385" s="16">
        <v>9499.4101148835834</v>
      </c>
      <c r="F385" s="16">
        <v>9848.8143857170016</v>
      </c>
      <c r="G385" s="16">
        <v>13753.197500000002</v>
      </c>
      <c r="H385" s="16">
        <v>14573.808002186548</v>
      </c>
      <c r="I385" s="16">
        <v>15050.293836008288</v>
      </c>
      <c r="J385" s="16">
        <v>23995.89818565415</v>
      </c>
      <c r="K385" s="16">
        <v>29227.688721672625</v>
      </c>
      <c r="L385" s="16">
        <v>31234.003530123569</v>
      </c>
      <c r="M385" s="16">
        <v>32182.779856214249</v>
      </c>
      <c r="N385" s="16">
        <v>35726.038424878454</v>
      </c>
      <c r="O385" s="16">
        <v>39243.686254129367</v>
      </c>
    </row>
    <row r="386" spans="1:15" x14ac:dyDescent="0.3">
      <c r="A386" s="15" t="str">
        <f>INDEX('R1. Scenario specifications'!$C$11:$C$49,MATCH($B386,'R1. Scenario specifications'!$A$11:$A$49,0))</f>
        <v>Current 1.75DS, 2030 start, 'Expect the Unexpected' but with cheap energy efficiency</v>
      </c>
      <c r="B386" s="15" t="s">
        <v>42</v>
      </c>
      <c r="C386" s="15" t="s">
        <v>63</v>
      </c>
      <c r="D386" s="15" t="s">
        <v>276</v>
      </c>
      <c r="E386" s="16">
        <v>152813.77727822776</v>
      </c>
      <c r="F386" s="16">
        <v>158350.63274649918</v>
      </c>
      <c r="G386" s="16">
        <v>171734.95198072732</v>
      </c>
      <c r="H386" s="16">
        <v>184961.55251408034</v>
      </c>
      <c r="I386" s="16">
        <v>158944.43565014264</v>
      </c>
      <c r="J386" s="16">
        <v>147567.26582300008</v>
      </c>
      <c r="K386" s="16">
        <v>137395.50642310659</v>
      </c>
      <c r="L386" s="16">
        <v>138503.31019490093</v>
      </c>
      <c r="M386" s="16">
        <v>136235.15211749985</v>
      </c>
      <c r="N386" s="16">
        <v>132983.35745304331</v>
      </c>
      <c r="O386" s="16">
        <v>122630.05567727399</v>
      </c>
    </row>
    <row r="387" spans="1:15" x14ac:dyDescent="0.3">
      <c r="A387" s="15" t="str">
        <f>INDEX('R1. Scenario specifications'!$C$11:$C$49,MATCH($B387,'R1. Scenario specifications'!$A$11:$A$49,0))</f>
        <v>Current 1.75DS, 2030 start, 'Expect the Unexpected' but with cheap energy efficiency</v>
      </c>
      <c r="B387" s="15" t="s">
        <v>42</v>
      </c>
      <c r="C387" s="15" t="s">
        <v>67</v>
      </c>
      <c r="D387" s="15" t="s">
        <v>268</v>
      </c>
      <c r="E387" s="16">
        <v>202.70125377665161</v>
      </c>
      <c r="F387" s="16">
        <v>194.90848865877464</v>
      </c>
      <c r="G387" s="16">
        <v>2729.17362250721</v>
      </c>
      <c r="H387" s="16">
        <v>4236.7068245456885</v>
      </c>
      <c r="I387" s="16">
        <v>5769.6688449899639</v>
      </c>
      <c r="J387" s="16">
        <v>8738.1913876763683</v>
      </c>
      <c r="K387" s="16">
        <v>15614.145280816845</v>
      </c>
      <c r="L387" s="16">
        <v>14561.389217679663</v>
      </c>
      <c r="M387" s="16">
        <v>15593.42101911823</v>
      </c>
      <c r="N387" s="16">
        <v>15303.712927181135</v>
      </c>
      <c r="O387" s="16">
        <v>19410.58307727897</v>
      </c>
    </row>
    <row r="388" spans="1:15" x14ac:dyDescent="0.3">
      <c r="A388" s="15" t="str">
        <f>INDEX('R1. Scenario specifications'!$C$11:$C$49,MATCH($B388,'R1. Scenario specifications'!$A$11:$A$49,0))</f>
        <v>Current 1.75DS, 2030 start, 'Expect the Unexpected' but with cheap energy efficiency</v>
      </c>
      <c r="B388" s="15" t="s">
        <v>42</v>
      </c>
      <c r="C388" s="15" t="s">
        <v>71</v>
      </c>
      <c r="D388" s="15" t="s">
        <v>269</v>
      </c>
      <c r="E388" s="16">
        <v>67.937052631788802</v>
      </c>
      <c r="F388" s="16">
        <v>458.66984800047186</v>
      </c>
      <c r="G388" s="16">
        <v>1083.8377074130829</v>
      </c>
      <c r="H388" s="16">
        <v>2602.2563297349002</v>
      </c>
      <c r="I388" s="16">
        <v>10527.276714343614</v>
      </c>
      <c r="J388" s="16">
        <v>22315.180302367975</v>
      </c>
      <c r="K388" s="16">
        <v>32185.247211634614</v>
      </c>
      <c r="L388" s="16">
        <v>41836.82628838416</v>
      </c>
      <c r="M388" s="16">
        <v>62806.871100964665</v>
      </c>
      <c r="N388" s="16">
        <v>80921.567308255981</v>
      </c>
      <c r="O388" s="16">
        <v>99108.920009872512</v>
      </c>
    </row>
    <row r="389" spans="1:15" x14ac:dyDescent="0.3">
      <c r="A389" s="15" t="str">
        <f>INDEX('R1. Scenario specifications'!$C$11:$C$49,MATCH($B389,'R1. Scenario specifications'!$A$11:$A$49,0))</f>
        <v>Current 1.75DS, 2030 start, 'Expect the Unexpected' but with cheap energy efficiency</v>
      </c>
      <c r="B389" s="15" t="s">
        <v>42</v>
      </c>
      <c r="C389" s="15" t="s">
        <v>72</v>
      </c>
      <c r="D389" s="15" t="s">
        <v>269</v>
      </c>
      <c r="E389" s="16">
        <v>55.461114646679903</v>
      </c>
      <c r="F389" s="16">
        <v>60.524118034134894</v>
      </c>
      <c r="G389" s="16">
        <v>64.687762917592892</v>
      </c>
      <c r="H389" s="16">
        <v>64.713826068531574</v>
      </c>
      <c r="I389" s="16">
        <v>66.201487811954081</v>
      </c>
      <c r="J389" s="16">
        <v>73.329992361984552</v>
      </c>
      <c r="K389" s="16">
        <v>107.49232836491105</v>
      </c>
      <c r="L389" s="16">
        <v>107.46703736330467</v>
      </c>
      <c r="M389" s="16">
        <v>297.95862136796899</v>
      </c>
      <c r="N389" s="16">
        <v>297.93333036636267</v>
      </c>
      <c r="O389" s="16">
        <v>297.90803936475629</v>
      </c>
    </row>
    <row r="390" spans="1:15" x14ac:dyDescent="0.3">
      <c r="A390" s="15" t="str">
        <f>INDEX('R1. Scenario specifications'!$C$11:$C$49,MATCH($B390,'R1. Scenario specifications'!$A$11:$A$49,0))</f>
        <v>Current 1.75DS, 2030 start, 'Expect the Unexpected' but with cheap energy efficiency</v>
      </c>
      <c r="B390" s="15" t="s">
        <v>42</v>
      </c>
      <c r="C390" s="15" t="s">
        <v>76</v>
      </c>
      <c r="D390" s="15" t="s">
        <v>268</v>
      </c>
      <c r="E390" s="16">
        <v>1.963099940637433</v>
      </c>
      <c r="F390" s="16">
        <v>1.7858497922310126</v>
      </c>
      <c r="G390" s="16">
        <v>1.5022495547807513</v>
      </c>
      <c r="H390" s="16">
        <v>1.0014997031871673</v>
      </c>
      <c r="I390" s="16">
        <v>0.50074985159358409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</row>
    <row r="391" spans="1:15" x14ac:dyDescent="0.3">
      <c r="A391" s="15" t="str">
        <f>INDEX('R1. Scenario specifications'!$C$11:$C$49,MATCH($B391,'R1. Scenario specifications'!$A$11:$A$49,0))</f>
        <v>Current 1.75DS, 2030 start, 'Expect the Unexpected' but with cheap energy efficiency</v>
      </c>
      <c r="B391" s="15" t="s">
        <v>42</v>
      </c>
      <c r="C391" s="15" t="s">
        <v>73</v>
      </c>
      <c r="D391" s="15" t="s">
        <v>270</v>
      </c>
      <c r="E391" s="16">
        <v>1517.4635089937533</v>
      </c>
      <c r="F391" s="16">
        <v>1704.941889708542</v>
      </c>
      <c r="G391" s="16">
        <v>2697.6400213527741</v>
      </c>
      <c r="H391" s="16">
        <v>11305.646027158451</v>
      </c>
      <c r="I391" s="16">
        <v>24515.65955551248</v>
      </c>
      <c r="J391" s="16">
        <v>30742.102097664818</v>
      </c>
      <c r="K391" s="16">
        <v>47051.716973789138</v>
      </c>
      <c r="L391" s="16">
        <v>61907.225016822493</v>
      </c>
      <c r="M391" s="16">
        <v>93456.743446713241</v>
      </c>
      <c r="N391" s="16">
        <v>131776.6578889378</v>
      </c>
      <c r="O391" s="16">
        <v>173526.41237421223</v>
      </c>
    </row>
    <row r="392" spans="1:15" x14ac:dyDescent="0.3">
      <c r="A392" s="15" t="str">
        <f>INDEX('R1. Scenario specifications'!$C$11:$C$49,MATCH($B392,'R1. Scenario specifications'!$A$11:$A$49,0))</f>
        <v>Current 1.75DS, 2020 start, 'Expect the Unexpected' but with most conservative biomass CCS / NET technology cost assumptions</v>
      </c>
      <c r="B392" s="15" t="s">
        <v>43</v>
      </c>
      <c r="C392" s="15" t="s">
        <v>272</v>
      </c>
      <c r="D392" s="15" t="s">
        <v>263</v>
      </c>
      <c r="E392" s="16">
        <v>49784.734326602505</v>
      </c>
      <c r="F392" s="16">
        <v>54152.136257274149</v>
      </c>
      <c r="G392" s="16">
        <v>71101.521146472311</v>
      </c>
      <c r="H392" s="16">
        <v>107587.01438769356</v>
      </c>
      <c r="I392" s="16">
        <v>131795.29074212667</v>
      </c>
      <c r="J392" s="16">
        <v>157834.46430119744</v>
      </c>
      <c r="K392" s="16">
        <v>207583.50192289965</v>
      </c>
      <c r="L392" s="16">
        <v>263976.6663334131</v>
      </c>
      <c r="M392" s="16">
        <v>293788.44672063104</v>
      </c>
      <c r="N392" s="16">
        <v>310648.97346592171</v>
      </c>
      <c r="O392" s="16">
        <v>327458.7668725361</v>
      </c>
    </row>
    <row r="393" spans="1:15" x14ac:dyDescent="0.3">
      <c r="A393" s="15" t="str">
        <f>INDEX('R1. Scenario specifications'!$C$11:$C$49,MATCH($B393,'R1. Scenario specifications'!$A$11:$A$49,0))</f>
        <v>Current 1.75DS, 2020 start, 'Expect the Unexpected' but with most conservative biomass CCS / NET technology cost assumptions</v>
      </c>
      <c r="B393" s="15" t="s">
        <v>43</v>
      </c>
      <c r="C393" s="15" t="s">
        <v>61</v>
      </c>
      <c r="D393" s="15" t="s">
        <v>264</v>
      </c>
      <c r="E393" s="16">
        <v>132862.88014752162</v>
      </c>
      <c r="F393" s="16">
        <v>167791.64912397906</v>
      </c>
      <c r="G393" s="16">
        <v>133396.50690024573</v>
      </c>
      <c r="H393" s="16">
        <v>74058.514067018958</v>
      </c>
      <c r="I393" s="16">
        <v>51688.792548678844</v>
      </c>
      <c r="J393" s="16">
        <v>69376.336965555005</v>
      </c>
      <c r="K393" s="16">
        <v>85909.506295549611</v>
      </c>
      <c r="L393" s="16">
        <v>90364.82291322868</v>
      </c>
      <c r="M393" s="16">
        <v>93760.248437516057</v>
      </c>
      <c r="N393" s="16">
        <v>81860.000710565029</v>
      </c>
      <c r="O393" s="16">
        <v>72272.378616414964</v>
      </c>
    </row>
    <row r="394" spans="1:15" x14ac:dyDescent="0.3">
      <c r="A394" s="15" t="str">
        <f>INDEX('R1. Scenario specifications'!$C$11:$C$49,MATCH($B394,'R1. Scenario specifications'!$A$11:$A$49,0))</f>
        <v>Current 1.75DS, 2020 start, 'Expect the Unexpected' but with most conservative biomass CCS / NET technology cost assumptions</v>
      </c>
      <c r="B394" s="15" t="s">
        <v>43</v>
      </c>
      <c r="C394" s="15" t="s">
        <v>62</v>
      </c>
      <c r="D394" s="15" t="s">
        <v>265</v>
      </c>
      <c r="E394" s="16">
        <v>113859.35941863245</v>
      </c>
      <c r="F394" s="16">
        <v>124404.48311047144</v>
      </c>
      <c r="G394" s="16">
        <v>164358.44354690131</v>
      </c>
      <c r="H394" s="16">
        <v>195969.4690117045</v>
      </c>
      <c r="I394" s="16">
        <v>200396.82352759386</v>
      </c>
      <c r="J394" s="16">
        <v>188132.99171316062</v>
      </c>
      <c r="K394" s="16">
        <v>177520.84098968256</v>
      </c>
      <c r="L394" s="16">
        <v>139374.26002964246</v>
      </c>
      <c r="M394" s="16">
        <v>103302.98608317133</v>
      </c>
      <c r="N394" s="16">
        <v>75981.163530019097</v>
      </c>
      <c r="O394" s="16">
        <v>64495.435052695815</v>
      </c>
    </row>
    <row r="395" spans="1:15" x14ac:dyDescent="0.3">
      <c r="A395" s="15" t="str">
        <f>INDEX('R1. Scenario specifications'!$C$11:$C$49,MATCH($B395,'R1. Scenario specifications'!$A$11:$A$49,0))</f>
        <v>Current 1.75DS, 2020 start, 'Expect the Unexpected' but with most conservative biomass CCS / NET technology cost assumptions</v>
      </c>
      <c r="B395" s="15" t="s">
        <v>43</v>
      </c>
      <c r="C395" s="15" t="s">
        <v>273</v>
      </c>
      <c r="D395" s="15" t="s">
        <v>266</v>
      </c>
      <c r="E395" s="16">
        <v>10361.182910638019</v>
      </c>
      <c r="F395" s="16">
        <v>10421.651557134468</v>
      </c>
      <c r="G395" s="16">
        <v>14538.565506475221</v>
      </c>
      <c r="H395" s="16">
        <v>18049.961344571686</v>
      </c>
      <c r="I395" s="16">
        <v>21867.016724406953</v>
      </c>
      <c r="J395" s="16">
        <v>25191.789877436138</v>
      </c>
      <c r="K395" s="16">
        <v>27892.702195201993</v>
      </c>
      <c r="L395" s="16">
        <v>29099.46177840346</v>
      </c>
      <c r="M395" s="16">
        <v>32499.890699505853</v>
      </c>
      <c r="N395" s="16">
        <v>36316.859537282711</v>
      </c>
      <c r="O395" s="16">
        <v>37495.123411243811</v>
      </c>
    </row>
    <row r="396" spans="1:15" x14ac:dyDescent="0.3">
      <c r="A396" s="15" t="str">
        <f>INDEX('R1. Scenario specifications'!$C$11:$C$49,MATCH($B396,'R1. Scenario specifications'!$A$11:$A$49,0))</f>
        <v>Current 1.75DS, 2020 start, 'Expect the Unexpected' but with most conservative biomass CCS / NET technology cost assumptions</v>
      </c>
      <c r="B396" s="15" t="s">
        <v>43</v>
      </c>
      <c r="C396" s="15" t="s">
        <v>274</v>
      </c>
      <c r="D396" s="15" t="s">
        <v>267</v>
      </c>
      <c r="E396" s="16">
        <v>9499.4101148835834</v>
      </c>
      <c r="F396" s="16">
        <v>9848.8143857170016</v>
      </c>
      <c r="G396" s="16">
        <v>13753.197500000002</v>
      </c>
      <c r="H396" s="16">
        <v>14573.808002186548</v>
      </c>
      <c r="I396" s="16">
        <v>16958.588527939926</v>
      </c>
      <c r="J396" s="16">
        <v>24643.268757780002</v>
      </c>
      <c r="K396" s="16">
        <v>27554.837384867173</v>
      </c>
      <c r="L396" s="16">
        <v>31550.170560031562</v>
      </c>
      <c r="M396" s="16">
        <v>36245.817362007765</v>
      </c>
      <c r="N396" s="16">
        <v>38453.58</v>
      </c>
      <c r="O396" s="16">
        <v>38534.925825093567</v>
      </c>
    </row>
    <row r="397" spans="1:15" x14ac:dyDescent="0.3">
      <c r="A397" s="15" t="str">
        <f>INDEX('R1. Scenario specifications'!$C$11:$C$49,MATCH($B397,'R1. Scenario specifications'!$A$11:$A$49,0))</f>
        <v>Current 1.75DS, 2020 start, 'Expect the Unexpected' but with most conservative biomass CCS / NET technology cost assumptions</v>
      </c>
      <c r="B397" s="15" t="s">
        <v>43</v>
      </c>
      <c r="C397" s="15" t="s">
        <v>63</v>
      </c>
      <c r="D397" s="15" t="s">
        <v>276</v>
      </c>
      <c r="E397" s="16">
        <v>152813.77727822776</v>
      </c>
      <c r="F397" s="16">
        <v>158350.63274649918</v>
      </c>
      <c r="G397" s="16">
        <v>171734.95198072732</v>
      </c>
      <c r="H397" s="16">
        <v>173647.71088532041</v>
      </c>
      <c r="I397" s="16">
        <v>164154.13870774067</v>
      </c>
      <c r="J397" s="16">
        <v>165746.06881027736</v>
      </c>
      <c r="K397" s="16">
        <v>157245.87647873105</v>
      </c>
      <c r="L397" s="16">
        <v>157594.79435862746</v>
      </c>
      <c r="M397" s="16">
        <v>151455.49851010719</v>
      </c>
      <c r="N397" s="16">
        <v>145180.9745360495</v>
      </c>
      <c r="O397" s="16">
        <v>132593.10993757966</v>
      </c>
    </row>
    <row r="398" spans="1:15" x14ac:dyDescent="0.3">
      <c r="A398" s="15" t="str">
        <f>INDEX('R1. Scenario specifications'!$C$11:$C$49,MATCH($B398,'R1. Scenario specifications'!$A$11:$A$49,0))</f>
        <v>Current 1.75DS, 2020 start, 'Expect the Unexpected' but with most conservative biomass CCS / NET technology cost assumptions</v>
      </c>
      <c r="B398" s="15" t="s">
        <v>43</v>
      </c>
      <c r="C398" s="15" t="s">
        <v>67</v>
      </c>
      <c r="D398" s="15" t="s">
        <v>268</v>
      </c>
      <c r="E398" s="16">
        <v>202.70125377665161</v>
      </c>
      <c r="F398" s="16">
        <v>194.90848865877464</v>
      </c>
      <c r="G398" s="16">
        <v>2729.17362250721</v>
      </c>
      <c r="H398" s="16">
        <v>4247.5607141169876</v>
      </c>
      <c r="I398" s="16">
        <v>5986.7395490682138</v>
      </c>
      <c r="J398" s="16">
        <v>9141.8947823743329</v>
      </c>
      <c r="K398" s="16">
        <v>10270.391925130829</v>
      </c>
      <c r="L398" s="16">
        <v>13145.623498997398</v>
      </c>
      <c r="M398" s="16">
        <v>18363.525677400346</v>
      </c>
      <c r="N398" s="16">
        <v>25069.246691945325</v>
      </c>
      <c r="O398" s="16">
        <v>27490.520566154271</v>
      </c>
    </row>
    <row r="399" spans="1:15" x14ac:dyDescent="0.3">
      <c r="A399" s="15" t="str">
        <f>INDEX('R1. Scenario specifications'!$C$11:$C$49,MATCH($B399,'R1. Scenario specifications'!$A$11:$A$49,0))</f>
        <v>Current 1.75DS, 2020 start, 'Expect the Unexpected' but with most conservative biomass CCS / NET technology cost assumptions</v>
      </c>
      <c r="B399" s="15" t="s">
        <v>43</v>
      </c>
      <c r="C399" s="15" t="s">
        <v>71</v>
      </c>
      <c r="D399" s="15" t="s">
        <v>269</v>
      </c>
      <c r="E399" s="16">
        <v>67.937052631788802</v>
      </c>
      <c r="F399" s="16">
        <v>458.66984800047186</v>
      </c>
      <c r="G399" s="16">
        <v>1083.8377074130829</v>
      </c>
      <c r="H399" s="16">
        <v>5100.974002785837</v>
      </c>
      <c r="I399" s="16">
        <v>16273.525188108804</v>
      </c>
      <c r="J399" s="16">
        <v>24098.551488080178</v>
      </c>
      <c r="K399" s="16">
        <v>32564.289513846423</v>
      </c>
      <c r="L399" s="16">
        <v>59002.159911298841</v>
      </c>
      <c r="M399" s="16">
        <v>90058.374353210223</v>
      </c>
      <c r="N399" s="16">
        <v>111263.66772646975</v>
      </c>
      <c r="O399" s="16">
        <v>122641.29411201068</v>
      </c>
    </row>
    <row r="400" spans="1:15" x14ac:dyDescent="0.3">
      <c r="A400" s="15" t="str">
        <f>INDEX('R1. Scenario specifications'!$C$11:$C$49,MATCH($B400,'R1. Scenario specifications'!$A$11:$A$49,0))</f>
        <v>Current 1.75DS, 2020 start, 'Expect the Unexpected' but with most conservative biomass CCS / NET technology cost assumptions</v>
      </c>
      <c r="B400" s="15" t="s">
        <v>43</v>
      </c>
      <c r="C400" s="15" t="s">
        <v>72</v>
      </c>
      <c r="D400" s="15" t="s">
        <v>269</v>
      </c>
      <c r="E400" s="16">
        <v>55.461114646679903</v>
      </c>
      <c r="F400" s="16">
        <v>60.524118034134894</v>
      </c>
      <c r="G400" s="16">
        <v>64.687762917592892</v>
      </c>
      <c r="H400" s="16">
        <v>64.716528064517092</v>
      </c>
      <c r="I400" s="16">
        <v>66.248844356285545</v>
      </c>
      <c r="J400" s="16">
        <v>73.538017124822346</v>
      </c>
      <c r="K400" s="16">
        <v>74.640371071577022</v>
      </c>
      <c r="L400" s="16">
        <v>770.47120025936556</v>
      </c>
      <c r="M400" s="16">
        <v>1747.782323319117</v>
      </c>
      <c r="N400" s="16">
        <v>1747.762084800986</v>
      </c>
      <c r="O400" s="16">
        <v>1747.7418462828548</v>
      </c>
    </row>
    <row r="401" spans="1:15" x14ac:dyDescent="0.3">
      <c r="A401" s="15" t="str">
        <f>INDEX('R1. Scenario specifications'!$C$11:$C$49,MATCH($B401,'R1. Scenario specifications'!$A$11:$A$49,0))</f>
        <v>Current 1.75DS, 2020 start, 'Expect the Unexpected' but with most conservative biomass CCS / NET technology cost assumptions</v>
      </c>
      <c r="B401" s="15" t="s">
        <v>43</v>
      </c>
      <c r="C401" s="15" t="s">
        <v>76</v>
      </c>
      <c r="D401" s="15" t="s">
        <v>268</v>
      </c>
      <c r="E401" s="16">
        <v>1.963099940637433</v>
      </c>
      <c r="F401" s="16">
        <v>1.7858497922310126</v>
      </c>
      <c r="G401" s="16">
        <v>1.5022495547807513</v>
      </c>
      <c r="H401" s="16">
        <v>1.0014997031871682</v>
      </c>
      <c r="I401" s="16">
        <v>0.50074985159358421</v>
      </c>
      <c r="J401" s="16">
        <v>0</v>
      </c>
      <c r="K401" s="16">
        <v>0</v>
      </c>
      <c r="L401" s="16">
        <v>0</v>
      </c>
      <c r="M401" s="16">
        <v>0</v>
      </c>
      <c r="N401" s="16">
        <v>0</v>
      </c>
      <c r="O401" s="16">
        <v>0</v>
      </c>
    </row>
    <row r="402" spans="1:15" x14ac:dyDescent="0.3">
      <c r="A402" s="15" t="str">
        <f>INDEX('R1. Scenario specifications'!$C$11:$C$49,MATCH($B402,'R1. Scenario specifications'!$A$11:$A$49,0))</f>
        <v>Current 1.75DS, 2020 start, 'Expect the Unexpected' but with most conservative biomass CCS / NET technology cost assumptions</v>
      </c>
      <c r="B402" s="15" t="s">
        <v>43</v>
      </c>
      <c r="C402" s="15" t="s">
        <v>73</v>
      </c>
      <c r="D402" s="15" t="s">
        <v>270</v>
      </c>
      <c r="E402" s="16">
        <v>1517.4635089937533</v>
      </c>
      <c r="F402" s="16">
        <v>1704.941889708542</v>
      </c>
      <c r="G402" s="16">
        <v>2697.6400213527741</v>
      </c>
      <c r="H402" s="16">
        <v>12566.217389449946</v>
      </c>
      <c r="I402" s="16">
        <v>26631.98022105929</v>
      </c>
      <c r="J402" s="16">
        <v>33590.21453226704</v>
      </c>
      <c r="K402" s="16">
        <v>48179.024797813508</v>
      </c>
      <c r="L402" s="16">
        <v>77892.093770670908</v>
      </c>
      <c r="M402" s="16">
        <v>123899.70088339403</v>
      </c>
      <c r="N402" s="16">
        <v>170369.78344717724</v>
      </c>
      <c r="O402" s="16">
        <v>207742.69016247513</v>
      </c>
    </row>
    <row r="403" spans="1:15" x14ac:dyDescent="0.3">
      <c r="A403" s="15" t="str">
        <f>INDEX('R1. Scenario specifications'!$C$11:$C$49,MATCH($B403,'R1. Scenario specifications'!$A$11:$A$49,0))</f>
        <v>Current 1.75DS, 2030 start, 'Expect the Unexpected' but with most conservative biomass CCS / NET technology cost assumptions</v>
      </c>
      <c r="B403" s="15" t="s">
        <v>44</v>
      </c>
      <c r="C403" s="15" t="s">
        <v>272</v>
      </c>
      <c r="D403" s="15" t="s">
        <v>263</v>
      </c>
      <c r="E403" s="16">
        <v>49784.734326602505</v>
      </c>
      <c r="F403" s="16">
        <v>54152.136257274149</v>
      </c>
      <c r="G403" s="16">
        <v>71101.521146472311</v>
      </c>
      <c r="H403" s="16">
        <v>92284.05317362379</v>
      </c>
      <c r="I403" s="16">
        <v>129754.04080548236</v>
      </c>
      <c r="J403" s="16">
        <v>158426.25520600524</v>
      </c>
      <c r="K403" s="16">
        <v>239066.00186558961</v>
      </c>
      <c r="L403" s="16">
        <v>264721.33806460584</v>
      </c>
      <c r="M403" s="16">
        <v>292140.27390135336</v>
      </c>
      <c r="N403" s="16">
        <v>310669.90603173233</v>
      </c>
      <c r="O403" s="16">
        <v>327467.62914405868</v>
      </c>
    </row>
    <row r="404" spans="1:15" x14ac:dyDescent="0.3">
      <c r="A404" s="15" t="str">
        <f>INDEX('R1. Scenario specifications'!$C$11:$C$49,MATCH($B404,'R1. Scenario specifications'!$A$11:$A$49,0))</f>
        <v>Current 1.75DS, 2030 start, 'Expect the Unexpected' but with most conservative biomass CCS / NET technology cost assumptions</v>
      </c>
      <c r="B404" s="15" t="s">
        <v>44</v>
      </c>
      <c r="C404" s="15" t="s">
        <v>61</v>
      </c>
      <c r="D404" s="15" t="s">
        <v>264</v>
      </c>
      <c r="E404" s="16">
        <v>132862.88014752162</v>
      </c>
      <c r="F404" s="16">
        <v>167791.64912397906</v>
      </c>
      <c r="G404" s="16">
        <v>133396.50690024573</v>
      </c>
      <c r="H404" s="16">
        <v>130131.69480443095</v>
      </c>
      <c r="I404" s="16">
        <v>54222.110906824615</v>
      </c>
      <c r="J404" s="16">
        <v>64697.548356320571</v>
      </c>
      <c r="K404" s="16">
        <v>67192.346879315635</v>
      </c>
      <c r="L404" s="16">
        <v>90054.301486998054</v>
      </c>
      <c r="M404" s="16">
        <v>94008.482101658461</v>
      </c>
      <c r="N404" s="16">
        <v>91005.120551621018</v>
      </c>
      <c r="O404" s="16">
        <v>72822.43236315345</v>
      </c>
    </row>
    <row r="405" spans="1:15" x14ac:dyDescent="0.3">
      <c r="A405" s="15" t="str">
        <f>INDEX('R1. Scenario specifications'!$C$11:$C$49,MATCH($B405,'R1. Scenario specifications'!$A$11:$A$49,0))</f>
        <v>Current 1.75DS, 2030 start, 'Expect the Unexpected' but with most conservative biomass CCS / NET technology cost assumptions</v>
      </c>
      <c r="B405" s="15" t="s">
        <v>44</v>
      </c>
      <c r="C405" s="15" t="s">
        <v>62</v>
      </c>
      <c r="D405" s="15" t="s">
        <v>265</v>
      </c>
      <c r="E405" s="16">
        <v>113859.35941863245</v>
      </c>
      <c r="F405" s="16">
        <v>124404.48311047144</v>
      </c>
      <c r="G405" s="16">
        <v>164358.44354690131</v>
      </c>
      <c r="H405" s="16">
        <v>184528.1339737667</v>
      </c>
      <c r="I405" s="16">
        <v>208002.35250740009</v>
      </c>
      <c r="J405" s="16">
        <v>151892.16467323259</v>
      </c>
      <c r="K405" s="16">
        <v>113780.18518237858</v>
      </c>
      <c r="L405" s="16">
        <v>134933.43406647255</v>
      </c>
      <c r="M405" s="16">
        <v>112839.60779911911</v>
      </c>
      <c r="N405" s="16">
        <v>85318.933636592556</v>
      </c>
      <c r="O405" s="16">
        <v>67955.769771135834</v>
      </c>
    </row>
    <row r="406" spans="1:15" x14ac:dyDescent="0.3">
      <c r="A406" s="15" t="str">
        <f>INDEX('R1. Scenario specifications'!$C$11:$C$49,MATCH($B406,'R1. Scenario specifications'!$A$11:$A$49,0))</f>
        <v>Current 1.75DS, 2030 start, 'Expect the Unexpected' but with most conservative biomass CCS / NET technology cost assumptions</v>
      </c>
      <c r="B406" s="15" t="s">
        <v>44</v>
      </c>
      <c r="C406" s="15" t="s">
        <v>273</v>
      </c>
      <c r="D406" s="15" t="s">
        <v>266</v>
      </c>
      <c r="E406" s="16">
        <v>10361.182910638019</v>
      </c>
      <c r="F406" s="16">
        <v>10421.651557134468</v>
      </c>
      <c r="G406" s="16">
        <v>14538.565506475221</v>
      </c>
      <c r="H406" s="16">
        <v>17298.820957073796</v>
      </c>
      <c r="I406" s="16">
        <v>19263.86204579633</v>
      </c>
      <c r="J406" s="16">
        <v>27460.938995053421</v>
      </c>
      <c r="K406" s="16">
        <v>31972.688976027392</v>
      </c>
      <c r="L406" s="16">
        <v>32848.449501015682</v>
      </c>
      <c r="M406" s="16">
        <v>34046.216063270484</v>
      </c>
      <c r="N406" s="16">
        <v>36453.846391369872</v>
      </c>
      <c r="O406" s="16">
        <v>37854.326905973576</v>
      </c>
    </row>
    <row r="407" spans="1:15" x14ac:dyDescent="0.3">
      <c r="A407" s="15" t="str">
        <f>INDEX('R1. Scenario specifications'!$C$11:$C$49,MATCH($B407,'R1. Scenario specifications'!$A$11:$A$49,0))</f>
        <v>Current 1.75DS, 2030 start, 'Expect the Unexpected' but with most conservative biomass CCS / NET technology cost assumptions</v>
      </c>
      <c r="B407" s="15" t="s">
        <v>44</v>
      </c>
      <c r="C407" s="15" t="s">
        <v>274</v>
      </c>
      <c r="D407" s="15" t="s">
        <v>267</v>
      </c>
      <c r="E407" s="16">
        <v>9499.4101148835834</v>
      </c>
      <c r="F407" s="16">
        <v>9848.8143857170016</v>
      </c>
      <c r="G407" s="16">
        <v>13753.197500000002</v>
      </c>
      <c r="H407" s="16">
        <v>14573.808002186548</v>
      </c>
      <c r="I407" s="16">
        <v>15050.293836008288</v>
      </c>
      <c r="J407" s="16">
        <v>24982.92</v>
      </c>
      <c r="K407" s="16">
        <v>29999.287499999999</v>
      </c>
      <c r="L407" s="16">
        <v>31962.917883255039</v>
      </c>
      <c r="M407" s="16">
        <v>34022.519310284202</v>
      </c>
      <c r="N407" s="16">
        <v>38453.58</v>
      </c>
      <c r="O407" s="16">
        <v>39732.83639727001</v>
      </c>
    </row>
    <row r="408" spans="1:15" x14ac:dyDescent="0.3">
      <c r="A408" s="15" t="str">
        <f>INDEX('R1. Scenario specifications'!$C$11:$C$49,MATCH($B408,'R1. Scenario specifications'!$A$11:$A$49,0))</f>
        <v>Current 1.75DS, 2030 start, 'Expect the Unexpected' but with most conservative biomass CCS / NET technology cost assumptions</v>
      </c>
      <c r="B408" s="15" t="s">
        <v>44</v>
      </c>
      <c r="C408" s="15" t="s">
        <v>63</v>
      </c>
      <c r="D408" s="15" t="s">
        <v>276</v>
      </c>
      <c r="E408" s="16">
        <v>152813.77727822776</v>
      </c>
      <c r="F408" s="16">
        <v>158350.63274649918</v>
      </c>
      <c r="G408" s="16">
        <v>171734.95198072732</v>
      </c>
      <c r="H408" s="16">
        <v>184961.55251408034</v>
      </c>
      <c r="I408" s="16">
        <v>169448.25239242913</v>
      </c>
      <c r="J408" s="16">
        <v>158856.93345617727</v>
      </c>
      <c r="K408" s="16">
        <v>152331.21780011524</v>
      </c>
      <c r="L408" s="16">
        <v>160025.49938217815</v>
      </c>
      <c r="M408" s="16">
        <v>153316.97235632205</v>
      </c>
      <c r="N408" s="16">
        <v>146798.16561390203</v>
      </c>
      <c r="O408" s="16">
        <v>133923.22029680668</v>
      </c>
    </row>
    <row r="409" spans="1:15" x14ac:dyDescent="0.3">
      <c r="A409" s="15" t="str">
        <f>INDEX('R1. Scenario specifications'!$C$11:$C$49,MATCH($B409,'R1. Scenario specifications'!$A$11:$A$49,0))</f>
        <v>Current 1.75DS, 2030 start, 'Expect the Unexpected' but with most conservative biomass CCS / NET technology cost assumptions</v>
      </c>
      <c r="B409" s="15" t="s">
        <v>44</v>
      </c>
      <c r="C409" s="15" t="s">
        <v>67</v>
      </c>
      <c r="D409" s="15" t="s">
        <v>268</v>
      </c>
      <c r="E409" s="16">
        <v>202.70125377665161</v>
      </c>
      <c r="F409" s="16">
        <v>194.90848865877464</v>
      </c>
      <c r="G409" s="16">
        <v>2729.17362250721</v>
      </c>
      <c r="H409" s="16">
        <v>4236.7068245456885</v>
      </c>
      <c r="I409" s="16">
        <v>6501.2481839928842</v>
      </c>
      <c r="J409" s="16">
        <v>12844.16724928146</v>
      </c>
      <c r="K409" s="16">
        <v>18207.489266430981</v>
      </c>
      <c r="L409" s="16">
        <v>18120.765904960652</v>
      </c>
      <c r="M409" s="16">
        <v>19116.378808227288</v>
      </c>
      <c r="N409" s="16">
        <v>24453.972279336547</v>
      </c>
      <c r="O409" s="16">
        <v>26969.127332605676</v>
      </c>
    </row>
    <row r="410" spans="1:15" x14ac:dyDescent="0.3">
      <c r="A410" s="15" t="str">
        <f>INDEX('R1. Scenario specifications'!$C$11:$C$49,MATCH($B410,'R1. Scenario specifications'!$A$11:$A$49,0))</f>
        <v>Current 1.75DS, 2030 start, 'Expect the Unexpected' but with most conservative biomass CCS / NET technology cost assumptions</v>
      </c>
      <c r="B410" s="15" t="s">
        <v>44</v>
      </c>
      <c r="C410" s="15" t="s">
        <v>71</v>
      </c>
      <c r="D410" s="15" t="s">
        <v>269</v>
      </c>
      <c r="E410" s="16">
        <v>67.937052631788802</v>
      </c>
      <c r="F410" s="16">
        <v>458.66984800047186</v>
      </c>
      <c r="G410" s="16">
        <v>1083.8377074130829</v>
      </c>
      <c r="H410" s="16">
        <v>2602.2563297349002</v>
      </c>
      <c r="I410" s="16">
        <v>10534.077440903884</v>
      </c>
      <c r="J410" s="16">
        <v>24979.5043812607</v>
      </c>
      <c r="K410" s="16">
        <v>40162.12211991784</v>
      </c>
      <c r="L410" s="16">
        <v>58959.332248305909</v>
      </c>
      <c r="M410" s="16">
        <v>86848.767317614605</v>
      </c>
      <c r="N410" s="16">
        <v>103424.15944162401</v>
      </c>
      <c r="O410" s="16">
        <v>119892.95778225755</v>
      </c>
    </row>
    <row r="411" spans="1:15" x14ac:dyDescent="0.3">
      <c r="A411" s="15" t="str">
        <f>INDEX('R1. Scenario specifications'!$C$11:$C$49,MATCH($B411,'R1. Scenario specifications'!$A$11:$A$49,0))</f>
        <v>Current 1.75DS, 2030 start, 'Expect the Unexpected' but with most conservative biomass CCS / NET technology cost assumptions</v>
      </c>
      <c r="B411" s="15" t="s">
        <v>44</v>
      </c>
      <c r="C411" s="15" t="s">
        <v>72</v>
      </c>
      <c r="D411" s="15" t="s">
        <v>269</v>
      </c>
      <c r="E411" s="16">
        <v>55.461114646679903</v>
      </c>
      <c r="F411" s="16">
        <v>60.524118034134894</v>
      </c>
      <c r="G411" s="16">
        <v>64.687762917592892</v>
      </c>
      <c r="H411" s="16">
        <v>64.713826068531574</v>
      </c>
      <c r="I411" s="16">
        <v>66.201487811954081</v>
      </c>
      <c r="J411" s="16">
        <v>73.332525749779734</v>
      </c>
      <c r="K411" s="16">
        <v>107.49486175270624</v>
      </c>
      <c r="L411" s="16">
        <v>670.59050070015451</v>
      </c>
      <c r="M411" s="16">
        <v>670.56378926085313</v>
      </c>
      <c r="N411" s="16">
        <v>670.53849825924658</v>
      </c>
      <c r="O411" s="16">
        <v>670.51320725764026</v>
      </c>
    </row>
    <row r="412" spans="1:15" x14ac:dyDescent="0.3">
      <c r="A412" s="15" t="str">
        <f>INDEX('R1. Scenario specifications'!$C$11:$C$49,MATCH($B412,'R1. Scenario specifications'!$A$11:$A$49,0))</f>
        <v>Current 1.75DS, 2030 start, 'Expect the Unexpected' but with most conservative biomass CCS / NET technology cost assumptions</v>
      </c>
      <c r="B412" s="15" t="s">
        <v>44</v>
      </c>
      <c r="C412" s="15" t="s">
        <v>76</v>
      </c>
      <c r="D412" s="15" t="s">
        <v>268</v>
      </c>
      <c r="E412" s="16">
        <v>1.963099940637433</v>
      </c>
      <c r="F412" s="16">
        <v>1.7858497922310126</v>
      </c>
      <c r="G412" s="16">
        <v>1.5022495547807513</v>
      </c>
      <c r="H412" s="16">
        <v>1.0014997031871673</v>
      </c>
      <c r="I412" s="16">
        <v>0.50074985159358421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</row>
    <row r="413" spans="1:15" x14ac:dyDescent="0.3">
      <c r="A413" s="15" t="str">
        <f>INDEX('R1. Scenario specifications'!$C$11:$C$49,MATCH($B413,'R1. Scenario specifications'!$A$11:$A$49,0))</f>
        <v>Current 1.75DS, 2030 start, 'Expect the Unexpected' but with most conservative biomass CCS / NET technology cost assumptions</v>
      </c>
      <c r="B413" s="15" t="s">
        <v>44</v>
      </c>
      <c r="C413" s="15" t="s">
        <v>73</v>
      </c>
      <c r="D413" s="15" t="s">
        <v>270</v>
      </c>
      <c r="E413" s="16">
        <v>1517.4635089937533</v>
      </c>
      <c r="F413" s="16">
        <v>1704.941889708542</v>
      </c>
      <c r="G413" s="16">
        <v>2697.6400213527741</v>
      </c>
      <c r="H413" s="16">
        <v>11305.646027158451</v>
      </c>
      <c r="I413" s="16">
        <v>26567.387132693206</v>
      </c>
      <c r="J413" s="16">
        <v>35530.962386006788</v>
      </c>
      <c r="K413" s="16">
        <v>55825.943756512046</v>
      </c>
      <c r="L413" s="16">
        <v>78346.863451750352</v>
      </c>
      <c r="M413" s="16">
        <v>118216.17136906364</v>
      </c>
      <c r="N413" s="16">
        <v>159626.27052320962</v>
      </c>
      <c r="O413" s="16">
        <v>204328.33308346409</v>
      </c>
    </row>
    <row r="414" spans="1:15" x14ac:dyDescent="0.3">
      <c r="A414" s="15" t="str">
        <f>INDEX('R1. Scenario specifications'!$C$11:$C$49,MATCH($B414,'R1. Scenario specifications'!$A$11:$A$49,0))</f>
        <v>Current 2DS, 2030 start, 'Expect the Unexpected' but with cheap renewables</v>
      </c>
      <c r="B414" s="15" t="s">
        <v>45</v>
      </c>
      <c r="C414" s="15" t="s">
        <v>272</v>
      </c>
      <c r="D414" s="15" t="s">
        <v>263</v>
      </c>
      <c r="E414" s="16">
        <v>49784.734326602505</v>
      </c>
      <c r="F414" s="16">
        <v>54152.136257274149</v>
      </c>
      <c r="G414" s="16">
        <v>71101.521146472311</v>
      </c>
      <c r="H414" s="16">
        <v>92284.05317362379</v>
      </c>
      <c r="I414" s="16">
        <v>117889.77936593069</v>
      </c>
      <c r="J414" s="16">
        <v>151518.40088102507</v>
      </c>
      <c r="K414" s="16">
        <v>175253.62685749345</v>
      </c>
      <c r="L414" s="16">
        <v>220791.64946680574</v>
      </c>
      <c r="M414" s="16">
        <v>275585.1704651459</v>
      </c>
      <c r="N414" s="16">
        <v>308604.40108605265</v>
      </c>
      <c r="O414" s="16">
        <v>327545.5271045331</v>
      </c>
    </row>
    <row r="415" spans="1:15" x14ac:dyDescent="0.3">
      <c r="A415" s="15" t="str">
        <f>INDEX('R1. Scenario specifications'!$C$11:$C$49,MATCH($B415,'R1. Scenario specifications'!$A$11:$A$49,0))</f>
        <v>Current 2DS, 2030 start, 'Expect the Unexpected' but with cheap renewables</v>
      </c>
      <c r="B415" s="15" t="s">
        <v>45</v>
      </c>
      <c r="C415" s="15" t="s">
        <v>61</v>
      </c>
      <c r="D415" s="15" t="s">
        <v>264</v>
      </c>
      <c r="E415" s="16">
        <v>132862.88014752162</v>
      </c>
      <c r="F415" s="16">
        <v>167791.64912397906</v>
      </c>
      <c r="G415" s="16">
        <v>133396.50690024573</v>
      </c>
      <c r="H415" s="16">
        <v>130131.69480443095</v>
      </c>
      <c r="I415" s="16">
        <v>88844.362482449418</v>
      </c>
      <c r="J415" s="16">
        <v>69935.836962187255</v>
      </c>
      <c r="K415" s="16">
        <v>82602.323828662324</v>
      </c>
      <c r="L415" s="16">
        <v>91417.19959479809</v>
      </c>
      <c r="M415" s="16">
        <v>101794.75809856584</v>
      </c>
      <c r="N415" s="16">
        <v>103410.27960143446</v>
      </c>
      <c r="O415" s="16">
        <v>93967.524237882433</v>
      </c>
    </row>
    <row r="416" spans="1:15" x14ac:dyDescent="0.3">
      <c r="A416" s="15" t="str">
        <f>INDEX('R1. Scenario specifications'!$C$11:$C$49,MATCH($B416,'R1. Scenario specifications'!$A$11:$A$49,0))</f>
        <v>Current 2DS, 2030 start, 'Expect the Unexpected' but with cheap renewables</v>
      </c>
      <c r="B416" s="15" t="s">
        <v>45</v>
      </c>
      <c r="C416" s="15" t="s">
        <v>62</v>
      </c>
      <c r="D416" s="15" t="s">
        <v>265</v>
      </c>
      <c r="E416" s="16">
        <v>113859.35941863245</v>
      </c>
      <c r="F416" s="16">
        <v>124404.48311047144</v>
      </c>
      <c r="G416" s="16">
        <v>164358.44354690131</v>
      </c>
      <c r="H416" s="16">
        <v>184528.1339737667</v>
      </c>
      <c r="I416" s="16">
        <v>202471.47385151073</v>
      </c>
      <c r="J416" s="16">
        <v>207661.12706587079</v>
      </c>
      <c r="K416" s="16">
        <v>192616.51201938346</v>
      </c>
      <c r="L416" s="16">
        <v>168971.52789287065</v>
      </c>
      <c r="M416" s="16">
        <v>141564.03885763069</v>
      </c>
      <c r="N416" s="16">
        <v>98424.903906989741</v>
      </c>
      <c r="O416" s="16">
        <v>78092.417837893969</v>
      </c>
    </row>
    <row r="417" spans="1:15" x14ac:dyDescent="0.3">
      <c r="A417" s="15" t="str">
        <f>INDEX('R1. Scenario specifications'!$C$11:$C$49,MATCH($B417,'R1. Scenario specifications'!$A$11:$A$49,0))</f>
        <v>Current 2DS, 2030 start, 'Expect the Unexpected' but with cheap renewables</v>
      </c>
      <c r="B417" s="15" t="s">
        <v>45</v>
      </c>
      <c r="C417" s="15" t="s">
        <v>273</v>
      </c>
      <c r="D417" s="15" t="s">
        <v>266</v>
      </c>
      <c r="E417" s="16">
        <v>10361.182910638019</v>
      </c>
      <c r="F417" s="16">
        <v>10421.651557134468</v>
      </c>
      <c r="G417" s="16">
        <v>14538.565506475221</v>
      </c>
      <c r="H417" s="16">
        <v>17298.820957073796</v>
      </c>
      <c r="I417" s="16">
        <v>19099.546642208039</v>
      </c>
      <c r="J417" s="16">
        <v>24750.656781176363</v>
      </c>
      <c r="K417" s="16">
        <v>26070.767509648522</v>
      </c>
      <c r="L417" s="16">
        <v>26988.08778852328</v>
      </c>
      <c r="M417" s="16">
        <v>29030.639816995925</v>
      </c>
      <c r="N417" s="16">
        <v>33974.170550813462</v>
      </c>
      <c r="O417" s="16">
        <v>36650.287637637259</v>
      </c>
    </row>
    <row r="418" spans="1:15" x14ac:dyDescent="0.3">
      <c r="A418" s="15" t="str">
        <f>INDEX('R1. Scenario specifications'!$C$11:$C$49,MATCH($B418,'R1. Scenario specifications'!$A$11:$A$49,0))</f>
        <v>Current 2DS, 2030 start, 'Expect the Unexpected' but with cheap renewables</v>
      </c>
      <c r="B418" s="15" t="s">
        <v>45</v>
      </c>
      <c r="C418" s="15" t="s">
        <v>274</v>
      </c>
      <c r="D418" s="15" t="s">
        <v>267</v>
      </c>
      <c r="E418" s="16">
        <v>9499.4101148835834</v>
      </c>
      <c r="F418" s="16">
        <v>9848.8143857170016</v>
      </c>
      <c r="G418" s="16">
        <v>13753.197500000002</v>
      </c>
      <c r="H418" s="16">
        <v>14573.808002186548</v>
      </c>
      <c r="I418" s="16">
        <v>15050.293836008288</v>
      </c>
      <c r="J418" s="16">
        <v>23196.814112796434</v>
      </c>
      <c r="K418" s="16">
        <v>26314.42165548776</v>
      </c>
      <c r="L418" s="16">
        <v>30653.38668657768</v>
      </c>
      <c r="M418" s="16">
        <v>34576.413599185318</v>
      </c>
      <c r="N418" s="16">
        <v>38398.026766356576</v>
      </c>
      <c r="O418" s="16">
        <v>39733.175000000003</v>
      </c>
    </row>
    <row r="419" spans="1:15" x14ac:dyDescent="0.3">
      <c r="A419" s="15" t="str">
        <f>INDEX('R1. Scenario specifications'!$C$11:$C$49,MATCH($B419,'R1. Scenario specifications'!$A$11:$A$49,0))</f>
        <v>Current 2DS, 2030 start, 'Expect the Unexpected' but with cheap renewables</v>
      </c>
      <c r="B419" s="15" t="s">
        <v>45</v>
      </c>
      <c r="C419" s="15" t="s">
        <v>63</v>
      </c>
      <c r="D419" s="15" t="s">
        <v>276</v>
      </c>
      <c r="E419" s="16">
        <v>152813.77727822776</v>
      </c>
      <c r="F419" s="16">
        <v>158350.63274649918</v>
      </c>
      <c r="G419" s="16">
        <v>171734.95198072732</v>
      </c>
      <c r="H419" s="16">
        <v>184961.55251408034</v>
      </c>
      <c r="I419" s="16">
        <v>173945.01475128531</v>
      </c>
      <c r="J419" s="16">
        <v>162294.31371439807</v>
      </c>
      <c r="K419" s="16">
        <v>160400.90842928307</v>
      </c>
      <c r="L419" s="16">
        <v>158694.19050939492</v>
      </c>
      <c r="M419" s="16">
        <v>157401.39518729722</v>
      </c>
      <c r="N419" s="16">
        <v>153575.90290996979</v>
      </c>
      <c r="O419" s="16">
        <v>136321.96234759223</v>
      </c>
    </row>
    <row r="420" spans="1:15" x14ac:dyDescent="0.3">
      <c r="A420" s="15" t="str">
        <f>INDEX('R1. Scenario specifications'!$C$11:$C$49,MATCH($B420,'R1. Scenario specifications'!$A$11:$A$49,0))</f>
        <v>Current 2DS, 2030 start, 'Expect the Unexpected' but with cheap renewables</v>
      </c>
      <c r="B420" s="15" t="s">
        <v>45</v>
      </c>
      <c r="C420" s="15" t="s">
        <v>67</v>
      </c>
      <c r="D420" s="15" t="s">
        <v>268</v>
      </c>
      <c r="E420" s="16">
        <v>202.70125377665161</v>
      </c>
      <c r="F420" s="16">
        <v>194.90848865877464</v>
      </c>
      <c r="G420" s="16">
        <v>2729.17362250721</v>
      </c>
      <c r="H420" s="16">
        <v>4236.7068245456885</v>
      </c>
      <c r="I420" s="16">
        <v>5769.6669354234755</v>
      </c>
      <c r="J420" s="16">
        <v>7718.1450327502607</v>
      </c>
      <c r="K420" s="16">
        <v>10577.540315828282</v>
      </c>
      <c r="L420" s="16">
        <v>10679.515509612293</v>
      </c>
      <c r="M420" s="16">
        <v>11599.670339966933</v>
      </c>
      <c r="N420" s="16">
        <v>17844.221110169819</v>
      </c>
      <c r="O420" s="16">
        <v>25751.961842381756</v>
      </c>
    </row>
    <row r="421" spans="1:15" x14ac:dyDescent="0.3">
      <c r="A421" s="15" t="str">
        <f>INDEX('R1. Scenario specifications'!$C$11:$C$49,MATCH($B421,'R1. Scenario specifications'!$A$11:$A$49,0))</f>
        <v>Current 2DS, 2030 start, 'Expect the Unexpected' but with cheap renewables</v>
      </c>
      <c r="B421" s="15" t="s">
        <v>45</v>
      </c>
      <c r="C421" s="15" t="s">
        <v>71</v>
      </c>
      <c r="D421" s="15" t="s">
        <v>269</v>
      </c>
      <c r="E421" s="16">
        <v>67.937052631788802</v>
      </c>
      <c r="F421" s="16">
        <v>458.66984800047186</v>
      </c>
      <c r="G421" s="16">
        <v>1083.8377074130829</v>
      </c>
      <c r="H421" s="16">
        <v>2602.2563297349002</v>
      </c>
      <c r="I421" s="16">
        <v>12635.282715801466</v>
      </c>
      <c r="J421" s="16">
        <v>25001.806734672875</v>
      </c>
      <c r="K421" s="16">
        <v>35117.744797431282</v>
      </c>
      <c r="L421" s="16">
        <v>46188.782987164537</v>
      </c>
      <c r="M421" s="16">
        <v>62903.964928228961</v>
      </c>
      <c r="N421" s="16">
        <v>92473.65792884439</v>
      </c>
      <c r="O421" s="16">
        <v>109567.82376301258</v>
      </c>
    </row>
    <row r="422" spans="1:15" x14ac:dyDescent="0.3">
      <c r="A422" s="15" t="str">
        <f>INDEX('R1. Scenario specifications'!$C$11:$C$49,MATCH($B422,'R1. Scenario specifications'!$A$11:$A$49,0))</f>
        <v>Current 2DS, 2030 start, 'Expect the Unexpected' but with cheap renewables</v>
      </c>
      <c r="B422" s="15" t="s">
        <v>45</v>
      </c>
      <c r="C422" s="15" t="s">
        <v>72</v>
      </c>
      <c r="D422" s="15" t="s">
        <v>269</v>
      </c>
      <c r="E422" s="16">
        <v>55.461114646679903</v>
      </c>
      <c r="F422" s="16">
        <v>60.524118034134894</v>
      </c>
      <c r="G422" s="16">
        <v>64.687762917592892</v>
      </c>
      <c r="H422" s="16">
        <v>64.713826068531574</v>
      </c>
      <c r="I422" s="16">
        <v>64.7262990678432</v>
      </c>
      <c r="J422" s="16">
        <v>64.804479401617343</v>
      </c>
      <c r="K422" s="16">
        <v>65.181845274675126</v>
      </c>
      <c r="L422" s="16">
        <v>420.4339403215194</v>
      </c>
      <c r="M422" s="16">
        <v>420.4137008277466</v>
      </c>
      <c r="N422" s="16">
        <v>454.33394369299037</v>
      </c>
      <c r="O422" s="16">
        <v>454.31370517485919</v>
      </c>
    </row>
    <row r="423" spans="1:15" x14ac:dyDescent="0.3">
      <c r="A423" s="15" t="str">
        <f>INDEX('R1. Scenario specifications'!$C$11:$C$49,MATCH($B423,'R1. Scenario specifications'!$A$11:$A$49,0))</f>
        <v>Current 2DS, 2030 start, 'Expect the Unexpected' but with cheap renewables</v>
      </c>
      <c r="B423" s="15" t="s">
        <v>45</v>
      </c>
      <c r="C423" s="15" t="s">
        <v>76</v>
      </c>
      <c r="D423" s="15" t="s">
        <v>268</v>
      </c>
      <c r="E423" s="16">
        <v>1.963099940637433</v>
      </c>
      <c r="F423" s="16">
        <v>1.7858497922310126</v>
      </c>
      <c r="G423" s="16">
        <v>1.5022495547807513</v>
      </c>
      <c r="H423" s="16">
        <v>1.0014997031871673</v>
      </c>
      <c r="I423" s="16">
        <v>0.50074985159358421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</row>
    <row r="424" spans="1:15" x14ac:dyDescent="0.3">
      <c r="A424" s="15" t="str">
        <f>INDEX('R1. Scenario specifications'!$C$11:$C$49,MATCH($B424,'R1. Scenario specifications'!$A$11:$A$49,0))</f>
        <v>Current 2DS, 2030 start, 'Expect the Unexpected' but with cheap renewables</v>
      </c>
      <c r="B424" s="15" t="s">
        <v>45</v>
      </c>
      <c r="C424" s="15" t="s">
        <v>73</v>
      </c>
      <c r="D424" s="15" t="s">
        <v>270</v>
      </c>
      <c r="E424" s="16">
        <v>1517.4635089937533</v>
      </c>
      <c r="F424" s="16">
        <v>1704.941889708542</v>
      </c>
      <c r="G424" s="16">
        <v>2697.6400213527741</v>
      </c>
      <c r="H424" s="16">
        <v>11305.646027158451</v>
      </c>
      <c r="I424" s="16">
        <v>27306.657553343131</v>
      </c>
      <c r="J424" s="16">
        <v>33183.401011427799</v>
      </c>
      <c r="K424" s="16">
        <v>45649.673557782415</v>
      </c>
      <c r="L424" s="16">
        <v>63074.355104574461</v>
      </c>
      <c r="M424" s="16">
        <v>91856.510675482423</v>
      </c>
      <c r="N424" s="16">
        <v>145008.25612526861</v>
      </c>
      <c r="O424" s="16">
        <v>189016.20631978466</v>
      </c>
    </row>
    <row r="425" spans="1:15" x14ac:dyDescent="0.3">
      <c r="A425" s="15" t="str">
        <f>INDEX('R1. Scenario specifications'!$C$11:$C$49,MATCH($B425,'R1. Scenario specifications'!$A$11:$A$49,0))</f>
        <v>Current 2DS, 2020 start, 'Expect the Unexpected' but with cheap CCS</v>
      </c>
      <c r="B425" s="15" t="s">
        <v>46</v>
      </c>
      <c r="C425" s="15" t="s">
        <v>272</v>
      </c>
      <c r="D425" s="15" t="s">
        <v>263</v>
      </c>
      <c r="E425" s="16">
        <v>49806.462571446209</v>
      </c>
      <c r="F425" s="16">
        <v>54118.83995114993</v>
      </c>
      <c r="G425" s="16">
        <v>71013.65033908248</v>
      </c>
      <c r="H425" s="16">
        <v>100143.17137642804</v>
      </c>
      <c r="I425" s="16">
        <v>118841.44414018777</v>
      </c>
      <c r="J425" s="16">
        <v>148950.96778222799</v>
      </c>
      <c r="K425" s="16">
        <v>177842.5793232749</v>
      </c>
      <c r="L425" s="16">
        <v>231237.63374109112</v>
      </c>
      <c r="M425" s="16">
        <v>273411.60450997157</v>
      </c>
      <c r="N425" s="16">
        <v>308491.36164270161</v>
      </c>
      <c r="O425" s="16">
        <v>327546.22308640392</v>
      </c>
    </row>
    <row r="426" spans="1:15" x14ac:dyDescent="0.3">
      <c r="A426" s="15" t="str">
        <f>INDEX('R1. Scenario specifications'!$C$11:$C$49,MATCH($B426,'R1. Scenario specifications'!$A$11:$A$49,0))</f>
        <v>Current 2DS, 2020 start, 'Expect the Unexpected' but with cheap CCS</v>
      </c>
      <c r="B426" s="15" t="s">
        <v>46</v>
      </c>
      <c r="C426" s="15" t="s">
        <v>61</v>
      </c>
      <c r="D426" s="15" t="s">
        <v>264</v>
      </c>
      <c r="E426" s="16">
        <v>132862.88014752162</v>
      </c>
      <c r="F426" s="16">
        <v>167898.31199688558</v>
      </c>
      <c r="G426" s="16">
        <v>133856.8016544978</v>
      </c>
      <c r="H426" s="16">
        <v>100417.84766243721</v>
      </c>
      <c r="I426" s="16">
        <v>86442.127519726913</v>
      </c>
      <c r="J426" s="16">
        <v>83818.780238652529</v>
      </c>
      <c r="K426" s="16">
        <v>88586.187486708091</v>
      </c>
      <c r="L426" s="16">
        <v>89386.427024959645</v>
      </c>
      <c r="M426" s="16">
        <v>103848.13389519544</v>
      </c>
      <c r="N426" s="16">
        <v>105295.67343049559</v>
      </c>
      <c r="O426" s="16">
        <v>99167.427298838593</v>
      </c>
    </row>
    <row r="427" spans="1:15" x14ac:dyDescent="0.3">
      <c r="A427" s="15" t="str">
        <f>INDEX('R1. Scenario specifications'!$C$11:$C$49,MATCH($B427,'R1. Scenario specifications'!$A$11:$A$49,0))</f>
        <v>Current 2DS, 2020 start, 'Expect the Unexpected' but with cheap CCS</v>
      </c>
      <c r="B427" s="15" t="s">
        <v>46</v>
      </c>
      <c r="C427" s="15" t="s">
        <v>62</v>
      </c>
      <c r="D427" s="15" t="s">
        <v>265</v>
      </c>
      <c r="E427" s="16">
        <v>114130.8571528051</v>
      </c>
      <c r="F427" s="16">
        <v>124278.72027447217</v>
      </c>
      <c r="G427" s="16">
        <v>163972.55896847745</v>
      </c>
      <c r="H427" s="16">
        <v>188981.22187462405</v>
      </c>
      <c r="I427" s="16">
        <v>196912.0984696555</v>
      </c>
      <c r="J427" s="16">
        <v>206053.18225749626</v>
      </c>
      <c r="K427" s="16">
        <v>201166.21277180593</v>
      </c>
      <c r="L427" s="16">
        <v>178240.40416354104</v>
      </c>
      <c r="M427" s="16">
        <v>146362.60837678847</v>
      </c>
      <c r="N427" s="16">
        <v>103789.17928001512</v>
      </c>
      <c r="O427" s="16">
        <v>83171.429116043917</v>
      </c>
    </row>
    <row r="428" spans="1:15" x14ac:dyDescent="0.3">
      <c r="A428" s="15" t="str">
        <f>INDEX('R1. Scenario specifications'!$C$11:$C$49,MATCH($B428,'R1. Scenario specifications'!$A$11:$A$49,0))</f>
        <v>Current 2DS, 2020 start, 'Expect the Unexpected' but with cheap CCS</v>
      </c>
      <c r="B428" s="15" t="s">
        <v>46</v>
      </c>
      <c r="C428" s="15" t="s">
        <v>273</v>
      </c>
      <c r="D428" s="15" t="s">
        <v>266</v>
      </c>
      <c r="E428" s="16">
        <v>10361.182910638019</v>
      </c>
      <c r="F428" s="16">
        <v>10439.77439325697</v>
      </c>
      <c r="G428" s="16">
        <v>14802.942593407019</v>
      </c>
      <c r="H428" s="16">
        <v>17543.670375522968</v>
      </c>
      <c r="I428" s="16">
        <v>20117.650597150183</v>
      </c>
      <c r="J428" s="16">
        <v>23027.570211768081</v>
      </c>
      <c r="K428" s="16">
        <v>24796.701096332778</v>
      </c>
      <c r="L428" s="16">
        <v>25886.086455507353</v>
      </c>
      <c r="M428" s="16">
        <v>28243.411647608486</v>
      </c>
      <c r="N428" s="16">
        <v>33228.611573576985</v>
      </c>
      <c r="O428" s="16">
        <v>37536.747570015337</v>
      </c>
    </row>
    <row r="429" spans="1:15" x14ac:dyDescent="0.3">
      <c r="A429" s="15" t="str">
        <f>INDEX('R1. Scenario specifications'!$C$11:$C$49,MATCH($B429,'R1. Scenario specifications'!$A$11:$A$49,0))</f>
        <v>Current 2DS, 2020 start, 'Expect the Unexpected' but with cheap CCS</v>
      </c>
      <c r="B429" s="15" t="s">
        <v>46</v>
      </c>
      <c r="C429" s="15" t="s">
        <v>274</v>
      </c>
      <c r="D429" s="15" t="s">
        <v>267</v>
      </c>
      <c r="E429" s="16">
        <v>9499.4101148835834</v>
      </c>
      <c r="F429" s="16">
        <v>9848.8143857170016</v>
      </c>
      <c r="G429" s="16">
        <v>13753.197500000002</v>
      </c>
      <c r="H429" s="16">
        <v>14580.156829963409</v>
      </c>
      <c r="I429" s="16">
        <v>16335.56760889633</v>
      </c>
      <c r="J429" s="16">
        <v>20736.539457159874</v>
      </c>
      <c r="K429" s="16">
        <v>25740.215058512829</v>
      </c>
      <c r="L429" s="16">
        <v>30632.86759707598</v>
      </c>
      <c r="M429" s="16">
        <v>33073.905173536812</v>
      </c>
      <c r="N429" s="16">
        <v>38192.232987486132</v>
      </c>
      <c r="O429" s="16">
        <v>39689.44589276069</v>
      </c>
    </row>
    <row r="430" spans="1:15" x14ac:dyDescent="0.3">
      <c r="A430" s="15" t="str">
        <f>INDEX('R1. Scenario specifications'!$C$11:$C$49,MATCH($B430,'R1. Scenario specifications'!$A$11:$A$49,0))</f>
        <v>Current 2DS, 2020 start, 'Expect the Unexpected' but with cheap CCS</v>
      </c>
      <c r="B430" s="15" t="s">
        <v>46</v>
      </c>
      <c r="C430" s="15" t="s">
        <v>63</v>
      </c>
      <c r="D430" s="15" t="s">
        <v>276</v>
      </c>
      <c r="E430" s="16">
        <v>152816.1979780384</v>
      </c>
      <c r="F430" s="16">
        <v>158348.18484464852</v>
      </c>
      <c r="G430" s="16">
        <v>171349.17397011933</v>
      </c>
      <c r="H430" s="16">
        <v>175696.71736355656</v>
      </c>
      <c r="I430" s="16">
        <v>171779.45407809378</v>
      </c>
      <c r="J430" s="16">
        <v>164870.49333453589</v>
      </c>
      <c r="K430" s="16">
        <v>162068.69776964642</v>
      </c>
      <c r="L430" s="16">
        <v>157524.01689300404</v>
      </c>
      <c r="M430" s="16">
        <v>158861.98272695963</v>
      </c>
      <c r="N430" s="16">
        <v>154284.54979500666</v>
      </c>
      <c r="O430" s="16">
        <v>136238.64633001538</v>
      </c>
    </row>
    <row r="431" spans="1:15" x14ac:dyDescent="0.3">
      <c r="A431" s="15" t="str">
        <f>INDEX('R1. Scenario specifications'!$C$11:$C$49,MATCH($B431,'R1. Scenario specifications'!$A$11:$A$49,0))</f>
        <v>Current 2DS, 2020 start, 'Expect the Unexpected' but with cheap CCS</v>
      </c>
      <c r="B431" s="15" t="s">
        <v>46</v>
      </c>
      <c r="C431" s="15" t="s">
        <v>67</v>
      </c>
      <c r="D431" s="15" t="s">
        <v>268</v>
      </c>
      <c r="E431" s="16">
        <v>202.70125377665161</v>
      </c>
      <c r="F431" s="16">
        <v>194.90848865877464</v>
      </c>
      <c r="G431" s="16">
        <v>2661.4713927794464</v>
      </c>
      <c r="H431" s="16">
        <v>4169.004594817925</v>
      </c>
      <c r="I431" s="16">
        <v>5701.9608865627351</v>
      </c>
      <c r="J431" s="16">
        <v>7270.0936522346019</v>
      </c>
      <c r="K431" s="16">
        <v>7518.7521374153275</v>
      </c>
      <c r="L431" s="16">
        <v>9871.4581545880683</v>
      </c>
      <c r="M431" s="16">
        <v>12652.321313842258</v>
      </c>
      <c r="N431" s="16">
        <v>20024.203779534146</v>
      </c>
      <c r="O431" s="16">
        <v>25780.407440502393</v>
      </c>
    </row>
    <row r="432" spans="1:15" x14ac:dyDescent="0.3">
      <c r="A432" s="15" t="str">
        <f>INDEX('R1. Scenario specifications'!$C$11:$C$49,MATCH($B432,'R1. Scenario specifications'!$A$11:$A$49,0))</f>
        <v>Current 2DS, 2020 start, 'Expect the Unexpected' but with cheap CCS</v>
      </c>
      <c r="B432" s="15" t="s">
        <v>46</v>
      </c>
      <c r="C432" s="15" t="s">
        <v>71</v>
      </c>
      <c r="D432" s="15" t="s">
        <v>269</v>
      </c>
      <c r="E432" s="16">
        <v>67.937052631788802</v>
      </c>
      <c r="F432" s="16">
        <v>458.66984800047192</v>
      </c>
      <c r="G432" s="16">
        <v>952.33067667622163</v>
      </c>
      <c r="H432" s="16">
        <v>4447.4969325397624</v>
      </c>
      <c r="I432" s="16">
        <v>15144.799765618358</v>
      </c>
      <c r="J432" s="16">
        <v>28323.164630167284</v>
      </c>
      <c r="K432" s="16">
        <v>35988.306207022368</v>
      </c>
      <c r="L432" s="16">
        <v>44637.293258980681</v>
      </c>
      <c r="M432" s="16">
        <v>60519.85807555059</v>
      </c>
      <c r="N432" s="16">
        <v>88199.197969599496</v>
      </c>
      <c r="O432" s="16">
        <v>103270.62973080279</v>
      </c>
    </row>
    <row r="433" spans="1:15" x14ac:dyDescent="0.3">
      <c r="A433" s="15" t="str">
        <f>INDEX('R1. Scenario specifications'!$C$11:$C$49,MATCH($B433,'R1. Scenario specifications'!$A$11:$A$49,0))</f>
        <v>Current 2DS, 2020 start, 'Expect the Unexpected' but with cheap CCS</v>
      </c>
      <c r="B433" s="15" t="s">
        <v>46</v>
      </c>
      <c r="C433" s="15" t="s">
        <v>72</v>
      </c>
      <c r="D433" s="15" t="s">
        <v>269</v>
      </c>
      <c r="E433" s="16">
        <v>55.461114646679903</v>
      </c>
      <c r="F433" s="16">
        <v>60.524118034134894</v>
      </c>
      <c r="G433" s="16">
        <v>64.687762917592892</v>
      </c>
      <c r="H433" s="16">
        <v>64.711658906117094</v>
      </c>
      <c r="I433" s="16">
        <v>64.752463929049256</v>
      </c>
      <c r="J433" s="16">
        <v>64.884860300514418</v>
      </c>
      <c r="K433" s="16">
        <v>65.434481825273679</v>
      </c>
      <c r="L433" s="16">
        <v>560.02617879270929</v>
      </c>
      <c r="M433" s="16">
        <v>651.94224831437703</v>
      </c>
      <c r="N433" s="16">
        <v>651.92200979624567</v>
      </c>
      <c r="O433" s="16">
        <v>651.90177127811455</v>
      </c>
    </row>
    <row r="434" spans="1:15" x14ac:dyDescent="0.3">
      <c r="A434" s="15" t="str">
        <f>INDEX('R1. Scenario specifications'!$C$11:$C$49,MATCH($B434,'R1. Scenario specifications'!$A$11:$A$49,0))</f>
        <v>Current 2DS, 2020 start, 'Expect the Unexpected' but with cheap CCS</v>
      </c>
      <c r="B434" s="15" t="s">
        <v>46</v>
      </c>
      <c r="C434" s="15" t="s">
        <v>76</v>
      </c>
      <c r="D434" s="15" t="s">
        <v>268</v>
      </c>
      <c r="E434" s="16">
        <v>1.963099940637433</v>
      </c>
      <c r="F434" s="16">
        <v>1.7858497922310126</v>
      </c>
      <c r="G434" s="16">
        <v>1.5022495547807513</v>
      </c>
      <c r="H434" s="16">
        <v>1.0014997031871682</v>
      </c>
      <c r="I434" s="16">
        <v>0.50074985159358409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  <c r="O434" s="16">
        <v>0</v>
      </c>
    </row>
    <row r="435" spans="1:15" x14ac:dyDescent="0.3">
      <c r="A435" s="15" t="str">
        <f>INDEX('R1. Scenario specifications'!$C$11:$C$49,MATCH($B435,'R1. Scenario specifications'!$A$11:$A$49,0))</f>
        <v>Current 2DS, 2020 start, 'Expect the Unexpected' but with cheap CCS</v>
      </c>
      <c r="B435" s="15" t="s">
        <v>46</v>
      </c>
      <c r="C435" s="15" t="s">
        <v>73</v>
      </c>
      <c r="D435" s="15" t="s">
        <v>270</v>
      </c>
      <c r="E435" s="16">
        <v>1517.4635089937533</v>
      </c>
      <c r="F435" s="16">
        <v>1704.9418897085425</v>
      </c>
      <c r="G435" s="16">
        <v>2682.857953104296</v>
      </c>
      <c r="H435" s="16">
        <v>11727.162588716323</v>
      </c>
      <c r="I435" s="16">
        <v>26747.090970075966</v>
      </c>
      <c r="J435" s="16">
        <v>32753.045058992277</v>
      </c>
      <c r="K435" s="16">
        <v>44255.752531185753</v>
      </c>
      <c r="L435" s="16">
        <v>61866.693670676235</v>
      </c>
      <c r="M435" s="16">
        <v>90845.359731392047</v>
      </c>
      <c r="N435" s="16">
        <v>143016.66534335745</v>
      </c>
      <c r="O435" s="16">
        <v>185873.14995644777</v>
      </c>
    </row>
    <row r="436" spans="1:15" x14ac:dyDescent="0.3">
      <c r="A436" s="15" t="str">
        <f>INDEX('R1. Scenario specifications'!$C$11:$C$49,MATCH($B436,'R1. Scenario specifications'!$A$11:$A$49,0))</f>
        <v>Current 2DS, 2030 start, 'Expect the Unexpected' but with cheap CCS</v>
      </c>
      <c r="B436" s="15" t="s">
        <v>47</v>
      </c>
      <c r="C436" s="15" t="s">
        <v>272</v>
      </c>
      <c r="D436" s="15" t="s">
        <v>263</v>
      </c>
      <c r="E436" s="16">
        <v>49784.734326602505</v>
      </c>
      <c r="F436" s="16">
        <v>54152.136257274149</v>
      </c>
      <c r="G436" s="16">
        <v>71101.521146472311</v>
      </c>
      <c r="H436" s="16">
        <v>92284.05317362379</v>
      </c>
      <c r="I436" s="16">
        <v>120383.43439957409</v>
      </c>
      <c r="J436" s="16">
        <v>152017.42775544908</v>
      </c>
      <c r="K436" s="16">
        <v>175982.34193525068</v>
      </c>
      <c r="L436" s="16">
        <v>221388.574543305</v>
      </c>
      <c r="M436" s="16">
        <v>275538.26767257828</v>
      </c>
      <c r="N436" s="16">
        <v>308576.448021686</v>
      </c>
      <c r="O436" s="16">
        <v>327543.02078105405</v>
      </c>
    </row>
    <row r="437" spans="1:15" x14ac:dyDescent="0.3">
      <c r="A437" s="15" t="str">
        <f>INDEX('R1. Scenario specifications'!$C$11:$C$49,MATCH($B437,'R1. Scenario specifications'!$A$11:$A$49,0))</f>
        <v>Current 2DS, 2030 start, 'Expect the Unexpected' but with cheap CCS</v>
      </c>
      <c r="B437" s="15" t="s">
        <v>47</v>
      </c>
      <c r="C437" s="15" t="s">
        <v>61</v>
      </c>
      <c r="D437" s="15" t="s">
        <v>264</v>
      </c>
      <c r="E437" s="16">
        <v>132862.88014752162</v>
      </c>
      <c r="F437" s="16">
        <v>167791.64912397906</v>
      </c>
      <c r="G437" s="16">
        <v>133396.50690024573</v>
      </c>
      <c r="H437" s="16">
        <v>130131.69480443095</v>
      </c>
      <c r="I437" s="16">
        <v>88597.297027583321</v>
      </c>
      <c r="J437" s="16">
        <v>70757.27142305013</v>
      </c>
      <c r="K437" s="16">
        <v>82005.044062697023</v>
      </c>
      <c r="L437" s="16">
        <v>90968.236886034225</v>
      </c>
      <c r="M437" s="16">
        <v>104275.56736234413</v>
      </c>
      <c r="N437" s="16">
        <v>105811.19682446812</v>
      </c>
      <c r="O437" s="16">
        <v>93729.50967826914</v>
      </c>
    </row>
    <row r="438" spans="1:15" x14ac:dyDescent="0.3">
      <c r="A438" s="15" t="str">
        <f>INDEX('R1. Scenario specifications'!$C$11:$C$49,MATCH($B438,'R1. Scenario specifications'!$A$11:$A$49,0))</f>
        <v>Current 2DS, 2030 start, 'Expect the Unexpected' but with cheap CCS</v>
      </c>
      <c r="B438" s="15" t="s">
        <v>47</v>
      </c>
      <c r="C438" s="15" t="s">
        <v>62</v>
      </c>
      <c r="D438" s="15" t="s">
        <v>265</v>
      </c>
      <c r="E438" s="16">
        <v>113859.35941863245</v>
      </c>
      <c r="F438" s="16">
        <v>124404.48311047144</v>
      </c>
      <c r="G438" s="16">
        <v>164358.44354690131</v>
      </c>
      <c r="H438" s="16">
        <v>184528.1339737667</v>
      </c>
      <c r="I438" s="16">
        <v>204606.79777436834</v>
      </c>
      <c r="J438" s="16">
        <v>208617.89557902687</v>
      </c>
      <c r="K438" s="16">
        <v>194538.22159997336</v>
      </c>
      <c r="L438" s="16">
        <v>169312.90283869556</v>
      </c>
      <c r="M438" s="16">
        <v>141546.94018840493</v>
      </c>
      <c r="N438" s="16">
        <v>101046.97521870765</v>
      </c>
      <c r="O438" s="16">
        <v>80147.534480100265</v>
      </c>
    </row>
    <row r="439" spans="1:15" x14ac:dyDescent="0.3">
      <c r="A439" s="15" t="str">
        <f>INDEX('R1. Scenario specifications'!$C$11:$C$49,MATCH($B439,'R1. Scenario specifications'!$A$11:$A$49,0))</f>
        <v>Current 2DS, 2030 start, 'Expect the Unexpected' but with cheap CCS</v>
      </c>
      <c r="B439" s="15" t="s">
        <v>47</v>
      </c>
      <c r="C439" s="15" t="s">
        <v>273</v>
      </c>
      <c r="D439" s="15" t="s">
        <v>266</v>
      </c>
      <c r="E439" s="16">
        <v>10361.182910638019</v>
      </c>
      <c r="F439" s="16">
        <v>10421.651557134468</v>
      </c>
      <c r="G439" s="16">
        <v>14538.565506475221</v>
      </c>
      <c r="H439" s="16">
        <v>17298.820957073796</v>
      </c>
      <c r="I439" s="16">
        <v>19099.546642208039</v>
      </c>
      <c r="J439" s="16">
        <v>24784.262404407044</v>
      </c>
      <c r="K439" s="16">
        <v>25909.156636528041</v>
      </c>
      <c r="L439" s="16">
        <v>27125.40868943436</v>
      </c>
      <c r="M439" s="16">
        <v>29099.568002969929</v>
      </c>
      <c r="N439" s="16">
        <v>33403.984935996785</v>
      </c>
      <c r="O439" s="16">
        <v>37678.306663825657</v>
      </c>
    </row>
    <row r="440" spans="1:15" x14ac:dyDescent="0.3">
      <c r="A440" s="15" t="str">
        <f>INDEX('R1. Scenario specifications'!$C$11:$C$49,MATCH($B440,'R1. Scenario specifications'!$A$11:$A$49,0))</f>
        <v>Current 2DS, 2030 start, 'Expect the Unexpected' but with cheap CCS</v>
      </c>
      <c r="B440" s="15" t="s">
        <v>47</v>
      </c>
      <c r="C440" s="15" t="s">
        <v>274</v>
      </c>
      <c r="D440" s="15" t="s">
        <v>267</v>
      </c>
      <c r="E440" s="16">
        <v>9499.4101148835834</v>
      </c>
      <c r="F440" s="16">
        <v>9848.8143857170016</v>
      </c>
      <c r="G440" s="16">
        <v>13753.197500000002</v>
      </c>
      <c r="H440" s="16">
        <v>14573.808002186548</v>
      </c>
      <c r="I440" s="16">
        <v>15050.293836008288</v>
      </c>
      <c r="J440" s="16">
        <v>23088.863336356641</v>
      </c>
      <c r="K440" s="16">
        <v>27612.52912929545</v>
      </c>
      <c r="L440" s="16">
        <v>31589.910032164669</v>
      </c>
      <c r="M440" s="16">
        <v>33713.43914432903</v>
      </c>
      <c r="N440" s="16">
        <v>38393.483793843137</v>
      </c>
      <c r="O440" s="16">
        <v>39733.175000000003</v>
      </c>
    </row>
    <row r="441" spans="1:15" x14ac:dyDescent="0.3">
      <c r="A441" s="15" t="str">
        <f>INDEX('R1. Scenario specifications'!$C$11:$C$49,MATCH($B441,'R1. Scenario specifications'!$A$11:$A$49,0))</f>
        <v>Current 2DS, 2030 start, 'Expect the Unexpected' but with cheap CCS</v>
      </c>
      <c r="B441" s="15" t="s">
        <v>47</v>
      </c>
      <c r="C441" s="15" t="s">
        <v>63</v>
      </c>
      <c r="D441" s="15" t="s">
        <v>276</v>
      </c>
      <c r="E441" s="16">
        <v>152813.77727822776</v>
      </c>
      <c r="F441" s="16">
        <v>158350.63274649918</v>
      </c>
      <c r="G441" s="16">
        <v>171734.95198072732</v>
      </c>
      <c r="H441" s="16">
        <v>184961.55251408034</v>
      </c>
      <c r="I441" s="16">
        <v>173300.54024011191</v>
      </c>
      <c r="J441" s="16">
        <v>162259.95352779786</v>
      </c>
      <c r="K441" s="16">
        <v>160337.45568903995</v>
      </c>
      <c r="L441" s="16">
        <v>158253.27667870911</v>
      </c>
      <c r="M441" s="16">
        <v>158506.54531796003</v>
      </c>
      <c r="N441" s="16">
        <v>153774.53466675067</v>
      </c>
      <c r="O441" s="16">
        <v>135991.31720267658</v>
      </c>
    </row>
    <row r="442" spans="1:15" x14ac:dyDescent="0.3">
      <c r="A442" s="15" t="str">
        <f>INDEX('R1. Scenario specifications'!$C$11:$C$49,MATCH($B442,'R1. Scenario specifications'!$A$11:$A$49,0))</f>
        <v>Current 2DS, 2030 start, 'Expect the Unexpected' but with cheap CCS</v>
      </c>
      <c r="B442" s="15" t="s">
        <v>47</v>
      </c>
      <c r="C442" s="15" t="s">
        <v>67</v>
      </c>
      <c r="D442" s="15" t="s">
        <v>268</v>
      </c>
      <c r="E442" s="16">
        <v>202.70125377665161</v>
      </c>
      <c r="F442" s="16">
        <v>194.90848865877464</v>
      </c>
      <c r="G442" s="16">
        <v>2729.17362250721</v>
      </c>
      <c r="H442" s="16">
        <v>4236.7068245456885</v>
      </c>
      <c r="I442" s="16">
        <v>5769.6669354234746</v>
      </c>
      <c r="J442" s="16">
        <v>8031.9907594574443</v>
      </c>
      <c r="K442" s="16">
        <v>11469.99484918403</v>
      </c>
      <c r="L442" s="16">
        <v>11658.031251395107</v>
      </c>
      <c r="M442" s="16">
        <v>12651.826981238586</v>
      </c>
      <c r="N442" s="16">
        <v>19351.630587904241</v>
      </c>
      <c r="O442" s="16">
        <v>27636.51092730874</v>
      </c>
    </row>
    <row r="443" spans="1:15" x14ac:dyDescent="0.3">
      <c r="A443" s="15" t="str">
        <f>INDEX('R1. Scenario specifications'!$C$11:$C$49,MATCH($B443,'R1. Scenario specifications'!$A$11:$A$49,0))</f>
        <v>Current 2DS, 2030 start, 'Expect the Unexpected' but with cheap CCS</v>
      </c>
      <c r="B443" s="15" t="s">
        <v>47</v>
      </c>
      <c r="C443" s="15" t="s">
        <v>71</v>
      </c>
      <c r="D443" s="15" t="s">
        <v>269</v>
      </c>
      <c r="E443" s="16">
        <v>67.937052631788802</v>
      </c>
      <c r="F443" s="16">
        <v>458.66984800047186</v>
      </c>
      <c r="G443" s="16">
        <v>1083.8377074130829</v>
      </c>
      <c r="H443" s="16">
        <v>2602.2563297349002</v>
      </c>
      <c r="I443" s="16">
        <v>10578.456064917138</v>
      </c>
      <c r="J443" s="16">
        <v>23313.016445078254</v>
      </c>
      <c r="K443" s="16">
        <v>31680.384305700576</v>
      </c>
      <c r="L443" s="16">
        <v>43584.68606784194</v>
      </c>
      <c r="M443" s="16">
        <v>59445.014810235793</v>
      </c>
      <c r="N443" s="16">
        <v>88062.011312869916</v>
      </c>
      <c r="O443" s="16">
        <v>104775.59167621282</v>
      </c>
    </row>
    <row r="444" spans="1:15" x14ac:dyDescent="0.3">
      <c r="A444" s="15" t="str">
        <f>INDEX('R1. Scenario specifications'!$C$11:$C$49,MATCH($B444,'R1. Scenario specifications'!$A$11:$A$49,0))</f>
        <v>Current 2DS, 2030 start, 'Expect the Unexpected' but with cheap CCS</v>
      </c>
      <c r="B444" s="15" t="s">
        <v>47</v>
      </c>
      <c r="C444" s="15" t="s">
        <v>72</v>
      </c>
      <c r="D444" s="15" t="s">
        <v>269</v>
      </c>
      <c r="E444" s="16">
        <v>55.461114646679903</v>
      </c>
      <c r="F444" s="16">
        <v>60.524118034134894</v>
      </c>
      <c r="G444" s="16">
        <v>64.687762917592892</v>
      </c>
      <c r="H444" s="16">
        <v>64.713826068531574</v>
      </c>
      <c r="I444" s="16">
        <v>64.7262990678432</v>
      </c>
      <c r="J444" s="16">
        <v>64.790481457756187</v>
      </c>
      <c r="K444" s="16">
        <v>65.01389003802727</v>
      </c>
      <c r="L444" s="16">
        <v>405.43226031228983</v>
      </c>
      <c r="M444" s="16">
        <v>405.41202081851708</v>
      </c>
      <c r="N444" s="16">
        <v>452.9994853208276</v>
      </c>
      <c r="O444" s="16">
        <v>452.97924680269642</v>
      </c>
    </row>
    <row r="445" spans="1:15" x14ac:dyDescent="0.3">
      <c r="A445" s="15" t="str">
        <f>INDEX('R1. Scenario specifications'!$C$11:$C$49,MATCH($B445,'R1. Scenario specifications'!$A$11:$A$49,0))</f>
        <v>Current 2DS, 2030 start, 'Expect the Unexpected' but with cheap CCS</v>
      </c>
      <c r="B445" s="15" t="s">
        <v>47</v>
      </c>
      <c r="C445" s="15" t="s">
        <v>76</v>
      </c>
      <c r="D445" s="15" t="s">
        <v>268</v>
      </c>
      <c r="E445" s="16">
        <v>1.963099940637433</v>
      </c>
      <c r="F445" s="16">
        <v>1.7858497922310126</v>
      </c>
      <c r="G445" s="16">
        <v>1.5022495547807513</v>
      </c>
      <c r="H445" s="16">
        <v>1.0014997031871673</v>
      </c>
      <c r="I445" s="16">
        <v>0.50074985159358409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</row>
    <row r="446" spans="1:15" x14ac:dyDescent="0.3">
      <c r="A446" s="15" t="str">
        <f>INDEX('R1. Scenario specifications'!$C$11:$C$49,MATCH($B446,'R1. Scenario specifications'!$A$11:$A$49,0))</f>
        <v>Current 2DS, 2030 start, 'Expect the Unexpected' but with cheap CCS</v>
      </c>
      <c r="B446" s="15" t="s">
        <v>47</v>
      </c>
      <c r="C446" s="15" t="s">
        <v>73</v>
      </c>
      <c r="D446" s="15" t="s">
        <v>270</v>
      </c>
      <c r="E446" s="16">
        <v>1517.4635089937533</v>
      </c>
      <c r="F446" s="16">
        <v>1704.941889708542</v>
      </c>
      <c r="G446" s="16">
        <v>2697.6400213527741</v>
      </c>
      <c r="H446" s="16">
        <v>11305.646027158451</v>
      </c>
      <c r="I446" s="16">
        <v>26461.669936395749</v>
      </c>
      <c r="J446" s="16">
        <v>31813.140200079419</v>
      </c>
      <c r="K446" s="16">
        <v>44744.255095424691</v>
      </c>
      <c r="L446" s="16">
        <v>62882.474020887923</v>
      </c>
      <c r="M446" s="16">
        <v>90342.949279367022</v>
      </c>
      <c r="N446" s="16">
        <v>142673.66620312459</v>
      </c>
      <c r="O446" s="16">
        <v>187617.32153022435</v>
      </c>
    </row>
    <row r="447" spans="1:15" x14ac:dyDescent="0.3">
      <c r="A447" s="15" t="str">
        <f>INDEX('R1. Scenario specifications'!$C$11:$C$49,MATCH($B447,'R1. Scenario specifications'!$A$11:$A$49,0))</f>
        <v>Current 2DS, 2020 start, 'Expect the Unexpected' but with cheap EVs</v>
      </c>
      <c r="B447" s="15" t="s">
        <v>48</v>
      </c>
      <c r="C447" s="15" t="s">
        <v>272</v>
      </c>
      <c r="D447" s="15" t="s">
        <v>263</v>
      </c>
      <c r="E447" s="16">
        <v>49806.462571446209</v>
      </c>
      <c r="F447" s="16">
        <v>54118.83995114993</v>
      </c>
      <c r="G447" s="16">
        <v>71013.65033908248</v>
      </c>
      <c r="H447" s="16">
        <v>96968.243702194304</v>
      </c>
      <c r="I447" s="16">
        <v>110487.57134328289</v>
      </c>
      <c r="J447" s="16">
        <v>138261.05974108694</v>
      </c>
      <c r="K447" s="16">
        <v>172232.77269358779</v>
      </c>
      <c r="L447" s="16">
        <v>227254.79532268134</v>
      </c>
      <c r="M447" s="16">
        <v>272396.96542200854</v>
      </c>
      <c r="N447" s="16">
        <v>307977.87190016318</v>
      </c>
      <c r="O447" s="16">
        <v>327561.24417453434</v>
      </c>
    </row>
    <row r="448" spans="1:15" x14ac:dyDescent="0.3">
      <c r="A448" s="15" t="str">
        <f>INDEX('R1. Scenario specifications'!$C$11:$C$49,MATCH($B448,'R1. Scenario specifications'!$A$11:$A$49,0))</f>
        <v>Current 2DS, 2020 start, 'Expect the Unexpected' but with cheap EVs</v>
      </c>
      <c r="B448" s="15" t="s">
        <v>48</v>
      </c>
      <c r="C448" s="15" t="s">
        <v>61</v>
      </c>
      <c r="D448" s="15" t="s">
        <v>264</v>
      </c>
      <c r="E448" s="16">
        <v>132862.88014752162</v>
      </c>
      <c r="F448" s="16">
        <v>167898.31199688558</v>
      </c>
      <c r="G448" s="16">
        <v>133856.8016544978</v>
      </c>
      <c r="H448" s="16">
        <v>107456.46364812383</v>
      </c>
      <c r="I448" s="16">
        <v>93828.483705450737</v>
      </c>
      <c r="J448" s="16">
        <v>86914.483611679825</v>
      </c>
      <c r="K448" s="16">
        <v>89330.082310316124</v>
      </c>
      <c r="L448" s="16">
        <v>89217.208908177985</v>
      </c>
      <c r="M448" s="16">
        <v>101046.21909712703</v>
      </c>
      <c r="N448" s="16">
        <v>101616.68164540522</v>
      </c>
      <c r="O448" s="16">
        <v>98144.9665856129</v>
      </c>
    </row>
    <row r="449" spans="1:15" x14ac:dyDescent="0.3">
      <c r="A449" s="15" t="str">
        <f>INDEX('R1. Scenario specifications'!$C$11:$C$49,MATCH($B449,'R1. Scenario specifications'!$A$11:$A$49,0))</f>
        <v>Current 2DS, 2020 start, 'Expect the Unexpected' but with cheap EVs</v>
      </c>
      <c r="B449" s="15" t="s">
        <v>48</v>
      </c>
      <c r="C449" s="15" t="s">
        <v>62</v>
      </c>
      <c r="D449" s="15" t="s">
        <v>265</v>
      </c>
      <c r="E449" s="16">
        <v>114130.8571528051</v>
      </c>
      <c r="F449" s="16">
        <v>124278.72027447217</v>
      </c>
      <c r="G449" s="16">
        <v>163972.55896847745</v>
      </c>
      <c r="H449" s="16">
        <v>184105.79983963692</v>
      </c>
      <c r="I449" s="16">
        <v>195748.49989499751</v>
      </c>
      <c r="J449" s="16">
        <v>198244.22974051244</v>
      </c>
      <c r="K449" s="16">
        <v>199260.21232734021</v>
      </c>
      <c r="L449" s="16">
        <v>180299.25101633827</v>
      </c>
      <c r="M449" s="16">
        <v>149001.57067471769</v>
      </c>
      <c r="N449" s="16">
        <v>106193.96346036938</v>
      </c>
      <c r="O449" s="16">
        <v>82330.780102996621</v>
      </c>
    </row>
    <row r="450" spans="1:15" x14ac:dyDescent="0.3">
      <c r="A450" s="15" t="str">
        <f>INDEX('R1. Scenario specifications'!$C$11:$C$49,MATCH($B450,'R1. Scenario specifications'!$A$11:$A$49,0))</f>
        <v>Current 2DS, 2020 start, 'Expect the Unexpected' but with cheap EVs</v>
      </c>
      <c r="B450" s="15" t="s">
        <v>48</v>
      </c>
      <c r="C450" s="15" t="s">
        <v>273</v>
      </c>
      <c r="D450" s="15" t="s">
        <v>266</v>
      </c>
      <c r="E450" s="16">
        <v>10361.182910638019</v>
      </c>
      <c r="F450" s="16">
        <v>10439.77439325697</v>
      </c>
      <c r="G450" s="16">
        <v>14802.942593407019</v>
      </c>
      <c r="H450" s="16">
        <v>17535.828725458148</v>
      </c>
      <c r="I450" s="16">
        <v>20233.756525307166</v>
      </c>
      <c r="J450" s="16">
        <v>23403.078815516099</v>
      </c>
      <c r="K450" s="16">
        <v>24989.834925052335</v>
      </c>
      <c r="L450" s="16">
        <v>26099.570185217832</v>
      </c>
      <c r="M450" s="16">
        <v>28938.5997458737</v>
      </c>
      <c r="N450" s="16">
        <v>34031.177013900946</v>
      </c>
      <c r="O450" s="16">
        <v>38376.756728407774</v>
      </c>
    </row>
    <row r="451" spans="1:15" x14ac:dyDescent="0.3">
      <c r="A451" s="15" t="str">
        <f>INDEX('R1. Scenario specifications'!$C$11:$C$49,MATCH($B451,'R1. Scenario specifications'!$A$11:$A$49,0))</f>
        <v>Current 2DS, 2020 start, 'Expect the Unexpected' but with cheap EVs</v>
      </c>
      <c r="B451" s="15" t="s">
        <v>48</v>
      </c>
      <c r="C451" s="15" t="s">
        <v>274</v>
      </c>
      <c r="D451" s="15" t="s">
        <v>267</v>
      </c>
      <c r="E451" s="16">
        <v>9499.4101148835834</v>
      </c>
      <c r="F451" s="16">
        <v>9848.8143857170016</v>
      </c>
      <c r="G451" s="16">
        <v>13753.197500000002</v>
      </c>
      <c r="H451" s="16">
        <v>14580.156829963409</v>
      </c>
      <c r="I451" s="16">
        <v>16452.192892183393</v>
      </c>
      <c r="J451" s="16">
        <v>22586.510998319824</v>
      </c>
      <c r="K451" s="16">
        <v>27221.663034109431</v>
      </c>
      <c r="L451" s="16">
        <v>31141.26389002052</v>
      </c>
      <c r="M451" s="16">
        <v>34285.17190281544</v>
      </c>
      <c r="N451" s="16">
        <v>38298.18059021989</v>
      </c>
      <c r="O451" s="16">
        <v>39733.175000000003</v>
      </c>
    </row>
    <row r="452" spans="1:15" x14ac:dyDescent="0.3">
      <c r="A452" s="15" t="str">
        <f>INDEX('R1. Scenario specifications'!$C$11:$C$49,MATCH($B452,'R1. Scenario specifications'!$A$11:$A$49,0))</f>
        <v>Current 2DS, 2020 start, 'Expect the Unexpected' but with cheap EVs</v>
      </c>
      <c r="B452" s="15" t="s">
        <v>48</v>
      </c>
      <c r="C452" s="15" t="s">
        <v>63</v>
      </c>
      <c r="D452" s="15" t="s">
        <v>276</v>
      </c>
      <c r="E452" s="16">
        <v>152816.1979780384</v>
      </c>
      <c r="F452" s="16">
        <v>158348.18484464852</v>
      </c>
      <c r="G452" s="16">
        <v>171349.17397011933</v>
      </c>
      <c r="H452" s="16">
        <v>170105.03447366695</v>
      </c>
      <c r="I452" s="16">
        <v>159127.89479415133</v>
      </c>
      <c r="J452" s="16">
        <v>150914.88952406598</v>
      </c>
      <c r="K452" s="16">
        <v>154214.93125235129</v>
      </c>
      <c r="L452" s="16">
        <v>159702.15712362467</v>
      </c>
      <c r="M452" s="16">
        <v>162723.17697499169</v>
      </c>
      <c r="N452" s="16">
        <v>158278.22055821592</v>
      </c>
      <c r="O452" s="16">
        <v>137119.19006139401</v>
      </c>
    </row>
    <row r="453" spans="1:15" x14ac:dyDescent="0.3">
      <c r="A453" s="15" t="str">
        <f>INDEX('R1. Scenario specifications'!$C$11:$C$49,MATCH($B453,'R1. Scenario specifications'!$A$11:$A$49,0))</f>
        <v>Current 2DS, 2020 start, 'Expect the Unexpected' but with cheap EVs</v>
      </c>
      <c r="B453" s="15" t="s">
        <v>48</v>
      </c>
      <c r="C453" s="15" t="s">
        <v>67</v>
      </c>
      <c r="D453" s="15" t="s">
        <v>268</v>
      </c>
      <c r="E453" s="16">
        <v>202.70125377665161</v>
      </c>
      <c r="F453" s="16">
        <v>194.90848865877464</v>
      </c>
      <c r="G453" s="16">
        <v>2661.4713927794464</v>
      </c>
      <c r="H453" s="16">
        <v>4179.858484389224</v>
      </c>
      <c r="I453" s="16">
        <v>5877.1568459858709</v>
      </c>
      <c r="J453" s="16">
        <v>7766.4361210196275</v>
      </c>
      <c r="K453" s="16">
        <v>10167.334585421684</v>
      </c>
      <c r="L453" s="16">
        <v>11003.368378704628</v>
      </c>
      <c r="M453" s="16">
        <v>13346.034963065151</v>
      </c>
      <c r="N453" s="16">
        <v>20577.579028176133</v>
      </c>
      <c r="O453" s="16">
        <v>25844.298690619646</v>
      </c>
    </row>
    <row r="454" spans="1:15" x14ac:dyDescent="0.3">
      <c r="A454" s="15" t="str">
        <f>INDEX('R1. Scenario specifications'!$C$11:$C$49,MATCH($B454,'R1. Scenario specifications'!$A$11:$A$49,0))</f>
        <v>Current 2DS, 2020 start, 'Expect the Unexpected' but with cheap EVs</v>
      </c>
      <c r="B454" s="15" t="s">
        <v>48</v>
      </c>
      <c r="C454" s="15" t="s">
        <v>71</v>
      </c>
      <c r="D454" s="15" t="s">
        <v>269</v>
      </c>
      <c r="E454" s="16">
        <v>67.937052631788802</v>
      </c>
      <c r="F454" s="16">
        <v>458.66984800047192</v>
      </c>
      <c r="G454" s="16">
        <v>952.33067667622163</v>
      </c>
      <c r="H454" s="16">
        <v>4321.1727692834847</v>
      </c>
      <c r="I454" s="16">
        <v>14125.604679212876</v>
      </c>
      <c r="J454" s="16">
        <v>27441.634594610503</v>
      </c>
      <c r="K454" s="16">
        <v>33697.017509208737</v>
      </c>
      <c r="L454" s="16">
        <v>42317.409839528656</v>
      </c>
      <c r="M454" s="16">
        <v>57481.87886659248</v>
      </c>
      <c r="N454" s="16">
        <v>87294.315042155751</v>
      </c>
      <c r="O454" s="16">
        <v>101447.431875425</v>
      </c>
    </row>
    <row r="455" spans="1:15" x14ac:dyDescent="0.3">
      <c r="A455" s="15" t="str">
        <f>INDEX('R1. Scenario specifications'!$C$11:$C$49,MATCH($B455,'R1. Scenario specifications'!$A$11:$A$49,0))</f>
        <v>Current 2DS, 2020 start, 'Expect the Unexpected' but with cheap EVs</v>
      </c>
      <c r="B455" s="15" t="s">
        <v>48</v>
      </c>
      <c r="C455" s="15" t="s">
        <v>72</v>
      </c>
      <c r="D455" s="15" t="s">
        <v>269</v>
      </c>
      <c r="E455" s="16">
        <v>55.461114646679903</v>
      </c>
      <c r="F455" s="16">
        <v>60.524118034134894</v>
      </c>
      <c r="G455" s="16">
        <v>64.687762917592892</v>
      </c>
      <c r="H455" s="16">
        <v>64.706789747717096</v>
      </c>
      <c r="I455" s="16">
        <v>64.723110374638068</v>
      </c>
      <c r="J455" s="16">
        <v>64.738707795490285</v>
      </c>
      <c r="K455" s="16">
        <v>64.726896808609197</v>
      </c>
      <c r="L455" s="16">
        <v>118.94083178710595</v>
      </c>
      <c r="M455" s="16">
        <v>202.50960330674792</v>
      </c>
      <c r="N455" s="16">
        <v>202.49441979496919</v>
      </c>
      <c r="O455" s="16">
        <v>202.47923628319592</v>
      </c>
    </row>
    <row r="456" spans="1:15" x14ac:dyDescent="0.3">
      <c r="A456" s="15" t="str">
        <f>INDEX('R1. Scenario specifications'!$C$11:$C$49,MATCH($B456,'R1. Scenario specifications'!$A$11:$A$49,0))</f>
        <v>Current 2DS, 2020 start, 'Expect the Unexpected' but with cheap EVs</v>
      </c>
      <c r="B456" s="15" t="s">
        <v>48</v>
      </c>
      <c r="C456" s="15" t="s">
        <v>76</v>
      </c>
      <c r="D456" s="15" t="s">
        <v>268</v>
      </c>
      <c r="E456" s="16">
        <v>1.963099940637433</v>
      </c>
      <c r="F456" s="16">
        <v>1.7858497922310126</v>
      </c>
      <c r="G456" s="16">
        <v>1.5022495547807513</v>
      </c>
      <c r="H456" s="16">
        <v>1.0014997031871682</v>
      </c>
      <c r="I456" s="16">
        <v>0.50074985159358421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</row>
    <row r="457" spans="1:15" x14ac:dyDescent="0.3">
      <c r="A457" s="15" t="str">
        <f>INDEX('R1. Scenario specifications'!$C$11:$C$49,MATCH($B457,'R1. Scenario specifications'!$A$11:$A$49,0))</f>
        <v>Current 2DS, 2020 start, 'Expect the Unexpected' but with cheap EVs</v>
      </c>
      <c r="B457" s="15" t="s">
        <v>48</v>
      </c>
      <c r="C457" s="15" t="s">
        <v>73</v>
      </c>
      <c r="D457" s="15" t="s">
        <v>270</v>
      </c>
      <c r="E457" s="16">
        <v>1517.4635089937533</v>
      </c>
      <c r="F457" s="16">
        <v>1704.9418897085425</v>
      </c>
      <c r="G457" s="16">
        <v>2682.857953104296</v>
      </c>
      <c r="H457" s="16">
        <v>11903.647124469173</v>
      </c>
      <c r="I457" s="16">
        <v>27852.557952279589</v>
      </c>
      <c r="J457" s="16">
        <v>36563.393455928614</v>
      </c>
      <c r="K457" s="16">
        <v>48055.407255571416</v>
      </c>
      <c r="L457" s="16">
        <v>63579.116137933604</v>
      </c>
      <c r="M457" s="16">
        <v>91358.142696141978</v>
      </c>
      <c r="N457" s="16">
        <v>144366.00556626168</v>
      </c>
      <c r="O457" s="16">
        <v>185729.67033890099</v>
      </c>
    </row>
    <row r="458" spans="1:15" x14ac:dyDescent="0.3">
      <c r="A458" s="15" t="str">
        <f>INDEX('R1. Scenario specifications'!$C$11:$C$49,MATCH($B458,'R1. Scenario specifications'!$A$11:$A$49,0))</f>
        <v>Current 2DS, 2030 start, 'Expect the Unexpected' but with cheap EVs</v>
      </c>
      <c r="B458" s="15" t="s">
        <v>49</v>
      </c>
      <c r="C458" s="15" t="s">
        <v>272</v>
      </c>
      <c r="D458" s="15" t="s">
        <v>263</v>
      </c>
      <c r="E458" s="16">
        <v>49784.734326602505</v>
      </c>
      <c r="F458" s="16">
        <v>54152.136257274149</v>
      </c>
      <c r="G458" s="16">
        <v>71101.521146472311</v>
      </c>
      <c r="H458" s="16">
        <v>92284.05317362379</v>
      </c>
      <c r="I458" s="16">
        <v>120449.6197863948</v>
      </c>
      <c r="J458" s="16">
        <v>145536.97626206261</v>
      </c>
      <c r="K458" s="16">
        <v>172430.68771360235</v>
      </c>
      <c r="L458" s="16">
        <v>220381.48970979918</v>
      </c>
      <c r="M458" s="16">
        <v>275798.57720324968</v>
      </c>
      <c r="N458" s="16">
        <v>308923.94122798491</v>
      </c>
      <c r="O458" s="16">
        <v>327547.08524943271</v>
      </c>
    </row>
    <row r="459" spans="1:15" x14ac:dyDescent="0.3">
      <c r="A459" s="15" t="str">
        <f>INDEX('R1. Scenario specifications'!$C$11:$C$49,MATCH($B459,'R1. Scenario specifications'!$A$11:$A$49,0))</f>
        <v>Current 2DS, 2030 start, 'Expect the Unexpected' but with cheap EVs</v>
      </c>
      <c r="B459" s="15" t="s">
        <v>49</v>
      </c>
      <c r="C459" s="15" t="s">
        <v>61</v>
      </c>
      <c r="D459" s="15" t="s">
        <v>264</v>
      </c>
      <c r="E459" s="16">
        <v>132862.88014752162</v>
      </c>
      <c r="F459" s="16">
        <v>167791.64912397906</v>
      </c>
      <c r="G459" s="16">
        <v>133396.50690024573</v>
      </c>
      <c r="H459" s="16">
        <v>130131.69480443095</v>
      </c>
      <c r="I459" s="16">
        <v>97398.848741572161</v>
      </c>
      <c r="J459" s="16">
        <v>77333.423463146522</v>
      </c>
      <c r="K459" s="16">
        <v>83678.752672543633</v>
      </c>
      <c r="L459" s="16">
        <v>91746.021612663579</v>
      </c>
      <c r="M459" s="16">
        <v>100128.96672733316</v>
      </c>
      <c r="N459" s="16">
        <v>101344.71188131344</v>
      </c>
      <c r="O459" s="16">
        <v>93918.775924288901</v>
      </c>
    </row>
    <row r="460" spans="1:15" x14ac:dyDescent="0.3">
      <c r="A460" s="15" t="str">
        <f>INDEX('R1. Scenario specifications'!$C$11:$C$49,MATCH($B460,'R1. Scenario specifications'!$A$11:$A$49,0))</f>
        <v>Current 2DS, 2030 start, 'Expect the Unexpected' but with cheap EVs</v>
      </c>
      <c r="B460" s="15" t="s">
        <v>49</v>
      </c>
      <c r="C460" s="15" t="s">
        <v>62</v>
      </c>
      <c r="D460" s="15" t="s">
        <v>265</v>
      </c>
      <c r="E460" s="16">
        <v>113859.35941863245</v>
      </c>
      <c r="F460" s="16">
        <v>124404.48311047144</v>
      </c>
      <c r="G460" s="16">
        <v>164358.44354690131</v>
      </c>
      <c r="H460" s="16">
        <v>184528.1339737667</v>
      </c>
      <c r="I460" s="16">
        <v>200440.70624501503</v>
      </c>
      <c r="J460" s="16">
        <v>198652.15546696805</v>
      </c>
      <c r="K460" s="16">
        <v>191807.76828572273</v>
      </c>
      <c r="L460" s="16">
        <v>170072.71582554595</v>
      </c>
      <c r="M460" s="16">
        <v>140525.39417554121</v>
      </c>
      <c r="N460" s="16">
        <v>102932.29030081234</v>
      </c>
      <c r="O460" s="16">
        <v>77435.855168118185</v>
      </c>
    </row>
    <row r="461" spans="1:15" x14ac:dyDescent="0.3">
      <c r="A461" s="15" t="str">
        <f>INDEX('R1. Scenario specifications'!$C$11:$C$49,MATCH($B461,'R1. Scenario specifications'!$A$11:$A$49,0))</f>
        <v>Current 2DS, 2030 start, 'Expect the Unexpected' but with cheap EVs</v>
      </c>
      <c r="B461" s="15" t="s">
        <v>49</v>
      </c>
      <c r="C461" s="15" t="s">
        <v>273</v>
      </c>
      <c r="D461" s="15" t="s">
        <v>266</v>
      </c>
      <c r="E461" s="16">
        <v>10361.182910638019</v>
      </c>
      <c r="F461" s="16">
        <v>10421.651557134468</v>
      </c>
      <c r="G461" s="16">
        <v>14538.565506475221</v>
      </c>
      <c r="H461" s="16">
        <v>17298.820957073796</v>
      </c>
      <c r="I461" s="16">
        <v>19097.873398377767</v>
      </c>
      <c r="J461" s="16">
        <v>25130.766777700763</v>
      </c>
      <c r="K461" s="16">
        <v>26648.42091319881</v>
      </c>
      <c r="L461" s="16">
        <v>27468.351424214281</v>
      </c>
      <c r="M461" s="16">
        <v>30594.540441805264</v>
      </c>
      <c r="N461" s="16">
        <v>35048.349992305608</v>
      </c>
      <c r="O461" s="16">
        <v>38689.883133487492</v>
      </c>
    </row>
    <row r="462" spans="1:15" x14ac:dyDescent="0.3">
      <c r="A462" s="15" t="str">
        <f>INDEX('R1. Scenario specifications'!$C$11:$C$49,MATCH($B462,'R1. Scenario specifications'!$A$11:$A$49,0))</f>
        <v>Current 2DS, 2030 start, 'Expect the Unexpected' but with cheap EVs</v>
      </c>
      <c r="B462" s="15" t="s">
        <v>49</v>
      </c>
      <c r="C462" s="15" t="s">
        <v>274</v>
      </c>
      <c r="D462" s="15" t="s">
        <v>267</v>
      </c>
      <c r="E462" s="16">
        <v>9499.4101148835834</v>
      </c>
      <c r="F462" s="16">
        <v>9848.8143857170016</v>
      </c>
      <c r="G462" s="16">
        <v>13753.197500000002</v>
      </c>
      <c r="H462" s="16">
        <v>14573.808002186548</v>
      </c>
      <c r="I462" s="16">
        <v>15050.293836008288</v>
      </c>
      <c r="J462" s="16">
        <v>24107.388874771237</v>
      </c>
      <c r="K462" s="16">
        <v>28089.140851355711</v>
      </c>
      <c r="L462" s="16">
        <v>32177.160508649373</v>
      </c>
      <c r="M462" s="16">
        <v>35875.699608506693</v>
      </c>
      <c r="N462" s="16">
        <v>38311.828010282799</v>
      </c>
      <c r="O462" s="16">
        <v>39733.175000000003</v>
      </c>
    </row>
    <row r="463" spans="1:15" x14ac:dyDescent="0.3">
      <c r="A463" s="15" t="str">
        <f>INDEX('R1. Scenario specifications'!$C$11:$C$49,MATCH($B463,'R1. Scenario specifications'!$A$11:$A$49,0))</f>
        <v>Current 2DS, 2030 start, 'Expect the Unexpected' but with cheap EVs</v>
      </c>
      <c r="B463" s="15" t="s">
        <v>49</v>
      </c>
      <c r="C463" s="15" t="s">
        <v>63</v>
      </c>
      <c r="D463" s="15" t="s">
        <v>276</v>
      </c>
      <c r="E463" s="16">
        <v>152813.77727822776</v>
      </c>
      <c r="F463" s="16">
        <v>158350.63274649918</v>
      </c>
      <c r="G463" s="16">
        <v>171734.95198072732</v>
      </c>
      <c r="H463" s="16">
        <v>184961.55251408034</v>
      </c>
      <c r="I463" s="16">
        <v>162531.52215772908</v>
      </c>
      <c r="J463" s="16">
        <v>146713.22084718564</v>
      </c>
      <c r="K463" s="16">
        <v>153116.13566186104</v>
      </c>
      <c r="L463" s="16">
        <v>161425.10624114872</v>
      </c>
      <c r="M463" s="16">
        <v>162247.51928363138</v>
      </c>
      <c r="N463" s="16">
        <v>156722.83251164234</v>
      </c>
      <c r="O463" s="16">
        <v>136420.82480742439</v>
      </c>
    </row>
    <row r="464" spans="1:15" x14ac:dyDescent="0.3">
      <c r="A464" s="15" t="str">
        <f>INDEX('R1. Scenario specifications'!$C$11:$C$49,MATCH($B464,'R1. Scenario specifications'!$A$11:$A$49,0))</f>
        <v>Current 2DS, 2030 start, 'Expect the Unexpected' but with cheap EVs</v>
      </c>
      <c r="B464" s="15" t="s">
        <v>49</v>
      </c>
      <c r="C464" s="15" t="s">
        <v>67</v>
      </c>
      <c r="D464" s="15" t="s">
        <v>268</v>
      </c>
      <c r="E464" s="16">
        <v>202.70125377665161</v>
      </c>
      <c r="F464" s="16">
        <v>194.90848865877464</v>
      </c>
      <c r="G464" s="16">
        <v>2729.17362250721</v>
      </c>
      <c r="H464" s="16">
        <v>4236.7068245456885</v>
      </c>
      <c r="I464" s="16">
        <v>5845.1789331390719</v>
      </c>
      <c r="J464" s="16">
        <v>8109.4969612132918</v>
      </c>
      <c r="K464" s="16">
        <v>12130.416660894985</v>
      </c>
      <c r="L464" s="16">
        <v>12044.237946451753</v>
      </c>
      <c r="M464" s="16">
        <v>13412.1850059225</v>
      </c>
      <c r="N464" s="16">
        <v>20066.196290696244</v>
      </c>
      <c r="O464" s="16">
        <v>27894.465017723982</v>
      </c>
    </row>
    <row r="465" spans="1:15" x14ac:dyDescent="0.3">
      <c r="A465" s="15" t="str">
        <f>INDEX('R1. Scenario specifications'!$C$11:$C$49,MATCH($B465,'R1. Scenario specifications'!$A$11:$A$49,0))</f>
        <v>Current 2DS, 2030 start, 'Expect the Unexpected' but with cheap EVs</v>
      </c>
      <c r="B465" s="15" t="s">
        <v>49</v>
      </c>
      <c r="C465" s="15" t="s">
        <v>71</v>
      </c>
      <c r="D465" s="15" t="s">
        <v>269</v>
      </c>
      <c r="E465" s="16">
        <v>67.937052631788802</v>
      </c>
      <c r="F465" s="16">
        <v>458.66984800047186</v>
      </c>
      <c r="G465" s="16">
        <v>1083.8377074130829</v>
      </c>
      <c r="H465" s="16">
        <v>2602.2563297349002</v>
      </c>
      <c r="I465" s="16">
        <v>10668.825310741982</v>
      </c>
      <c r="J465" s="16">
        <v>23851.674491220008</v>
      </c>
      <c r="K465" s="16">
        <v>30588.460903099964</v>
      </c>
      <c r="L465" s="16">
        <v>41704.610106406348</v>
      </c>
      <c r="M465" s="16">
        <v>59033.272889153413</v>
      </c>
      <c r="N465" s="16">
        <v>87423.660341195864</v>
      </c>
      <c r="O465" s="16">
        <v>104045.04929674814</v>
      </c>
    </row>
    <row r="466" spans="1:15" x14ac:dyDescent="0.3">
      <c r="A466" s="15" t="str">
        <f>INDEX('R1. Scenario specifications'!$C$11:$C$49,MATCH($B466,'R1. Scenario specifications'!$A$11:$A$49,0))</f>
        <v>Current 2DS, 2030 start, 'Expect the Unexpected' but with cheap EVs</v>
      </c>
      <c r="B466" s="15" t="s">
        <v>49</v>
      </c>
      <c r="C466" s="15" t="s">
        <v>72</v>
      </c>
      <c r="D466" s="15" t="s">
        <v>269</v>
      </c>
      <c r="E466" s="16">
        <v>55.461114646679903</v>
      </c>
      <c r="F466" s="16">
        <v>60.524118034134894</v>
      </c>
      <c r="G466" s="16">
        <v>64.687762917592892</v>
      </c>
      <c r="H466" s="16">
        <v>64.713826068531574</v>
      </c>
      <c r="I466" s="16">
        <v>64.7262990678432</v>
      </c>
      <c r="J466" s="16">
        <v>64.790481457756187</v>
      </c>
      <c r="K466" s="16">
        <v>65.01389003802727</v>
      </c>
      <c r="L466" s="16">
        <v>120.02702156562545</v>
      </c>
      <c r="M466" s="16">
        <v>120.00678207185271</v>
      </c>
      <c r="N466" s="16">
        <v>133.69377556072538</v>
      </c>
      <c r="O466" s="16">
        <v>133.67353704259421</v>
      </c>
    </row>
    <row r="467" spans="1:15" x14ac:dyDescent="0.3">
      <c r="A467" s="15" t="str">
        <f>INDEX('R1. Scenario specifications'!$C$11:$C$49,MATCH($B467,'R1. Scenario specifications'!$A$11:$A$49,0))</f>
        <v>Current 2DS, 2030 start, 'Expect the Unexpected' but with cheap EVs</v>
      </c>
      <c r="B467" s="15" t="s">
        <v>49</v>
      </c>
      <c r="C467" s="15" t="s">
        <v>76</v>
      </c>
      <c r="D467" s="15" t="s">
        <v>268</v>
      </c>
      <c r="E467" s="16">
        <v>1.963099940637433</v>
      </c>
      <c r="F467" s="16">
        <v>1.7858497922310126</v>
      </c>
      <c r="G467" s="16">
        <v>1.5022495547807513</v>
      </c>
      <c r="H467" s="16">
        <v>1.0014997031871673</v>
      </c>
      <c r="I467" s="16">
        <v>0.50074985159358409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</row>
    <row r="468" spans="1:15" x14ac:dyDescent="0.3">
      <c r="A468" s="15" t="str">
        <f>INDEX('R1. Scenario specifications'!$C$11:$C$49,MATCH($B468,'R1. Scenario specifications'!$A$11:$A$49,0))</f>
        <v>Current 2DS, 2030 start, 'Expect the Unexpected' but with cheap EVs</v>
      </c>
      <c r="B468" s="15" t="s">
        <v>49</v>
      </c>
      <c r="C468" s="15" t="s">
        <v>73</v>
      </c>
      <c r="D468" s="15" t="s">
        <v>270</v>
      </c>
      <c r="E468" s="16">
        <v>1517.4635089937533</v>
      </c>
      <c r="F468" s="16">
        <v>1704.941889708542</v>
      </c>
      <c r="G468" s="16">
        <v>2697.6400213527741</v>
      </c>
      <c r="H468" s="16">
        <v>11305.646027158451</v>
      </c>
      <c r="I468" s="16">
        <v>27482.702528599333</v>
      </c>
      <c r="J468" s="16">
        <v>36518.143897266673</v>
      </c>
      <c r="K468" s="16">
        <v>48775.151208243682</v>
      </c>
      <c r="L468" s="16">
        <v>64748.637408191891</v>
      </c>
      <c r="M468" s="16">
        <v>93699.478198167999</v>
      </c>
      <c r="N468" s="16">
        <v>145925.32420155901</v>
      </c>
      <c r="O468" s="16">
        <v>189921.70896918193</v>
      </c>
    </row>
    <row r="469" spans="1:15" x14ac:dyDescent="0.3">
      <c r="A469" s="15" t="str">
        <f>INDEX('R1. Scenario specifications'!$C$11:$C$49,MATCH($B469,'R1. Scenario specifications'!$A$11:$A$49,0))</f>
        <v>Current 2DS, 2020 start, 'Expect the Unexpected' but with cheap energy efficiency</v>
      </c>
      <c r="B469" s="15" t="s">
        <v>50</v>
      </c>
      <c r="C469" s="15" t="s">
        <v>272</v>
      </c>
      <c r="D469" s="15" t="s">
        <v>263</v>
      </c>
      <c r="E469" s="16">
        <v>49784.734326602505</v>
      </c>
      <c r="F469" s="16">
        <v>54152.136257274149</v>
      </c>
      <c r="G469" s="16">
        <v>71101.521146472311</v>
      </c>
      <c r="H469" s="16">
        <v>94091.853828663385</v>
      </c>
      <c r="I469" s="16">
        <v>106836.68934396449</v>
      </c>
      <c r="J469" s="16">
        <v>135341.91268968646</v>
      </c>
      <c r="K469" s="16">
        <v>152297.84117178907</v>
      </c>
      <c r="L469" s="16">
        <v>199027.36667978409</v>
      </c>
      <c r="M469" s="16">
        <v>251531.2788189158</v>
      </c>
      <c r="N469" s="16">
        <v>290313.3109156409</v>
      </c>
      <c r="O469" s="16">
        <v>327176.10601130978</v>
      </c>
    </row>
    <row r="470" spans="1:15" x14ac:dyDescent="0.3">
      <c r="A470" s="15" t="str">
        <f>INDEX('R1. Scenario specifications'!$C$11:$C$49,MATCH($B470,'R1. Scenario specifications'!$A$11:$A$49,0))</f>
        <v>Current 2DS, 2020 start, 'Expect the Unexpected' but with cheap energy efficiency</v>
      </c>
      <c r="B470" s="15" t="s">
        <v>50</v>
      </c>
      <c r="C470" s="15" t="s">
        <v>61</v>
      </c>
      <c r="D470" s="15" t="s">
        <v>264</v>
      </c>
      <c r="E470" s="16">
        <v>132862.88014752162</v>
      </c>
      <c r="F470" s="16">
        <v>167791.64912397906</v>
      </c>
      <c r="G470" s="16">
        <v>133396.50690024573</v>
      </c>
      <c r="H470" s="16">
        <v>110951.84991590414</v>
      </c>
      <c r="I470" s="16">
        <v>89118.708437271431</v>
      </c>
      <c r="J470" s="16">
        <v>72645.473301378675</v>
      </c>
      <c r="K470" s="16">
        <v>72345.107912582083</v>
      </c>
      <c r="L470" s="16">
        <v>69515.200005386359</v>
      </c>
      <c r="M470" s="16">
        <v>75672.727378852476</v>
      </c>
      <c r="N470" s="16">
        <v>77449.127324915826</v>
      </c>
      <c r="O470" s="16">
        <v>76728.70779584533</v>
      </c>
    </row>
    <row r="471" spans="1:15" x14ac:dyDescent="0.3">
      <c r="A471" s="15" t="str">
        <f>INDEX('R1. Scenario specifications'!$C$11:$C$49,MATCH($B471,'R1. Scenario specifications'!$A$11:$A$49,0))</f>
        <v>Current 2DS, 2020 start, 'Expect the Unexpected' but with cheap energy efficiency</v>
      </c>
      <c r="B471" s="15" t="s">
        <v>50</v>
      </c>
      <c r="C471" s="15" t="s">
        <v>62</v>
      </c>
      <c r="D471" s="15" t="s">
        <v>265</v>
      </c>
      <c r="E471" s="16">
        <v>113859.35941863245</v>
      </c>
      <c r="F471" s="16">
        <v>124404.48311047144</v>
      </c>
      <c r="G471" s="16">
        <v>164358.44354690131</v>
      </c>
      <c r="H471" s="16">
        <v>182806.75981028349</v>
      </c>
      <c r="I471" s="16">
        <v>187630.06453507382</v>
      </c>
      <c r="J471" s="16">
        <v>177817.1847427609</v>
      </c>
      <c r="K471" s="16">
        <v>175925.57380385298</v>
      </c>
      <c r="L471" s="16">
        <v>159608.6088084449</v>
      </c>
      <c r="M471" s="16">
        <v>132277.29610402812</v>
      </c>
      <c r="N471" s="16">
        <v>102921.86288043036</v>
      </c>
      <c r="O471" s="16">
        <v>77238.319396441366</v>
      </c>
    </row>
    <row r="472" spans="1:15" x14ac:dyDescent="0.3">
      <c r="A472" s="15" t="str">
        <f>INDEX('R1. Scenario specifications'!$C$11:$C$49,MATCH($B472,'R1. Scenario specifications'!$A$11:$A$49,0))</f>
        <v>Current 2DS, 2020 start, 'Expect the Unexpected' but with cheap energy efficiency</v>
      </c>
      <c r="B472" s="15" t="s">
        <v>50</v>
      </c>
      <c r="C472" s="15" t="s">
        <v>273</v>
      </c>
      <c r="D472" s="15" t="s">
        <v>266</v>
      </c>
      <c r="E472" s="16">
        <v>10361.182910638019</v>
      </c>
      <c r="F472" s="16">
        <v>10421.651557134468</v>
      </c>
      <c r="G472" s="16">
        <v>14538.565506475221</v>
      </c>
      <c r="H472" s="16">
        <v>17409.456443169645</v>
      </c>
      <c r="I472" s="16">
        <v>19258.927675614839</v>
      </c>
      <c r="J472" s="16">
        <v>21419.302874444013</v>
      </c>
      <c r="K472" s="16">
        <v>22650.424344454259</v>
      </c>
      <c r="L472" s="16">
        <v>23683.705104998367</v>
      </c>
      <c r="M472" s="16">
        <v>24437.551199414789</v>
      </c>
      <c r="N472" s="16">
        <v>29091.439936661831</v>
      </c>
      <c r="O472" s="16">
        <v>33732.148732052803</v>
      </c>
    </row>
    <row r="473" spans="1:15" x14ac:dyDescent="0.3">
      <c r="A473" s="15" t="str">
        <f>INDEX('R1. Scenario specifications'!$C$11:$C$49,MATCH($B473,'R1. Scenario specifications'!$A$11:$A$49,0))</f>
        <v>Current 2DS, 2020 start, 'Expect the Unexpected' but with cheap energy efficiency</v>
      </c>
      <c r="B473" s="15" t="s">
        <v>50</v>
      </c>
      <c r="C473" s="15" t="s">
        <v>274</v>
      </c>
      <c r="D473" s="15" t="s">
        <v>267</v>
      </c>
      <c r="E473" s="16">
        <v>9499.4101148835834</v>
      </c>
      <c r="F473" s="16">
        <v>9848.8143857170016</v>
      </c>
      <c r="G473" s="16">
        <v>13753.197500000002</v>
      </c>
      <c r="H473" s="16">
        <v>14573.808002186548</v>
      </c>
      <c r="I473" s="16">
        <v>16335.482883407627</v>
      </c>
      <c r="J473" s="16">
        <v>20856.041907094852</v>
      </c>
      <c r="K473" s="16">
        <v>21685.866680143219</v>
      </c>
      <c r="L473" s="16">
        <v>24936.589452492197</v>
      </c>
      <c r="M473" s="16">
        <v>28148.412203846721</v>
      </c>
      <c r="N473" s="16">
        <v>35842.028275608151</v>
      </c>
      <c r="O473" s="16">
        <v>37962.164367129088</v>
      </c>
    </row>
    <row r="474" spans="1:15" x14ac:dyDescent="0.3">
      <c r="A474" s="15" t="str">
        <f>INDEX('R1. Scenario specifications'!$C$11:$C$49,MATCH($B474,'R1. Scenario specifications'!$A$11:$A$49,0))</f>
        <v>Current 2DS, 2020 start, 'Expect the Unexpected' but with cheap energy efficiency</v>
      </c>
      <c r="B474" s="15" t="s">
        <v>50</v>
      </c>
      <c r="C474" s="15" t="s">
        <v>63</v>
      </c>
      <c r="D474" s="15" t="s">
        <v>276</v>
      </c>
      <c r="E474" s="16">
        <v>152813.77727822776</v>
      </c>
      <c r="F474" s="16">
        <v>158350.63274649918</v>
      </c>
      <c r="G474" s="16">
        <v>171734.95198072732</v>
      </c>
      <c r="H474" s="16">
        <v>166554.93898731814</v>
      </c>
      <c r="I474" s="16">
        <v>163386.76056396269</v>
      </c>
      <c r="J474" s="16">
        <v>146626.66630542572</v>
      </c>
      <c r="K474" s="16">
        <v>143949.37027165131</v>
      </c>
      <c r="L474" s="16">
        <v>139707.81340760022</v>
      </c>
      <c r="M474" s="16">
        <v>137553.15068958636</v>
      </c>
      <c r="N474" s="16">
        <v>136008.079121972</v>
      </c>
      <c r="O474" s="16">
        <v>124352.86642270448</v>
      </c>
    </row>
    <row r="475" spans="1:15" x14ac:dyDescent="0.3">
      <c r="A475" s="15" t="str">
        <f>INDEX('R1. Scenario specifications'!$C$11:$C$49,MATCH($B475,'R1. Scenario specifications'!$A$11:$A$49,0))</f>
        <v>Current 2DS, 2020 start, 'Expect the Unexpected' but with cheap energy efficiency</v>
      </c>
      <c r="B475" s="15" t="s">
        <v>50</v>
      </c>
      <c r="C475" s="15" t="s">
        <v>67</v>
      </c>
      <c r="D475" s="15" t="s">
        <v>268</v>
      </c>
      <c r="E475" s="16">
        <v>202.70125377665161</v>
      </c>
      <c r="F475" s="16">
        <v>194.90848865877464</v>
      </c>
      <c r="G475" s="16">
        <v>2729.17362250721</v>
      </c>
      <c r="H475" s="16">
        <v>4236.7068245456885</v>
      </c>
      <c r="I475" s="16">
        <v>5744.2400265841634</v>
      </c>
      <c r="J475" s="16">
        <v>7102.3100594745692</v>
      </c>
      <c r="K475" s="16">
        <v>7078.1823918300252</v>
      </c>
      <c r="L475" s="16">
        <v>7000.397412064066</v>
      </c>
      <c r="M475" s="16">
        <v>7011.1633494162343</v>
      </c>
      <c r="N475" s="16">
        <v>7530.3013985424777</v>
      </c>
      <c r="O475" s="16">
        <v>12906.777359625354</v>
      </c>
    </row>
    <row r="476" spans="1:15" x14ac:dyDescent="0.3">
      <c r="A476" s="15" t="str">
        <f>INDEX('R1. Scenario specifications'!$C$11:$C$49,MATCH($B476,'R1. Scenario specifications'!$A$11:$A$49,0))</f>
        <v>Current 2DS, 2020 start, 'Expect the Unexpected' but with cheap energy efficiency</v>
      </c>
      <c r="B476" s="15" t="s">
        <v>50</v>
      </c>
      <c r="C476" s="15" t="s">
        <v>71</v>
      </c>
      <c r="D476" s="15" t="s">
        <v>269</v>
      </c>
      <c r="E476" s="16">
        <v>67.937052631788802</v>
      </c>
      <c r="F476" s="16">
        <v>458.66984800047186</v>
      </c>
      <c r="G476" s="16">
        <v>1083.8377074130829</v>
      </c>
      <c r="H476" s="16">
        <v>2630.4890780560318</v>
      </c>
      <c r="I476" s="16">
        <v>10546.450071003974</v>
      </c>
      <c r="J476" s="16">
        <v>21104.16199342841</v>
      </c>
      <c r="K476" s="16">
        <v>28981.1450754537</v>
      </c>
      <c r="L476" s="16">
        <v>36900.922488095217</v>
      </c>
      <c r="M476" s="16">
        <v>47686.87050812145</v>
      </c>
      <c r="N476" s="16">
        <v>63500.234760229054</v>
      </c>
      <c r="O476" s="16">
        <v>82236.60241733538</v>
      </c>
    </row>
    <row r="477" spans="1:15" x14ac:dyDescent="0.3">
      <c r="A477" s="15" t="str">
        <f>INDEX('R1. Scenario specifications'!$C$11:$C$49,MATCH($B477,'R1. Scenario specifications'!$A$11:$A$49,0))</f>
        <v>Current 2DS, 2020 start, 'Expect the Unexpected' but with cheap energy efficiency</v>
      </c>
      <c r="B477" s="15" t="s">
        <v>50</v>
      </c>
      <c r="C477" s="15" t="s">
        <v>72</v>
      </c>
      <c r="D477" s="15" t="s">
        <v>269</v>
      </c>
      <c r="E477" s="16">
        <v>55.461114646679903</v>
      </c>
      <c r="F477" s="16">
        <v>60.524118034134894</v>
      </c>
      <c r="G477" s="16">
        <v>64.687762917592892</v>
      </c>
      <c r="H477" s="16">
        <v>64.706789747717096</v>
      </c>
      <c r="I477" s="16">
        <v>64.723110374638068</v>
      </c>
      <c r="J477" s="16">
        <v>64.738707795490285</v>
      </c>
      <c r="K477" s="16">
        <v>64.726896808609197</v>
      </c>
      <c r="L477" s="16">
        <v>244.40659985630441</v>
      </c>
      <c r="M477" s="16">
        <v>244.3929500757599</v>
      </c>
      <c r="N477" s="16">
        <v>244.3777665639839</v>
      </c>
      <c r="O477" s="16">
        <v>244.36258305220787</v>
      </c>
    </row>
    <row r="478" spans="1:15" x14ac:dyDescent="0.3">
      <c r="A478" s="15" t="str">
        <f>INDEX('R1. Scenario specifications'!$C$11:$C$49,MATCH($B478,'R1. Scenario specifications'!$A$11:$A$49,0))</f>
        <v>Current 2DS, 2020 start, 'Expect the Unexpected' but with cheap energy efficiency</v>
      </c>
      <c r="B478" s="15" t="s">
        <v>50</v>
      </c>
      <c r="C478" s="15" t="s">
        <v>76</v>
      </c>
      <c r="D478" s="15" t="s">
        <v>268</v>
      </c>
      <c r="E478" s="16">
        <v>1.963099940637433</v>
      </c>
      <c r="F478" s="16">
        <v>1.7858497922310126</v>
      </c>
      <c r="G478" s="16">
        <v>1.5022495547807513</v>
      </c>
      <c r="H478" s="16">
        <v>1.0014997031871682</v>
      </c>
      <c r="I478" s="16">
        <v>0.50074985159358421</v>
      </c>
      <c r="J478" s="16">
        <v>0</v>
      </c>
      <c r="K478" s="16">
        <v>0</v>
      </c>
      <c r="L478" s="16">
        <v>0</v>
      </c>
      <c r="M478" s="16">
        <v>0</v>
      </c>
      <c r="N478" s="16">
        <v>0</v>
      </c>
      <c r="O478" s="16">
        <v>0</v>
      </c>
    </row>
    <row r="479" spans="1:15" x14ac:dyDescent="0.3">
      <c r="A479" s="15" t="str">
        <f>INDEX('R1. Scenario specifications'!$C$11:$C$49,MATCH($B479,'R1. Scenario specifications'!$A$11:$A$49,0))</f>
        <v>Current 2DS, 2020 start, 'Expect the Unexpected' but with cheap energy efficiency</v>
      </c>
      <c r="B479" s="15" t="s">
        <v>50</v>
      </c>
      <c r="C479" s="15" t="s">
        <v>73</v>
      </c>
      <c r="D479" s="15" t="s">
        <v>270</v>
      </c>
      <c r="E479" s="16">
        <v>1517.4635089937533</v>
      </c>
      <c r="F479" s="16">
        <v>1704.941889708542</v>
      </c>
      <c r="G479" s="16">
        <v>2697.6400213527741</v>
      </c>
      <c r="H479" s="16">
        <v>11248.177562393987</v>
      </c>
      <c r="I479" s="16">
        <v>25057.846846142351</v>
      </c>
      <c r="J479" s="16">
        <v>28788.345188904965</v>
      </c>
      <c r="K479" s="16">
        <v>37969.630665748875</v>
      </c>
      <c r="L479" s="16">
        <v>50360.649788434872</v>
      </c>
      <c r="M479" s="16">
        <v>69918.477541887478</v>
      </c>
      <c r="N479" s="16">
        <v>106886.86065525448</v>
      </c>
      <c r="O479" s="16">
        <v>152474.56788942867</v>
      </c>
    </row>
  </sheetData>
  <mergeCells count="2">
    <mergeCell ref="C37:N37"/>
    <mergeCell ref="O37:Z37"/>
  </mergeCells>
  <conditionalFormatting sqref="A5967:XFD1048576 A1:XFD18 N19:XFD19 A50:C167 D875:XFD5966 A20:XFD35 A90:A5966 A48:XFD49 AL36:XFD47 A36:Z36 A38:Z47 A37:C37 O37 E50:XFD874">
    <cfRule type="expression" dxfId="34" priority="3">
      <formula>_xlfn.ISFORMULA(A1)</formula>
    </cfRule>
  </conditionalFormatting>
  <conditionalFormatting sqref="A19:M19">
    <cfRule type="expression" dxfId="33" priority="2">
      <formula>_xlfn.ISFORMULA(A19)</formula>
    </cfRule>
  </conditionalFormatting>
  <dataValidations count="1">
    <dataValidation type="list" allowBlank="1" showInputMessage="1" showErrorMessage="1" sqref="B22" xr:uid="{06C0B96D-594B-4731-9041-0EAFBF7388C6}">
      <formula1>$C$51:$C$61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4019FA-9E6B-4BF1-BD3A-3E8FD792FBE7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EBEC-18A6-40C6-9C26-92AF5DC1244A}">
  <sheetPr>
    <tabColor theme="5" tint="0.39997558519241921"/>
  </sheetPr>
  <dimension ref="A1:Z521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229</v>
      </c>
    </row>
    <row r="2" spans="1:4" s="14" customFormat="1" x14ac:dyDescent="0.3">
      <c r="A2" s="5" t="s">
        <v>5</v>
      </c>
      <c r="B2" s="14" t="s">
        <v>228</v>
      </c>
    </row>
    <row r="3" spans="1:4" s="14" customFormat="1" x14ac:dyDescent="0.3">
      <c r="A3" s="5" t="s">
        <v>6</v>
      </c>
      <c r="B3" s="14" t="s">
        <v>227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294</v>
      </c>
    </row>
    <row r="7" spans="1:4" s="14" customFormat="1" x14ac:dyDescent="0.3">
      <c r="A7" s="5"/>
      <c r="B7" s="14" t="s">
        <v>190</v>
      </c>
      <c r="C7" s="14" t="s">
        <v>9</v>
      </c>
      <c r="D7" s="14" t="s">
        <v>295</v>
      </c>
    </row>
    <row r="8" spans="1:4" s="14" customFormat="1" x14ac:dyDescent="0.3">
      <c r="A8" s="5"/>
      <c r="B8" s="14" t="s">
        <v>192</v>
      </c>
      <c r="C8" s="14" t="s">
        <v>10</v>
      </c>
      <c r="D8" s="14" t="s">
        <v>296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214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$E$8:$P6500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CONCATENATE($B$22, " GW added in period between snapshot year and previous snapshot year")</f>
        <v>POWGEN - BIO CCS GW added in period between snapshot year and previous snapshot year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60</v>
      </c>
      <c r="B22" s="20" t="s">
        <v>74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INDEX($D$54:$N$521,MATCH(B$24&amp;$B$22,$B$54:$B$521&amp;$C$54:$C$521,0),MATCH($A25,$D$53:$N$53,0))</f>
        <v>0</v>
      </c>
      <c r="C25" s="16">
        <f t="array" ref="C25">INDEX($D$54:$N$521,MATCH(C$24&amp;$B$22,$B$54:$B$521&amp;$C$54:$C$521,0),MATCH($A25,$D$53:$N$53,0))</f>
        <v>0</v>
      </c>
      <c r="D25" s="16">
        <f t="array" ref="D25">INDEX($D$54:$N$521,MATCH(D$24&amp;$B$22,$B$54:$B$521&amp;$C$54:$C$521,0),MATCH($A25,$D$53:$N$53,0))</f>
        <v>0</v>
      </c>
      <c r="E25" s="16">
        <f t="array" ref="E25">INDEX($D$54:$N$521,MATCH(E$24&amp;$B$22,$B$54:$B$521&amp;$C$54:$C$521,0),MATCH($A25,$D$53:$N$53,0))</f>
        <v>0</v>
      </c>
      <c r="F25" s="16">
        <f t="array" ref="F25">INDEX($D$54:$N$521,MATCH(F$24&amp;$B$22,$B$54:$B$521&amp;$C$54:$C$521,0),MATCH($A25,$D$53:$N$53,0))</f>
        <v>0</v>
      </c>
      <c r="G25" s="16">
        <f t="array" ref="G25">INDEX($D$54:$N$521,MATCH(G$24&amp;$B$22,$B$54:$B$521&amp;$C$54:$C$521,0),MATCH($A25,$D$53:$N$53,0))</f>
        <v>0</v>
      </c>
      <c r="H25" s="16">
        <f t="array" ref="H25">INDEX($D$54:$N$521,MATCH(H$24&amp;$B$22,$B$54:$B$521&amp;$C$54:$C$521,0),MATCH($A25,$D$53:$N$53,0))</f>
        <v>0</v>
      </c>
      <c r="I25" s="16">
        <f t="array" ref="I25">INDEX($D$54:$N$521,MATCH(I$24&amp;$B$22,$B$54:$B$521&amp;$C$54:$C$521,0),MATCH($A25,$D$53:$N$53,0))</f>
        <v>0</v>
      </c>
      <c r="J25" s="16">
        <f t="array" ref="J25">INDEX($D$54:$N$521,MATCH(J$24&amp;$B$22,$B$54:$B$521&amp;$C$54:$C$521,0),MATCH($A25,$D$53:$N$53,0))</f>
        <v>0</v>
      </c>
      <c r="K25" s="16" t="e">
        <f t="array" ref="K25">INDEX($D$54:$N$521,MATCH(K$24&amp;$B$22,$B$54:$B$521&amp;$C$54:$C$521,0),MATCH($A25,$D$53:$N$53,0))</f>
        <v>#N/A</v>
      </c>
      <c r="L25" s="16" t="e">
        <f t="array" ref="L25">INDEX($D$54:$N$521,MATCH(L$24&amp;$B$22,$B$54:$B$521&amp;$C$54:$C$521,0),MATCH($A25,$D$53:$N$53,0))</f>
        <v>#N/A</v>
      </c>
      <c r="M25" s="16" t="e">
        <f t="array" ref="M25">INDEX($D$54:$N$521,MATCH(M$24&amp;$B$22,$B$54:$B$521&amp;$C$54:$C$521,0),MATCH($A25,$D$53:$N$53,0))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INDEX($D$54:$N$521,MATCH(B$24&amp;$B$22,$B$54:$B$521&amp;$C$54:$C$521,0),MATCH($A26,$D$53:$N$53,0))</f>
        <v>0</v>
      </c>
      <c r="C26" s="16">
        <f t="array" ref="C26">INDEX($D$54:$N$521,MATCH(C$24&amp;$B$22,$B$54:$B$521&amp;$C$54:$C$521,0),MATCH($A26,$D$53:$N$53,0))</f>
        <v>0</v>
      </c>
      <c r="D26" s="16">
        <f t="array" ref="D26">INDEX($D$54:$N$521,MATCH(D$24&amp;$B$22,$B$54:$B$521&amp;$C$54:$C$521,0),MATCH($A26,$D$53:$N$53,0))</f>
        <v>0</v>
      </c>
      <c r="E26" s="16">
        <f t="array" ref="E26">INDEX($D$54:$N$521,MATCH(E$24&amp;$B$22,$B$54:$B$521&amp;$C$54:$C$521,0),MATCH($A26,$D$53:$N$53,0))</f>
        <v>0</v>
      </c>
      <c r="F26" s="16">
        <f t="array" ref="F26">INDEX($D$54:$N$521,MATCH(F$24&amp;$B$22,$B$54:$B$521&amp;$C$54:$C$521,0),MATCH($A26,$D$53:$N$53,0))</f>
        <v>0</v>
      </c>
      <c r="G26" s="16">
        <f t="array" ref="G26">INDEX($D$54:$N$521,MATCH(G$24&amp;$B$22,$B$54:$B$521&amp;$C$54:$C$521,0),MATCH($A26,$D$53:$N$53,0))</f>
        <v>0</v>
      </c>
      <c r="H26" s="16">
        <f t="array" ref="H26">INDEX($D$54:$N$521,MATCH(H$24&amp;$B$22,$B$54:$B$521&amp;$C$54:$C$521,0),MATCH($A26,$D$53:$N$53,0))</f>
        <v>0</v>
      </c>
      <c r="I26" s="16">
        <f t="array" ref="I26">INDEX($D$54:$N$521,MATCH(I$24&amp;$B$22,$B$54:$B$521&amp;$C$54:$C$521,0),MATCH($A26,$D$53:$N$53,0))</f>
        <v>0</v>
      </c>
      <c r="J26" s="16">
        <f t="array" ref="J26">INDEX($D$54:$N$521,MATCH(J$24&amp;$B$22,$B$54:$B$521&amp;$C$54:$C$521,0),MATCH($A26,$D$53:$N$53,0))</f>
        <v>0</v>
      </c>
      <c r="K26" s="16" t="e">
        <f t="array" ref="K26">INDEX($D$54:$N$521,MATCH(K$24&amp;$B$22,$B$54:$B$521&amp;$C$54:$C$521,0),MATCH($A26,$D$53:$N$53,0))</f>
        <v>#N/A</v>
      </c>
      <c r="L26" s="16" t="e">
        <f t="array" ref="L26">INDEX($D$54:$N$521,MATCH(L$24&amp;$B$22,$B$54:$B$521&amp;$C$54:$C$521,0),MATCH($A26,$D$53:$N$53,0))</f>
        <v>#N/A</v>
      </c>
      <c r="M26" s="16" t="e">
        <f t="array" ref="M26">INDEX($D$54:$N$521,MATCH(M$24&amp;$B$22,$B$54:$B$521&amp;$C$54:$C$521,0),MATCH($A26,$D$53:$N$53,0))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INDEX($D$54:$N$521,MATCH(B$24&amp;$B$22,$B$54:$B$521&amp;$C$54:$C$521,0),MATCH($A27,$D$53:$N$53,0))</f>
        <v>0</v>
      </c>
      <c r="C27" s="16">
        <f t="array" ref="C27">INDEX($D$54:$N$521,MATCH(C$24&amp;$B$22,$B$54:$B$521&amp;$C$54:$C$521,0),MATCH($A27,$D$53:$N$53,0))</f>
        <v>0</v>
      </c>
      <c r="D27" s="16">
        <f t="array" ref="D27">INDEX($D$54:$N$521,MATCH(D$24&amp;$B$22,$B$54:$B$521&amp;$C$54:$C$521,0),MATCH($A27,$D$53:$N$53,0))</f>
        <v>0</v>
      </c>
      <c r="E27" s="16">
        <f t="array" ref="E27">INDEX($D$54:$N$521,MATCH(E$24&amp;$B$22,$B$54:$B$521&amp;$C$54:$C$521,0),MATCH($A27,$D$53:$N$53,0))</f>
        <v>14.694635242811671</v>
      </c>
      <c r="F27" s="16">
        <f t="array" ref="F27">INDEX($D$54:$N$521,MATCH(F$24&amp;$B$22,$B$54:$B$521&amp;$C$54:$C$521,0),MATCH($A27,$D$53:$N$53,0))</f>
        <v>0</v>
      </c>
      <c r="G27" s="16">
        <f t="array" ref="G27">INDEX($D$54:$N$521,MATCH(G$24&amp;$B$22,$B$54:$B$521&amp;$C$54:$C$521,0),MATCH($A27,$D$53:$N$53,0))</f>
        <v>33.031297821021255</v>
      </c>
      <c r="H27" s="16">
        <f t="array" ref="H27">INDEX($D$54:$N$521,MATCH(H$24&amp;$B$22,$B$54:$B$521&amp;$C$54:$C$521,0),MATCH($A27,$D$53:$N$53,0))</f>
        <v>0</v>
      </c>
      <c r="I27" s="16">
        <f t="array" ref="I27">INDEX($D$54:$N$521,MATCH(I$24&amp;$B$22,$B$54:$B$521&amp;$C$54:$C$521,0),MATCH($A27,$D$53:$N$53,0))</f>
        <v>31.61941596407782</v>
      </c>
      <c r="J27" s="16">
        <f t="array" ref="J27">INDEX($D$54:$N$521,MATCH(J$24&amp;$B$22,$B$54:$B$521&amp;$C$54:$C$521,0),MATCH($A27,$D$53:$N$53,0))</f>
        <v>0</v>
      </c>
      <c r="K27" s="16" t="e">
        <f t="array" ref="K27">INDEX($D$54:$N$521,MATCH(K$24&amp;$B$22,$B$54:$B$521&amp;$C$54:$C$521,0),MATCH($A27,$D$53:$N$53,0))</f>
        <v>#N/A</v>
      </c>
      <c r="L27" s="16" t="e">
        <f t="array" ref="L27">INDEX($D$54:$N$521,MATCH(L$24&amp;$B$22,$B$54:$B$521&amp;$C$54:$C$521,0),MATCH($A27,$D$53:$N$53,0))</f>
        <v>#N/A</v>
      </c>
      <c r="M27" s="16" t="e">
        <f t="array" ref="M27">INDEX($D$54:$N$521,MATCH(M$24&amp;$B$22,$B$54:$B$521&amp;$C$54:$C$521,0),MATCH($A27,$D$53:$N$53,0))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INDEX($D$54:$N$521,MATCH(B$24&amp;$B$22,$B$54:$B$521&amp;$C$54:$C$521,0),MATCH($A28,$D$53:$N$53,0))</f>
        <v>0</v>
      </c>
      <c r="C28" s="16">
        <f t="array" ref="C28">INDEX($D$54:$N$521,MATCH(C$24&amp;$B$22,$B$54:$B$521&amp;$C$54:$C$521,0),MATCH($A28,$D$53:$N$53,0))</f>
        <v>0</v>
      </c>
      <c r="D28" s="16">
        <f t="array" ref="D28">INDEX($D$54:$N$521,MATCH(D$24&amp;$B$22,$B$54:$B$521&amp;$C$54:$C$521,0),MATCH($A28,$D$53:$N$53,0))</f>
        <v>0</v>
      </c>
      <c r="E28" s="16">
        <f t="array" ref="E28">INDEX($D$54:$N$521,MATCH(E$24&amp;$B$22,$B$54:$B$521&amp;$C$54:$C$521,0),MATCH($A28,$D$53:$N$53,0))</f>
        <v>48.73334956696511</v>
      </c>
      <c r="F28" s="16">
        <f t="array" ref="F28">INDEX($D$54:$N$521,MATCH(F$24&amp;$B$22,$B$54:$B$521&amp;$C$54:$C$521,0),MATCH($A28,$D$53:$N$53,0))</f>
        <v>25.016163230102229</v>
      </c>
      <c r="G28" s="16">
        <f t="array" ref="G28">INDEX($D$54:$N$521,MATCH(G$24&amp;$B$22,$B$54:$B$521&amp;$C$54:$C$521,0),MATCH($A28,$D$53:$N$53,0))</f>
        <v>910.21736648837714</v>
      </c>
      <c r="H28" s="16">
        <f t="array" ref="H28">INDEX($D$54:$N$521,MATCH(H$24&amp;$B$22,$B$54:$B$521&amp;$C$54:$C$521,0),MATCH($A28,$D$53:$N$53,0))</f>
        <v>30.773867420273024</v>
      </c>
      <c r="I28" s="16">
        <f t="array" ref="I28">INDEX($D$54:$N$521,MATCH(I$24&amp;$B$22,$B$54:$B$521&amp;$C$54:$C$521,0),MATCH($A28,$D$53:$N$53,0))</f>
        <v>137.36067905441305</v>
      </c>
      <c r="J28" s="16">
        <f t="array" ref="J28">INDEX($D$54:$N$521,MATCH(J$24&amp;$B$22,$B$54:$B$521&amp;$C$54:$C$521,0),MATCH($A28,$D$53:$N$53,0))</f>
        <v>32.724839869840487</v>
      </c>
      <c r="K28" s="16" t="e">
        <f t="array" ref="K28">INDEX($D$54:$N$521,MATCH(K$24&amp;$B$22,$B$54:$B$521&amp;$C$54:$C$521,0),MATCH($A28,$D$53:$N$53,0))</f>
        <v>#N/A</v>
      </c>
      <c r="L28" s="16" t="e">
        <f t="array" ref="L28">INDEX($D$54:$N$521,MATCH(L$24&amp;$B$22,$B$54:$B$521&amp;$C$54:$C$521,0),MATCH($A28,$D$53:$N$53,0))</f>
        <v>#N/A</v>
      </c>
      <c r="M28" s="16" t="e">
        <f t="array" ref="M28">INDEX($D$54:$N$521,MATCH(M$24&amp;$B$22,$B$54:$B$521&amp;$C$54:$C$521,0),MATCH($A28,$D$53:$N$53,0))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INDEX($D$54:$N$521,MATCH(B$24&amp;$B$22,$B$54:$B$521&amp;$C$54:$C$521,0),MATCH($A29,$D$53:$N$53,0))</f>
        <v>0</v>
      </c>
      <c r="C29" s="16">
        <f t="array" ref="C29">INDEX($D$54:$N$521,MATCH(C$24&amp;$B$22,$B$54:$B$521&amp;$C$54:$C$521,0),MATCH($A29,$D$53:$N$53,0))</f>
        <v>0</v>
      </c>
      <c r="D29" s="16">
        <f t="array" ref="D29">INDEX($D$54:$N$521,MATCH(D$24&amp;$B$22,$B$54:$B$521&amp;$C$54:$C$521,0),MATCH($A29,$D$53:$N$53,0))</f>
        <v>0</v>
      </c>
      <c r="E29" s="16">
        <f t="array" ref="E29">INDEX($D$54:$N$521,MATCH(E$24&amp;$B$22,$B$54:$B$521&amp;$C$54:$C$521,0),MATCH($A29,$D$53:$N$53,0))</f>
        <v>189.98225603335749</v>
      </c>
      <c r="F29" s="16">
        <f t="array" ref="F29">INDEX($D$54:$N$521,MATCH(F$24&amp;$B$22,$B$54:$B$521&amp;$C$54:$C$521,0),MATCH($A29,$D$53:$N$53,0))</f>
        <v>135.74379590398695</v>
      </c>
      <c r="G29" s="16">
        <f t="array" ref="G29">INDEX($D$54:$N$521,MATCH(G$24&amp;$B$22,$B$54:$B$521&amp;$C$54:$C$521,0),MATCH($A29,$D$53:$N$53,0))</f>
        <v>1286.7555466715476</v>
      </c>
      <c r="H29" s="16">
        <f t="array" ref="H29">INDEX($D$54:$N$521,MATCH(H$24&amp;$B$22,$B$54:$B$521&amp;$C$54:$C$521,0),MATCH($A29,$D$53:$N$53,0))</f>
        <v>2158.2135197781736</v>
      </c>
      <c r="I29" s="16">
        <f t="array" ref="I29">INDEX($D$54:$N$521,MATCH(I$24&amp;$B$22,$B$54:$B$521&amp;$C$54:$C$521,0),MATCH($A29,$D$53:$N$53,0))</f>
        <v>650.07710274576982</v>
      </c>
      <c r="J29" s="16">
        <f t="array" ref="J29">INDEX($D$54:$N$521,MATCH(J$24&amp;$B$22,$B$54:$B$521&amp;$C$54:$C$521,0),MATCH($A29,$D$53:$N$53,0))</f>
        <v>552.47226057883245</v>
      </c>
      <c r="K29" s="16" t="e">
        <f t="array" ref="K29">INDEX($D$54:$N$521,MATCH(K$24&amp;$B$22,$B$54:$B$521&amp;$C$54:$C$521,0),MATCH($A29,$D$53:$N$53,0))</f>
        <v>#N/A</v>
      </c>
      <c r="L29" s="16" t="e">
        <f t="array" ref="L29">INDEX($D$54:$N$521,MATCH(L$24&amp;$B$22,$B$54:$B$521&amp;$C$54:$C$521,0),MATCH($A29,$D$53:$N$53,0))</f>
        <v>#N/A</v>
      </c>
      <c r="M29" s="16" t="e">
        <f t="array" ref="M29">INDEX($D$54:$N$521,MATCH(M$24&amp;$B$22,$B$54:$B$521&amp;$C$54:$C$521,0),MATCH($A29,$D$53:$N$53,0))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INDEX($D$54:$N$521,MATCH(B$24&amp;$B$22,$B$54:$B$521&amp;$C$54:$C$521,0),MATCH($A30,$D$53:$N$53,0))</f>
        <v>0</v>
      </c>
      <c r="C30" s="16">
        <f t="array" ref="C30">INDEX($D$54:$N$521,MATCH(C$24&amp;$B$22,$B$54:$B$521&amp;$C$54:$C$521,0),MATCH($A30,$D$53:$N$53,0))</f>
        <v>0</v>
      </c>
      <c r="D30" s="16">
        <f t="array" ref="D30">INDEX($D$54:$N$521,MATCH(D$24&amp;$B$22,$B$54:$B$521&amp;$C$54:$C$521,0),MATCH($A30,$D$53:$N$53,0))</f>
        <v>0</v>
      </c>
      <c r="E30" s="16">
        <f t="array" ref="E30">INDEX($D$54:$N$521,MATCH(E$24&amp;$B$22,$B$54:$B$521&amp;$C$54:$C$521,0),MATCH($A30,$D$53:$N$53,0))</f>
        <v>1035.4576931924689</v>
      </c>
      <c r="F30" s="16">
        <f t="array" ref="F30">INDEX($D$54:$N$521,MATCH(F$24&amp;$B$22,$B$54:$B$521&amp;$C$54:$C$521,0),MATCH($A30,$D$53:$N$53,0))</f>
        <v>822.71022116522533</v>
      </c>
      <c r="G30" s="16">
        <f t="array" ref="G30">INDEX($D$54:$N$521,MATCH(G$24&amp;$B$22,$B$54:$B$521&amp;$C$54:$C$521,0),MATCH($A30,$D$53:$N$53,0))</f>
        <v>832.73374804672221</v>
      </c>
      <c r="H30" s="16">
        <f t="array" ref="H30">INDEX($D$54:$N$521,MATCH(H$24&amp;$B$22,$B$54:$B$521&amp;$C$54:$C$521,0),MATCH($A30,$D$53:$N$53,0))</f>
        <v>2457.7004883033574</v>
      </c>
      <c r="I30" s="16">
        <f t="array" ref="I30">INDEX($D$54:$N$521,MATCH(I$24&amp;$B$22,$B$54:$B$521&amp;$C$54:$C$521,0),MATCH($A30,$D$53:$N$53,0))</f>
        <v>1297.6739143344832</v>
      </c>
      <c r="J30" s="16">
        <f t="array" ref="J30">INDEX($D$54:$N$521,MATCH(J$24&amp;$B$22,$B$54:$B$521&amp;$C$54:$C$521,0),MATCH($A30,$D$53:$N$53,0))</f>
        <v>2480.985302261558</v>
      </c>
      <c r="K30" s="16" t="e">
        <f t="array" ref="K30">INDEX($D$54:$N$521,MATCH(K$24&amp;$B$22,$B$54:$B$521&amp;$C$54:$C$521,0),MATCH($A30,$D$53:$N$53,0))</f>
        <v>#N/A</v>
      </c>
      <c r="L30" s="16" t="e">
        <f t="array" ref="L30">INDEX($D$54:$N$521,MATCH(L$24&amp;$B$22,$B$54:$B$521&amp;$C$54:$C$521,0),MATCH($A30,$D$53:$N$53,0))</f>
        <v>#N/A</v>
      </c>
      <c r="M30" s="16" t="e">
        <f t="array" ref="M30">INDEX($D$54:$N$521,MATCH(M$24&amp;$B$22,$B$54:$B$521&amp;$C$54:$C$521,0),MATCH($A30,$D$53:$N$53,0))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INDEX($D$54:$N$521,MATCH(B$24&amp;$B$22,$B$54:$B$521&amp;$C$54:$C$521,0),MATCH($A31,$D$53:$N$53,0))</f>
        <v>0</v>
      </c>
      <c r="C31" s="16">
        <f t="array" ref="C31">INDEX($D$54:$N$521,MATCH(C$24&amp;$B$22,$B$54:$B$521&amp;$C$54:$C$521,0),MATCH($A31,$D$53:$N$53,0))</f>
        <v>0</v>
      </c>
      <c r="D31" s="16">
        <f t="array" ref="D31">INDEX($D$54:$N$521,MATCH(D$24&amp;$B$22,$B$54:$B$521&amp;$C$54:$C$521,0),MATCH($A31,$D$53:$N$53,0))</f>
        <v>0</v>
      </c>
      <c r="E31" s="16">
        <f t="array" ref="E31">INDEX($D$54:$N$521,MATCH(E$24&amp;$B$22,$B$54:$B$521&amp;$C$54:$C$521,0),MATCH($A31,$D$53:$N$53,0))</f>
        <v>850.96587639638665</v>
      </c>
      <c r="F31" s="16">
        <f t="array" ref="F31">INDEX($D$54:$N$521,MATCH(F$24&amp;$B$22,$B$54:$B$521&amp;$C$54:$C$521,0),MATCH($A31,$D$53:$N$53,0))</f>
        <v>1103.1463217661571</v>
      </c>
      <c r="G31" s="16">
        <f t="array" ref="G31">INDEX($D$54:$N$521,MATCH(G$24&amp;$B$22,$B$54:$B$521&amp;$C$54:$C$521,0),MATCH($A31,$D$53:$N$53,0))</f>
        <v>188.99204238665618</v>
      </c>
      <c r="H31" s="16">
        <f t="array" ref="H31">INDEX($D$54:$N$521,MATCH(H$24&amp;$B$22,$B$54:$B$521&amp;$C$54:$C$521,0),MATCH($A31,$D$53:$N$53,0))</f>
        <v>0</v>
      </c>
      <c r="I31" s="16">
        <f t="array" ref="I31">INDEX($D$54:$N$521,MATCH(I$24&amp;$B$22,$B$54:$B$521&amp;$C$54:$C$521,0),MATCH($A31,$D$53:$N$53,0))</f>
        <v>870.27511425188823</v>
      </c>
      <c r="J31" s="16">
        <f t="array" ref="J31">INDEX($D$54:$N$521,MATCH(J$24&amp;$B$22,$B$54:$B$521&amp;$C$54:$C$521,0),MATCH($A31,$D$53:$N$53,0))</f>
        <v>287.0094925300055</v>
      </c>
      <c r="K31" s="16" t="e">
        <f t="array" ref="K31">INDEX($D$54:$N$521,MATCH(K$24&amp;$B$22,$B$54:$B$521&amp;$C$54:$C$521,0),MATCH($A31,$D$53:$N$53,0))</f>
        <v>#N/A</v>
      </c>
      <c r="L31" s="16" t="e">
        <f t="array" ref="L31">INDEX($D$54:$N$521,MATCH(L$24&amp;$B$22,$B$54:$B$521&amp;$C$54:$C$521,0),MATCH($A31,$D$53:$N$53,0))</f>
        <v>#N/A</v>
      </c>
      <c r="M31" s="16" t="e">
        <f t="array" ref="M31">INDEX($D$54:$N$521,MATCH(M$24&amp;$B$22,$B$54:$B$521&amp;$C$54:$C$521,0),MATCH($A31,$D$53:$N$53,0))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INDEX($D$54:$N$521,MATCH(B$24&amp;$B$22,$B$54:$B$521&amp;$C$54:$C$521,0),MATCH($A32,$D$53:$N$53,0))</f>
        <v>0</v>
      </c>
      <c r="C32" s="16">
        <f t="array" ref="C32">INDEX($D$54:$N$521,MATCH(C$24&amp;$B$22,$B$54:$B$521&amp;$C$54:$C$521,0),MATCH($A32,$D$53:$N$53,0))</f>
        <v>0</v>
      </c>
      <c r="D32" s="16">
        <f t="array" ref="D32">INDEX($D$54:$N$521,MATCH(D$24&amp;$B$22,$B$54:$B$521&amp;$C$54:$C$521,0),MATCH($A32,$D$53:$N$53,0))</f>
        <v>0</v>
      </c>
      <c r="E32" s="16">
        <f t="array" ref="E32">INDEX($D$54:$N$521,MATCH(E$24&amp;$B$22,$B$54:$B$521&amp;$C$54:$C$521,0),MATCH($A32,$D$53:$N$53,0))</f>
        <v>1057.1449157365223</v>
      </c>
      <c r="F32" s="16">
        <f t="array" ref="F32">INDEX($D$54:$N$521,MATCH(F$24&amp;$B$22,$B$54:$B$521&amp;$C$54:$C$521,0),MATCH($A32,$D$53:$N$53,0))</f>
        <v>1183.6908363859061</v>
      </c>
      <c r="G32" s="16">
        <f t="array" ref="G32">INDEX($D$54:$N$521,MATCH(G$24&amp;$B$22,$B$54:$B$521&amp;$C$54:$C$521,0),MATCH($A32,$D$53:$N$53,0))</f>
        <v>2184.9295895000464</v>
      </c>
      <c r="H32" s="16">
        <f t="array" ref="H32">INDEX($D$54:$N$521,MATCH(H$24&amp;$B$22,$B$54:$B$521&amp;$C$54:$C$521,0),MATCH($A32,$D$53:$N$53,0))</f>
        <v>127.16982667180207</v>
      </c>
      <c r="I32" s="16">
        <f t="array" ref="I32">INDEX($D$54:$N$521,MATCH(I$24&amp;$B$22,$B$54:$B$521&amp;$C$54:$C$521,0),MATCH($A32,$D$53:$N$53,0))</f>
        <v>1050.5481070450483</v>
      </c>
      <c r="J32" s="16">
        <f t="array" ref="J32">INDEX($D$54:$N$521,MATCH(J$24&amp;$B$22,$B$54:$B$521&amp;$C$54:$C$521,0),MATCH($A32,$D$53:$N$53,0))</f>
        <v>844.97862933220188</v>
      </c>
      <c r="K32" s="16" t="e">
        <f t="array" ref="K32">INDEX($D$54:$N$521,MATCH(K$24&amp;$B$22,$B$54:$B$521&amp;$C$54:$C$521,0),MATCH($A32,$D$53:$N$53,0))</f>
        <v>#N/A</v>
      </c>
      <c r="L32" s="16" t="e">
        <f t="array" ref="L32">INDEX($D$54:$N$521,MATCH(L$24&amp;$B$22,$B$54:$B$521&amp;$C$54:$C$521,0),MATCH($A32,$D$53:$N$53,0))</f>
        <v>#N/A</v>
      </c>
      <c r="M32" s="16" t="e">
        <f t="array" ref="M32">INDEX($D$54:$N$521,MATCH(M$24&amp;$B$22,$B$54:$B$521&amp;$C$54:$C$521,0),MATCH($A32,$D$53:$N$53,0))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INDEX($D$54:$N$521,MATCH(B$24&amp;$B$22,$B$54:$B$521&amp;$C$54:$C$521,0),MATCH($A33,$D$53:$N$53,0))</f>
        <v>0</v>
      </c>
      <c r="C33" s="16">
        <f t="array" ref="C33">INDEX($D$54:$N$521,MATCH(C$24&amp;$B$22,$B$54:$B$521&amp;$C$54:$C$521,0),MATCH($A33,$D$53:$N$53,0))</f>
        <v>0</v>
      </c>
      <c r="D33" s="16">
        <f t="array" ref="D33">INDEX($D$54:$N$521,MATCH(D$24&amp;$B$22,$B$54:$B$521&amp;$C$54:$C$521,0),MATCH($A33,$D$53:$N$53,0))</f>
        <v>0</v>
      </c>
      <c r="E33" s="16">
        <f t="array" ref="E33">INDEX($D$54:$N$521,MATCH(E$24&amp;$B$22,$B$54:$B$521&amp;$C$54:$C$521,0),MATCH($A33,$D$53:$N$53,0))</f>
        <v>1389.8902738108725</v>
      </c>
      <c r="F33" s="16">
        <f t="array" ref="F33">INDEX($D$54:$N$521,MATCH(F$24&amp;$B$22,$B$54:$B$521&amp;$C$54:$C$521,0),MATCH($A33,$D$53:$N$53,0))</f>
        <v>794.95942777127982</v>
      </c>
      <c r="G33" s="16">
        <f t="array" ref="G33">INDEX($D$54:$N$521,MATCH(G$24&amp;$B$22,$B$54:$B$521&amp;$C$54:$C$521,0),MATCH($A33,$D$53:$N$53,0))</f>
        <v>1078.2114918244915</v>
      </c>
      <c r="H33" s="16">
        <f t="array" ref="H33">INDEX($D$54:$N$521,MATCH(H$24&amp;$B$22,$B$54:$B$521&amp;$C$54:$C$521,0),MATCH($A33,$D$53:$N$53,0))</f>
        <v>1251.4506497625969</v>
      </c>
      <c r="I33" s="16">
        <f t="array" ref="I33">INDEX($D$54:$N$521,MATCH(I$24&amp;$B$22,$B$54:$B$521&amp;$C$54:$C$521,0),MATCH($A33,$D$53:$N$53,0))</f>
        <v>1728.8118960961042</v>
      </c>
      <c r="J33" s="16">
        <f t="array" ref="J33">INDEX($D$54:$N$521,MATCH(J$24&amp;$B$22,$B$54:$B$521&amp;$C$54:$C$521,0),MATCH($A33,$D$53:$N$53,0))</f>
        <v>1776.9763801220611</v>
      </c>
      <c r="K33" s="16" t="e">
        <f t="array" ref="K33">INDEX($D$54:$N$521,MATCH(K$24&amp;$B$22,$B$54:$B$521&amp;$C$54:$C$521,0),MATCH($A33,$D$53:$N$53,0))</f>
        <v>#N/A</v>
      </c>
      <c r="L33" s="16" t="e">
        <f t="array" ref="L33">INDEX($D$54:$N$521,MATCH(L$24&amp;$B$22,$B$54:$B$521&amp;$C$54:$C$521,0),MATCH($A33,$D$53:$N$53,0))</f>
        <v>#N/A</v>
      </c>
      <c r="M33" s="16" t="e">
        <f t="array" ref="M33">INDEX($D$54:$N$521,MATCH(M$24&amp;$B$22,$B$54:$B$521&amp;$C$54:$C$521,0),MATCH($A33,$D$53:$N$53,0))</f>
        <v>#N/A</v>
      </c>
    </row>
    <row r="34" spans="1:26" x14ac:dyDescent="0.3">
      <c r="A34" s="15">
        <v>2100</v>
      </c>
      <c r="B34" s="16">
        <f t="array" ref="B34">INDEX($D$54:$N$521,MATCH(B$24&amp;$B$22,$B$54:$B$521&amp;$C$54:$C$521,0),MATCH($A34,$D$53:$N$53,0))</f>
        <v>0</v>
      </c>
      <c r="C34" s="16">
        <f t="array" ref="C34">INDEX($D$54:$N$521,MATCH(C$24&amp;$B$22,$B$54:$B$521&amp;$C$54:$C$521,0),MATCH($A34,$D$53:$N$53,0))</f>
        <v>0</v>
      </c>
      <c r="D34" s="16">
        <f t="array" ref="D34">INDEX($D$54:$N$521,MATCH(D$24&amp;$B$22,$B$54:$B$521&amp;$C$54:$C$521,0),MATCH($A34,$D$53:$N$53,0))</f>
        <v>0</v>
      </c>
      <c r="E34" s="16">
        <f t="array" ref="E34">INDEX($D$54:$N$521,MATCH(E$24&amp;$B$22,$B$54:$B$521&amp;$C$54:$C$521,0),MATCH($A34,$D$53:$N$53,0))</f>
        <v>990.90030074090043</v>
      </c>
      <c r="F34" s="16">
        <f t="array" ref="F34">INDEX($D$54:$N$521,MATCH(F$24&amp;$B$22,$B$54:$B$521&amp;$C$54:$C$521,0),MATCH($A34,$D$53:$N$53,0))</f>
        <v>1775.3867938177709</v>
      </c>
      <c r="G34" s="16">
        <f t="array" ref="G34">INDEX($D$54:$N$521,MATCH(G$24&amp;$B$22,$B$54:$B$521&amp;$C$54:$C$521,0),MATCH($A34,$D$53:$N$53,0))</f>
        <v>665.22185320597544</v>
      </c>
      <c r="H34" s="16">
        <f t="array" ref="H34">INDEX($D$54:$N$521,MATCH(H$24&amp;$B$22,$B$54:$B$521&amp;$C$54:$C$521,0),MATCH($A34,$D$53:$N$53,0))</f>
        <v>2232.9770316225595</v>
      </c>
      <c r="I34" s="16">
        <f t="array" ref="I34">INDEX($D$54:$N$521,MATCH(I$24&amp;$B$22,$B$54:$B$521&amp;$C$54:$C$521,0),MATCH($A34,$D$53:$N$53,0))</f>
        <v>994.50578538166644</v>
      </c>
      <c r="J34" s="16">
        <f t="array" ref="J34">INDEX($D$54:$N$521,MATCH(J$24&amp;$B$22,$B$54:$B$521&amp;$C$54:$C$521,0),MATCH($A34,$D$53:$N$53,0))</f>
        <v>1784.0112445104435</v>
      </c>
      <c r="K34" s="16" t="e">
        <f t="array" ref="K34">INDEX($D$54:$N$521,MATCH(K$24&amp;$B$22,$B$54:$B$521&amp;$C$54:$C$521,0),MATCH($A34,$D$53:$N$53,0))</f>
        <v>#N/A</v>
      </c>
      <c r="L34" s="16" t="e">
        <f t="array" ref="L34">INDEX($D$54:$N$521,MATCH(L$24&amp;$B$22,$B$54:$B$521&amp;$C$54:$C$521,0),MATCH($A34,$D$53:$N$53,0))</f>
        <v>#N/A</v>
      </c>
      <c r="M34" s="16" t="e">
        <f t="array" ref="M34">INDEX($D$54:$N$521,MATCH(M$24&amp;$B$22,$B$54:$B$521&amp;$C$54:$C$521,0),MATCH($A34,$D$53:$N$53,0))</f>
        <v>#N/A</v>
      </c>
    </row>
    <row r="36" spans="1:26" x14ac:dyDescent="0.3">
      <c r="A36" s="15" t="s">
        <v>196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15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262</v>
      </c>
      <c r="B38" s="15" t="str">
        <f t="shared" ref="B38" si="2">IF(ISBLANK(B20),"",B20)</f>
        <v>Vivid_0A</v>
      </c>
      <c r="C38" s="15" t="str">
        <f>IF(ISBLANK(B20),"",B20)</f>
        <v>Vivid_0A</v>
      </c>
      <c r="D38" s="15" t="str">
        <f t="shared" ref="D38:N38" si="3">IF(ISBLANK(C20),"",C20)</f>
        <v>Vivid_0A_BAU</v>
      </c>
      <c r="E38" s="15" t="str">
        <f t="shared" si="3"/>
        <v>Vivid_0B</v>
      </c>
      <c r="F38" s="15" t="str">
        <f t="shared" si="3"/>
        <v>Vivid_1</v>
      </c>
      <c r="G38" s="15" t="str">
        <f t="shared" si="3"/>
        <v>Vivid_2</v>
      </c>
      <c r="H38" s="15" t="str">
        <f t="shared" si="3"/>
        <v>Vivid_13</v>
      </c>
      <c r="I38" s="15" t="str">
        <f t="shared" si="3"/>
        <v>Vivid_14</v>
      </c>
      <c r="J38" s="15" t="str">
        <f t="shared" si="3"/>
        <v>Vivid_25</v>
      </c>
      <c r="K38" s="15" t="str">
        <f t="shared" si="3"/>
        <v>Vivid_26</v>
      </c>
      <c r="L38" s="15" t="str">
        <f t="shared" si="3"/>
        <v/>
      </c>
      <c r="M38" s="15" t="str">
        <f t="shared" si="3"/>
        <v/>
      </c>
      <c r="N38" s="15" t="str">
        <f t="shared" si="3"/>
        <v/>
      </c>
      <c r="O38" s="15" t="str">
        <f>IF(ISBLANK(B20),"",B20)</f>
        <v>Vivid_0A</v>
      </c>
      <c r="P38" s="15" t="str">
        <f t="shared" ref="P38:Z38" si="4">IF(ISBLANK(C20),"",C20)</f>
        <v>Vivid_0A_BAU</v>
      </c>
      <c r="Q38" s="15" t="str">
        <f t="shared" si="4"/>
        <v>Vivid_0B</v>
      </c>
      <c r="R38" s="15" t="str">
        <f t="shared" si="4"/>
        <v>Vivid_1</v>
      </c>
      <c r="S38" s="15" t="str">
        <f t="shared" si="4"/>
        <v>Vivid_2</v>
      </c>
      <c r="T38" s="15" t="str">
        <f t="shared" si="4"/>
        <v>Vivid_13</v>
      </c>
      <c r="U38" s="15" t="str">
        <f t="shared" si="4"/>
        <v>Vivid_14</v>
      </c>
      <c r="V38" s="15" t="str">
        <f t="shared" si="4"/>
        <v>Vivid_25</v>
      </c>
      <c r="W38" s="15" t="str">
        <f t="shared" si="4"/>
        <v>Vivid_26</v>
      </c>
      <c r="X38" s="15" t="str">
        <f t="shared" si="4"/>
        <v/>
      </c>
      <c r="Y38" s="15" t="str">
        <f t="shared" si="4"/>
        <v/>
      </c>
      <c r="Z38" s="15" t="str">
        <f t="shared" si="4"/>
        <v/>
      </c>
    </row>
    <row r="39" spans="1:26" x14ac:dyDescent="0.3">
      <c r="A39" s="15" t="s">
        <v>64</v>
      </c>
      <c r="B39" s="16">
        <f t="array" ref="B39">INDEX($D$54:$N$521,MATCH(B$38&amp;$A39,$B$54:$B$521&amp;$C$54:$C$521,0),MATCH(B$36,$D$53:$N$53,0))</f>
        <v>5.93455208389907</v>
      </c>
      <c r="C39" s="16">
        <f t="array" ref="C39">INDEX($D$54:$N$521,MATCH(C$38&amp;$A39,$B$54:$B$521&amp;$C$54:$C$521,0),MATCH(C$36,$D$53:$N$53,0))</f>
        <v>166.15647585843263</v>
      </c>
      <c r="D39" s="16">
        <f t="array" ref="D39">INDEX($D$54:$N$521,MATCH(D$38&amp;$A39,$B$54:$B$521&amp;$C$54:$C$521,0),MATCH(D$36,$D$53:$N$53,0))</f>
        <v>182.40187759509809</v>
      </c>
      <c r="E39" s="16">
        <f t="array" ref="E39">INDEX($D$54:$N$521,MATCH(E$38&amp;$A39,$B$54:$B$521&amp;$C$54:$C$521,0),MATCH(E$36,$D$53:$N$53,0))</f>
        <v>281.8452801349539</v>
      </c>
      <c r="F39" s="16">
        <f t="array" ref="F39">INDEX($D$54:$N$521,MATCH(F$38&amp;$A39,$B$54:$B$521&amp;$C$54:$C$521,0),MATCH(F$36,$D$53:$N$53,0))</f>
        <v>359.38503260423113</v>
      </c>
      <c r="G39" s="16">
        <f t="array" ref="G39">INDEX($D$54:$N$521,MATCH(G$38&amp;$A39,$B$54:$B$521&amp;$C$54:$C$521,0),MATCH(G$36,$D$53:$N$53,0))</f>
        <v>225.43790045169314</v>
      </c>
      <c r="H39" s="16">
        <f t="array" ref="H39">INDEX($D$54:$N$521,MATCH(H$38&amp;$A39,$B$54:$B$521&amp;$C$54:$C$521,0),MATCH(H$36,$D$53:$N$53,0))</f>
        <v>470.00810852797451</v>
      </c>
      <c r="I39" s="16">
        <f t="array" ref="I39">INDEX($D$54:$N$521,MATCH(I$38&amp;$A39,$B$54:$B$521&amp;$C$54:$C$521,0),MATCH(I$36,$D$53:$N$53,0))</f>
        <v>225.43790045169314</v>
      </c>
      <c r="J39" s="16">
        <f t="array" ref="J39">INDEX($D$54:$N$521,MATCH(J$38&amp;$A39,$B$54:$B$521&amp;$C$54:$C$521,0),MATCH(J$36,$D$53:$N$53,0))</f>
        <v>394.01542900951245</v>
      </c>
      <c r="K39" s="16">
        <f t="array" ref="K39">INDEX($D$54:$N$521,MATCH(K$38&amp;$A39,$B$54:$B$521&amp;$C$54:$C$521,0),MATCH(K$36,$D$53:$N$53,0))</f>
        <v>225.43790045169314</v>
      </c>
      <c r="L39" s="16" t="e">
        <f t="array" ref="L39">INDEX($D$54:$N$521,MATCH(L$38&amp;$A39,$B$54:$B$521&amp;$C$54:$C$521,0),MATCH(L$36,$D$53:$N$53,0))</f>
        <v>#N/A</v>
      </c>
      <c r="M39" s="16" t="e">
        <f t="array" ref="M39">INDEX($D$54:$N$521,MATCH(M$38&amp;$A39,$B$54:$B$521&amp;$C$54:$C$521,0),MATCH(M$36,$D$53:$N$53,0))</f>
        <v>#N/A</v>
      </c>
      <c r="N39" s="16" t="e">
        <f t="array" ref="N39">INDEX($D$54:$N$521,MATCH(N$38&amp;$A39,$B$54:$B$521&amp;$C$54:$C$521,0),MATCH(N$36,$D$53:$N$53,0))</f>
        <v>#N/A</v>
      </c>
      <c r="O39" s="16">
        <f t="array" ref="O39">INDEX($D$54:$N$521,MATCH(O$38&amp;$A39,$B$54:$B$521&amp;$C$54:$C$521,0),MATCH(O$36,$D$53:$N$53,0))</f>
        <v>127.98546797626095</v>
      </c>
      <c r="P39" s="16">
        <f t="array" ref="P39">INDEX($D$54:$N$521,MATCH(P$38&amp;$A39,$B$54:$B$521&amp;$C$54:$C$521,0),MATCH(P$36,$D$53:$N$53,0))</f>
        <v>152.63794525369488</v>
      </c>
      <c r="Q39" s="16">
        <f t="array" ref="Q39">INDEX($D$54:$N$521,MATCH(Q$38&amp;$A39,$B$54:$B$521&amp;$C$54:$C$521,0),MATCH(Q$36,$D$53:$N$53,0))</f>
        <v>139.71187417720452</v>
      </c>
      <c r="R39" s="16">
        <f t="array" ref="R39">INDEX($D$54:$N$521,MATCH(R$38&amp;$A39,$B$54:$B$521&amp;$C$54:$C$521,0),MATCH(R$36,$D$53:$N$53,0))</f>
        <v>130.40610643576221</v>
      </c>
      <c r="S39" s="16">
        <f t="array" ref="S39">INDEX($D$54:$N$521,MATCH(S$38&amp;$A39,$B$54:$B$521&amp;$C$54:$C$521,0),MATCH(S$36,$D$53:$N$53,0))</f>
        <v>84.510900727074599</v>
      </c>
      <c r="T39" s="16">
        <f t="array" ref="T39">INDEX($D$54:$N$521,MATCH(T$38&amp;$A39,$B$54:$B$521&amp;$C$54:$C$521,0),MATCH(T$36,$D$53:$N$53,0))</f>
        <v>2.5710207470027702</v>
      </c>
      <c r="U39" s="16">
        <f t="array" ref="U39">INDEX($D$54:$N$521,MATCH(U$38&amp;$A39,$B$54:$B$521&amp;$C$54:$C$521,0),MATCH(U$36,$D$53:$N$53,0))</f>
        <v>1.53310689468209</v>
      </c>
      <c r="V39" s="16">
        <f t="array" ref="V39">INDEX($D$54:$N$521,MATCH(V$38&amp;$A39,$B$54:$B$521&amp;$C$54:$C$521,0),MATCH(V$36,$D$53:$N$53,0))</f>
        <v>13.2201836525259</v>
      </c>
      <c r="W39" s="16">
        <f t="array" ref="W39">INDEX($D$54:$N$521,MATCH(W$38&amp;$A39,$B$54:$B$521&amp;$C$54:$C$521,0),MATCH(W$36,$D$53:$N$53,0))</f>
        <v>6.1083444814132859</v>
      </c>
      <c r="X39" s="16" t="e">
        <f t="array" ref="X39">INDEX($D$54:$N$521,MATCH(X$38&amp;$A39,$B$54:$B$521&amp;$C$54:$C$521,0),MATCH(X$36,$D$53:$N$53,0))</f>
        <v>#N/A</v>
      </c>
      <c r="Y39" s="16" t="e">
        <f t="array" ref="Y39">INDEX($D$54:$N$521,MATCH(Y$38&amp;$A39,$B$54:$B$521&amp;$C$54:$C$521,0),MATCH(Y$36,$D$53:$N$53,0))</f>
        <v>#N/A</v>
      </c>
      <c r="Z39" s="16" t="e">
        <f t="array" ref="Z39">INDEX($D$54:$N$521,MATCH(Z$38&amp;$A39,$B$54:$B$521&amp;$C$54:$C$521,0),MATCH(Z$36,$D$53:$N$53,0))</f>
        <v>#N/A</v>
      </c>
    </row>
    <row r="40" spans="1:26" x14ac:dyDescent="0.3">
      <c r="A40" s="15" t="s">
        <v>65</v>
      </c>
      <c r="B40" s="16">
        <f t="array" ref="B40">INDEX($D$54:$N$521,MATCH(B$38&amp;$A40,$B$54:$B$521&amp;$C$54:$C$521,0),MATCH(B$36,$D$53:$N$53,0))</f>
        <v>246.74392366792657</v>
      </c>
      <c r="C40" s="16">
        <f t="array" ref="C40">INDEX($D$54:$N$521,MATCH(C$38&amp;$A40,$B$54:$B$521&amp;$C$54:$C$521,0),MATCH(C$36,$D$53:$N$53,0))</f>
        <v>323.46921339032451</v>
      </c>
      <c r="D40" s="16">
        <f t="array" ref="D40">INDEX($D$54:$N$521,MATCH(D$38&amp;$A40,$B$54:$B$521&amp;$C$54:$C$521,0),MATCH(D$36,$D$53:$N$53,0))</f>
        <v>236.24195227895481</v>
      </c>
      <c r="E40" s="16">
        <f t="array" ref="E40">INDEX($D$54:$N$521,MATCH(E$38&amp;$A40,$B$54:$B$521&amp;$C$54:$C$521,0),MATCH(E$36,$D$53:$N$53,0))</f>
        <v>15.714617982691699</v>
      </c>
      <c r="F40" s="16">
        <f t="array" ref="F40">INDEX($D$54:$N$521,MATCH(F$38&amp;$A40,$B$54:$B$521&amp;$C$54:$C$521,0),MATCH(F$36,$D$53:$N$53,0))</f>
        <v>0</v>
      </c>
      <c r="G40" s="16">
        <f t="array" ref="G40">INDEX($D$54:$N$521,MATCH(G$38&amp;$A40,$B$54:$B$521&amp;$C$54:$C$521,0),MATCH(G$36,$D$53:$N$53,0))</f>
        <v>15.4833714793025</v>
      </c>
      <c r="H40" s="16">
        <f t="array" ref="H40">INDEX($D$54:$N$521,MATCH(H$38&amp;$A40,$B$54:$B$521&amp;$C$54:$C$521,0),MATCH(H$36,$D$53:$N$53,0))</f>
        <v>0</v>
      </c>
      <c r="I40" s="16">
        <f t="array" ref="I40">INDEX($D$54:$N$521,MATCH(I$38&amp;$A40,$B$54:$B$521&amp;$C$54:$C$521,0),MATCH(I$36,$D$53:$N$53,0))</f>
        <v>15.4833714793025</v>
      </c>
      <c r="J40" s="16">
        <f t="array" ref="J40">INDEX($D$54:$N$521,MATCH(J$38&amp;$A40,$B$54:$B$521&amp;$C$54:$C$521,0),MATCH(J$36,$D$53:$N$53,0))</f>
        <v>0</v>
      </c>
      <c r="K40" s="16">
        <f t="array" ref="K40">INDEX($D$54:$N$521,MATCH(K$38&amp;$A40,$B$54:$B$521&amp;$C$54:$C$521,0),MATCH(K$36,$D$53:$N$53,0))</f>
        <v>15.4833714793025</v>
      </c>
      <c r="L40" s="16" t="e">
        <f t="array" ref="L40">INDEX($D$54:$N$521,MATCH(L$38&amp;$A40,$B$54:$B$521&amp;$C$54:$C$521,0),MATCH(L$36,$D$53:$N$53,0))</f>
        <v>#N/A</v>
      </c>
      <c r="M40" s="16" t="e">
        <f t="array" ref="M40">INDEX($D$54:$N$521,MATCH(M$38&amp;$A40,$B$54:$B$521&amp;$C$54:$C$521,0),MATCH(M$36,$D$53:$N$53,0))</f>
        <v>#N/A</v>
      </c>
      <c r="N40" s="16" t="e">
        <f t="array" ref="N40">INDEX($D$54:$N$521,MATCH(N$38&amp;$A40,$B$54:$B$521&amp;$C$54:$C$521,0),MATCH(N$36,$D$53:$N$53,0))</f>
        <v>#N/A</v>
      </c>
      <c r="O40" s="16">
        <f t="array" ref="O40">INDEX($D$54:$N$521,MATCH(O$38&amp;$A40,$B$54:$B$521&amp;$C$54:$C$521,0),MATCH(O$36,$D$53:$N$53,0))</f>
        <v>563.60896908001916</v>
      </c>
      <c r="P40" s="16">
        <f t="array" ref="P40">INDEX($D$54:$N$521,MATCH(P$38&amp;$A40,$B$54:$B$521&amp;$C$54:$C$521,0),MATCH(P$36,$D$53:$N$53,0))</f>
        <v>511.45742544609806</v>
      </c>
      <c r="Q40" s="16">
        <f t="array" ref="Q40">INDEX($D$54:$N$521,MATCH(Q$38&amp;$A40,$B$54:$B$521&amp;$C$54:$C$521,0),MATCH(Q$36,$D$53:$N$53,0))</f>
        <v>414.30062070071409</v>
      </c>
      <c r="R40" s="16">
        <f t="array" ref="R40">INDEX($D$54:$N$521,MATCH(R$38&amp;$A40,$B$54:$B$521&amp;$C$54:$C$521,0),MATCH(R$36,$D$53:$N$53,0))</f>
        <v>0</v>
      </c>
      <c r="S40" s="16">
        <f t="array" ref="S40">INDEX($D$54:$N$521,MATCH(S$38&amp;$A40,$B$54:$B$521&amp;$C$54:$C$521,0),MATCH(S$36,$D$53:$N$53,0))</f>
        <v>0</v>
      </c>
      <c r="T40" s="16">
        <f t="array" ref="T40">INDEX($D$54:$N$521,MATCH(T$38&amp;$A40,$B$54:$B$521&amp;$C$54:$C$521,0),MATCH(T$36,$D$53:$N$53,0))</f>
        <v>0</v>
      </c>
      <c r="U40" s="16">
        <f t="array" ref="U40">INDEX($D$54:$N$521,MATCH(U$38&amp;$A40,$B$54:$B$521&amp;$C$54:$C$521,0),MATCH(U$36,$D$53:$N$53,0))</f>
        <v>0</v>
      </c>
      <c r="V40" s="16">
        <f t="array" ref="V40">INDEX($D$54:$N$521,MATCH(V$38&amp;$A40,$B$54:$B$521&amp;$C$54:$C$521,0),MATCH(V$36,$D$53:$N$53,0))</f>
        <v>0</v>
      </c>
      <c r="W40" s="16">
        <f t="array" ref="W40">INDEX($D$54:$N$521,MATCH(W$38&amp;$A40,$B$54:$B$521&amp;$C$54:$C$521,0),MATCH(W$36,$D$53:$N$53,0))</f>
        <v>0</v>
      </c>
      <c r="X40" s="16" t="e">
        <f t="array" ref="X40">INDEX($D$54:$N$521,MATCH(X$38&amp;$A40,$B$54:$B$521&amp;$C$54:$C$521,0),MATCH(X$36,$D$53:$N$53,0))</f>
        <v>#N/A</v>
      </c>
      <c r="Y40" s="16" t="e">
        <f t="array" ref="Y40">INDEX($D$54:$N$521,MATCH(Y$38&amp;$A40,$B$54:$B$521&amp;$C$54:$C$521,0),MATCH(Y$36,$D$53:$N$53,0))</f>
        <v>#N/A</v>
      </c>
      <c r="Z40" s="16" t="e">
        <f t="array" ref="Z40">INDEX($D$54:$N$521,MATCH(Z$38&amp;$A40,$B$54:$B$521&amp;$C$54:$C$521,0),MATCH(Z$36,$D$53:$N$53,0))</f>
        <v>#N/A</v>
      </c>
    </row>
    <row r="41" spans="1:26" x14ac:dyDescent="0.3">
      <c r="A41" s="15" t="s">
        <v>66</v>
      </c>
      <c r="B41" s="16">
        <f t="array" ref="B41">INDEX($D$54:$N$521,MATCH(B$38&amp;$A41,$B$54:$B$521&amp;$C$54:$C$521,0),MATCH(B$36,$D$53:$N$53,0))</f>
        <v>625.785797857445</v>
      </c>
      <c r="C41" s="16">
        <f t="array" ref="C41">INDEX($D$54:$N$521,MATCH(C$38&amp;$A41,$B$54:$B$521&amp;$C$54:$C$521,0),MATCH(C$36,$D$53:$N$53,0))</f>
        <v>20.413210536737498</v>
      </c>
      <c r="D41" s="16">
        <f t="array" ref="D41">INDEX($D$54:$N$521,MATCH(D$38&amp;$A41,$B$54:$B$521&amp;$C$54:$C$521,0),MATCH(D$36,$D$53:$N$53,0))</f>
        <v>8.0224090812215598E-2</v>
      </c>
      <c r="E41" s="16">
        <f t="array" ref="E41">INDEX($D$54:$N$521,MATCH(E$38&amp;$A41,$B$54:$B$521&amp;$C$54:$C$521,0),MATCH(E$36,$D$53:$N$53,0))</f>
        <v>4.4601262713205401</v>
      </c>
      <c r="F41" s="16">
        <f t="array" ref="F41">INDEX($D$54:$N$521,MATCH(F$38&amp;$A41,$B$54:$B$521&amp;$C$54:$C$521,0),MATCH(F$36,$D$53:$N$53,0))</f>
        <v>30.133410671465057</v>
      </c>
      <c r="G41" s="16">
        <f t="array" ref="G41">INDEX($D$54:$N$521,MATCH(G$38&amp;$A41,$B$54:$B$521&amp;$C$54:$C$521,0),MATCH(G$36,$D$53:$N$53,0))</f>
        <v>6.9447776636171703</v>
      </c>
      <c r="H41" s="16">
        <f t="array" ref="H41">INDEX($D$54:$N$521,MATCH(H$38&amp;$A41,$B$54:$B$521&amp;$C$54:$C$521,0),MATCH(H$36,$D$53:$N$53,0))</f>
        <v>338.49300043651118</v>
      </c>
      <c r="I41" s="16">
        <f t="array" ref="I41">INDEX($D$54:$N$521,MATCH(I$38&amp;$A41,$B$54:$B$521&amp;$C$54:$C$521,0),MATCH(I$36,$D$53:$N$53,0))</f>
        <v>6.9447776636171703</v>
      </c>
      <c r="J41" s="16">
        <f t="array" ref="J41">INDEX($D$54:$N$521,MATCH(J$38&amp;$A41,$B$54:$B$521&amp;$C$54:$C$521,0),MATCH(J$36,$D$53:$N$53,0))</f>
        <v>25.483388266724909</v>
      </c>
      <c r="K41" s="16">
        <f t="array" ref="K41">INDEX($D$54:$N$521,MATCH(K$38&amp;$A41,$B$54:$B$521&amp;$C$54:$C$521,0),MATCH(K$36,$D$53:$N$53,0))</f>
        <v>6.9447776636171703</v>
      </c>
      <c r="L41" s="16" t="e">
        <f t="array" ref="L41">INDEX($D$54:$N$521,MATCH(L$38&amp;$A41,$B$54:$B$521&amp;$C$54:$C$521,0),MATCH(L$36,$D$53:$N$53,0))</f>
        <v>#N/A</v>
      </c>
      <c r="M41" s="16" t="e">
        <f t="array" ref="M41">INDEX($D$54:$N$521,MATCH(M$38&amp;$A41,$B$54:$B$521&amp;$C$54:$C$521,0),MATCH(M$36,$D$53:$N$53,0))</f>
        <v>#N/A</v>
      </c>
      <c r="N41" s="16" t="e">
        <f t="array" ref="N41">INDEX($D$54:$N$521,MATCH(N$38&amp;$A41,$B$54:$B$521&amp;$C$54:$C$521,0),MATCH(N$36,$D$53:$N$53,0))</f>
        <v>#N/A</v>
      </c>
      <c r="O41" s="16">
        <f t="array" ref="O41">INDEX($D$54:$N$521,MATCH(O$38&amp;$A41,$B$54:$B$521&amp;$C$54:$C$521,0),MATCH(O$36,$D$53:$N$53,0))</f>
        <v>100.10017701185667</v>
      </c>
      <c r="P41" s="16">
        <f t="array" ref="P41">INDEX($D$54:$N$521,MATCH(P$38&amp;$A41,$B$54:$B$521&amp;$C$54:$C$521,0),MATCH(P$36,$D$53:$N$53,0))</f>
        <v>73.475911186851761</v>
      </c>
      <c r="Q41" s="16">
        <f t="array" ref="Q41">INDEX($D$54:$N$521,MATCH(Q$38&amp;$A41,$B$54:$B$521&amp;$C$54:$C$521,0),MATCH(Q$36,$D$53:$N$53,0))</f>
        <v>27.832964156484671</v>
      </c>
      <c r="R41" s="16">
        <f t="array" ref="R41">INDEX($D$54:$N$521,MATCH(R$38&amp;$A41,$B$54:$B$521&amp;$C$54:$C$521,0),MATCH(R$36,$D$53:$N$53,0))</f>
        <v>332.23296857992915</v>
      </c>
      <c r="S41" s="16">
        <f t="array" ref="S41">INDEX($D$54:$N$521,MATCH(S$38&amp;$A41,$B$54:$B$521&amp;$C$54:$C$521,0),MATCH(S$36,$D$53:$N$53,0))</f>
        <v>275.90691104321553</v>
      </c>
      <c r="T41" s="16">
        <f t="array" ref="T41">INDEX($D$54:$N$521,MATCH(T$38&amp;$A41,$B$54:$B$521&amp;$C$54:$C$521,0),MATCH(T$36,$D$53:$N$53,0))</f>
        <v>38.897425370707296</v>
      </c>
      <c r="U41" s="16">
        <f t="array" ref="U41">INDEX($D$54:$N$521,MATCH(U$38&amp;$A41,$B$54:$B$521&amp;$C$54:$C$521,0),MATCH(U$36,$D$53:$N$53,0))</f>
        <v>87.123440331227428</v>
      </c>
      <c r="V41" s="16">
        <f t="array" ref="V41">INDEX($D$54:$N$521,MATCH(V$38&amp;$A41,$B$54:$B$521&amp;$C$54:$C$521,0),MATCH(V$36,$D$53:$N$53,0))</f>
        <v>290.18713555636407</v>
      </c>
      <c r="W41" s="16">
        <f t="array" ref="W41">INDEX($D$54:$N$521,MATCH(W$38&amp;$A41,$B$54:$B$521&amp;$C$54:$C$521,0),MATCH(W$36,$D$53:$N$53,0))</f>
        <v>201.70950680840076</v>
      </c>
      <c r="X41" s="16" t="e">
        <f t="array" ref="X41">INDEX($D$54:$N$521,MATCH(X$38&amp;$A41,$B$54:$B$521&amp;$C$54:$C$521,0),MATCH(X$36,$D$53:$N$53,0))</f>
        <v>#N/A</v>
      </c>
      <c r="Y41" s="16" t="e">
        <f t="array" ref="Y41">INDEX($D$54:$N$521,MATCH(Y$38&amp;$A41,$B$54:$B$521&amp;$C$54:$C$521,0),MATCH(Y$36,$D$53:$N$53,0))</f>
        <v>#N/A</v>
      </c>
      <c r="Z41" s="16" t="e">
        <f t="array" ref="Z41">INDEX($D$54:$N$521,MATCH(Z$38&amp;$A41,$B$54:$B$521&amp;$C$54:$C$521,0),MATCH(Z$36,$D$53:$N$53,0))</f>
        <v>#N/A</v>
      </c>
    </row>
    <row r="42" spans="1:26" x14ac:dyDescent="0.3">
      <c r="A42" s="15" t="s">
        <v>67</v>
      </c>
      <c r="B42" s="16">
        <f t="array" ref="B42">INDEX($D$54:$N$521,MATCH(B$38&amp;$A42,$B$54:$B$521&amp;$C$54:$C$521,0),MATCH(B$36,$D$53:$N$53,0))</f>
        <v>0.33361993333333301</v>
      </c>
      <c r="C42" s="16">
        <f t="array" ref="C42">INDEX($D$54:$N$521,MATCH(C$38&amp;$A42,$B$54:$B$521&amp;$C$54:$C$521,0),MATCH(C$36,$D$53:$N$53,0))</f>
        <v>99.594465255507387</v>
      </c>
      <c r="D42" s="16">
        <f t="array" ref="D42">INDEX($D$54:$N$521,MATCH(D$38&amp;$A42,$B$54:$B$521&amp;$C$54:$C$521,0),MATCH(D$36,$D$53:$N$53,0))</f>
        <v>48.964561166666641</v>
      </c>
      <c r="E42" s="16">
        <f t="array" ref="E42">INDEX($D$54:$N$521,MATCH(E$38&amp;$A42,$B$54:$B$521&amp;$C$54:$C$521,0),MATCH(E$36,$D$53:$N$53,0))</f>
        <v>53.162220652850131</v>
      </c>
      <c r="F42" s="16">
        <f t="array" ref="F42">INDEX($D$54:$N$521,MATCH(F$38&amp;$A42,$B$54:$B$521&amp;$C$54:$C$521,0),MATCH(F$36,$D$53:$N$53,0))</f>
        <v>53.162220652850131</v>
      </c>
      <c r="G42" s="16">
        <f t="array" ref="G42">INDEX($D$54:$N$521,MATCH(G$38&amp;$A42,$B$54:$B$521&amp;$C$54:$C$521,0),MATCH(G$36,$D$53:$N$53,0))</f>
        <v>53.162220652850131</v>
      </c>
      <c r="H42" s="16">
        <f t="array" ref="H42">INDEX($D$54:$N$521,MATCH(H$38&amp;$A42,$B$54:$B$521&amp;$C$54:$C$521,0),MATCH(H$36,$D$53:$N$53,0))</f>
        <v>442.26557141956937</v>
      </c>
      <c r="I42" s="16">
        <f t="array" ref="I42">INDEX($D$54:$N$521,MATCH(I$38&amp;$A42,$B$54:$B$521&amp;$C$54:$C$521,0),MATCH(I$36,$D$53:$N$53,0))</f>
        <v>53.162220652850131</v>
      </c>
      <c r="J42" s="16">
        <f t="array" ref="J42">INDEX($D$54:$N$521,MATCH(J$38&amp;$A42,$B$54:$B$521&amp;$C$54:$C$521,0),MATCH(J$36,$D$53:$N$53,0))</f>
        <v>53.53277898674402</v>
      </c>
      <c r="K42" s="16">
        <f t="array" ref="K42">INDEX($D$54:$N$521,MATCH(K$38&amp;$A42,$B$54:$B$521&amp;$C$54:$C$521,0),MATCH(K$36,$D$53:$N$53,0))</f>
        <v>53.162220652850131</v>
      </c>
      <c r="L42" s="16" t="e">
        <f t="array" ref="L42">INDEX($D$54:$N$521,MATCH(L$38&amp;$A42,$B$54:$B$521&amp;$C$54:$C$521,0),MATCH(L$36,$D$53:$N$53,0))</f>
        <v>#N/A</v>
      </c>
      <c r="M42" s="16" t="e">
        <f t="array" ref="M42">INDEX($D$54:$N$521,MATCH(M$38&amp;$A42,$B$54:$B$521&amp;$C$54:$C$521,0),MATCH(M$36,$D$53:$N$53,0))</f>
        <v>#N/A</v>
      </c>
      <c r="N42" s="16" t="e">
        <f t="array" ref="N42">INDEX($D$54:$N$521,MATCH(N$38&amp;$A42,$B$54:$B$521&amp;$C$54:$C$521,0),MATCH(N$36,$D$53:$N$53,0))</f>
        <v>#N/A</v>
      </c>
      <c r="O42" s="16">
        <f t="array" ref="O42">INDEX($D$54:$N$521,MATCH(O$38&amp;$A42,$B$54:$B$521&amp;$C$54:$C$521,0),MATCH(O$36,$D$53:$N$53,0))</f>
        <v>51.477622979919794</v>
      </c>
      <c r="P42" s="16">
        <f t="array" ref="P42">INDEX($D$54:$N$521,MATCH(P$38&amp;$A42,$B$54:$B$521&amp;$C$54:$C$521,0),MATCH(P$36,$D$53:$N$53,0))</f>
        <v>52.12770928555198</v>
      </c>
      <c r="Q42" s="16">
        <f t="array" ref="Q42">INDEX($D$54:$N$521,MATCH(Q$38&amp;$A42,$B$54:$B$521&amp;$C$54:$C$521,0),MATCH(Q$36,$D$53:$N$53,0))</f>
        <v>53.424949068371383</v>
      </c>
      <c r="R42" s="16">
        <f t="array" ref="R42">INDEX($D$54:$N$521,MATCH(R$38&amp;$A42,$B$54:$B$521&amp;$C$54:$C$521,0),MATCH(R$36,$D$53:$N$53,0))</f>
        <v>57.688327562497172</v>
      </c>
      <c r="S42" s="16">
        <f t="array" ref="S42">INDEX($D$54:$N$521,MATCH(S$38&amp;$A42,$B$54:$B$521&amp;$C$54:$C$521,0),MATCH(S$36,$D$53:$N$53,0))</f>
        <v>198.06916940124196</v>
      </c>
      <c r="T42" s="16">
        <f t="array" ref="T42">INDEX($D$54:$N$521,MATCH(T$38&amp;$A42,$B$54:$B$521&amp;$C$54:$C$521,0),MATCH(T$36,$D$53:$N$53,0))</f>
        <v>45.7861799669055</v>
      </c>
      <c r="U42" s="16">
        <f t="array" ref="U42">INDEX($D$54:$N$521,MATCH(U$38&amp;$A42,$B$54:$B$521&amp;$C$54:$C$521,0),MATCH(U$36,$D$53:$N$53,0))</f>
        <v>52.289097484560216</v>
      </c>
      <c r="V42" s="16">
        <f t="array" ref="V42">INDEX($D$54:$N$521,MATCH(V$38&amp;$A42,$B$54:$B$521&amp;$C$54:$C$521,0),MATCH(V$36,$D$53:$N$53,0))</f>
        <v>153.14026867927944</v>
      </c>
      <c r="W42" s="16">
        <f t="array" ref="W42">INDEX($D$54:$N$521,MATCH(W$38&amp;$A42,$B$54:$B$521&amp;$C$54:$C$521,0),MATCH(W$36,$D$53:$N$53,0))</f>
        <v>328.04303393442632</v>
      </c>
      <c r="X42" s="16" t="e">
        <f t="array" ref="X42">INDEX($D$54:$N$521,MATCH(X$38&amp;$A42,$B$54:$B$521&amp;$C$54:$C$521,0),MATCH(X$36,$D$53:$N$53,0))</f>
        <v>#N/A</v>
      </c>
      <c r="Y42" s="16" t="e">
        <f t="array" ref="Y42">INDEX($D$54:$N$521,MATCH(Y$38&amp;$A42,$B$54:$B$521&amp;$C$54:$C$521,0),MATCH(Y$36,$D$53:$N$53,0))</f>
        <v>#N/A</v>
      </c>
      <c r="Z42" s="16" t="e">
        <f t="array" ref="Z42">INDEX($D$54:$N$521,MATCH(Z$38&amp;$A42,$B$54:$B$521&amp;$C$54:$C$521,0),MATCH(Z$36,$D$53:$N$53,0))</f>
        <v>#N/A</v>
      </c>
    </row>
    <row r="43" spans="1:26" x14ac:dyDescent="0.3">
      <c r="A43" s="15" t="s">
        <v>68</v>
      </c>
      <c r="B43" s="16">
        <f t="array" ref="B43">INDEX($D$54:$N$521,MATCH(B$38&amp;$A43,$B$54:$B$521&amp;$C$54:$C$521,0),MATCH(B$36,$D$53:$N$53,0))</f>
        <v>163.30756912017782</v>
      </c>
      <c r="C43" s="16">
        <f t="array" ref="C43">INDEX($D$54:$N$521,MATCH(C$38&amp;$A43,$B$54:$B$521&amp;$C$54:$C$521,0),MATCH(C$36,$D$53:$N$53,0))</f>
        <v>56.218246404881171</v>
      </c>
      <c r="D43" s="16">
        <f t="array" ref="D43">INDEX($D$54:$N$521,MATCH(D$38&amp;$A43,$B$54:$B$521&amp;$C$54:$C$521,0),MATCH(D$36,$D$53:$N$53,0))</f>
        <v>59.348217218175705</v>
      </c>
      <c r="E43" s="16">
        <f t="array" ref="E43">INDEX($D$54:$N$521,MATCH(E$38&amp;$A43,$B$54:$B$521&amp;$C$54:$C$521,0),MATCH(E$36,$D$53:$N$53,0))</f>
        <v>117.23849914770152</v>
      </c>
      <c r="F43" s="16">
        <f t="array" ref="F43">INDEX($D$54:$N$521,MATCH(F$38&amp;$A43,$B$54:$B$521&amp;$C$54:$C$521,0),MATCH(F$36,$D$53:$N$53,0))</f>
        <v>159.81846141959181</v>
      </c>
      <c r="G43" s="16">
        <f t="array" ref="G43">INDEX($D$54:$N$521,MATCH(G$38&amp;$A43,$B$54:$B$521&amp;$C$54:$C$521,0),MATCH(G$36,$D$53:$N$53,0))</f>
        <v>90.416531071746249</v>
      </c>
      <c r="H43" s="16">
        <f t="array" ref="H43">INDEX($D$54:$N$521,MATCH(H$38&amp;$A43,$B$54:$B$521&amp;$C$54:$C$521,0),MATCH(H$36,$D$53:$N$53,0))</f>
        <v>796.8286593092655</v>
      </c>
      <c r="I43" s="16">
        <f t="array" ref="I43">INDEX($D$54:$N$521,MATCH(I$38&amp;$A43,$B$54:$B$521&amp;$C$54:$C$521,0),MATCH(I$36,$D$53:$N$53,0))</f>
        <v>90.416531071746249</v>
      </c>
      <c r="J43" s="16">
        <f t="array" ref="J43">INDEX($D$54:$N$521,MATCH(J$38&amp;$A43,$B$54:$B$521&amp;$C$54:$C$521,0),MATCH(J$36,$D$53:$N$53,0))</f>
        <v>314.10292910022764</v>
      </c>
      <c r="K43" s="16">
        <f t="array" ref="K43">INDEX($D$54:$N$521,MATCH(K$38&amp;$A43,$B$54:$B$521&amp;$C$54:$C$521,0),MATCH(K$36,$D$53:$N$53,0))</f>
        <v>90.416531071746249</v>
      </c>
      <c r="L43" s="16" t="e">
        <f t="array" ref="L43">INDEX($D$54:$N$521,MATCH(L$38&amp;$A43,$B$54:$B$521&amp;$C$54:$C$521,0),MATCH(L$36,$D$53:$N$53,0))</f>
        <v>#N/A</v>
      </c>
      <c r="M43" s="16" t="e">
        <f t="array" ref="M43">INDEX($D$54:$N$521,MATCH(M$38&amp;$A43,$B$54:$B$521&amp;$C$54:$C$521,0),MATCH(M$36,$D$53:$N$53,0))</f>
        <v>#N/A</v>
      </c>
      <c r="N43" s="16" t="e">
        <f t="array" ref="N43">INDEX($D$54:$N$521,MATCH(N$38&amp;$A43,$B$54:$B$521&amp;$C$54:$C$521,0),MATCH(N$36,$D$53:$N$53,0))</f>
        <v>#N/A</v>
      </c>
      <c r="O43" s="16">
        <f t="array" ref="O43">INDEX($D$54:$N$521,MATCH(O$38&amp;$A43,$B$54:$B$521&amp;$C$54:$C$521,0),MATCH(O$36,$D$53:$N$53,0))</f>
        <v>13.758595863492891</v>
      </c>
      <c r="P43" s="16">
        <f t="array" ref="P43">INDEX($D$54:$N$521,MATCH(P$38&amp;$A43,$B$54:$B$521&amp;$C$54:$C$521,0),MATCH(P$36,$D$53:$N$53,0))</f>
        <v>14.312331909543881</v>
      </c>
      <c r="Q43" s="16">
        <f t="array" ref="Q43">INDEX($D$54:$N$521,MATCH(Q$38&amp;$A43,$B$54:$B$521&amp;$C$54:$C$521,0),MATCH(Q$36,$D$53:$N$53,0))</f>
        <v>47.886116225109681</v>
      </c>
      <c r="R43" s="16">
        <f t="array" ref="R43">INDEX($D$54:$N$521,MATCH(R$38&amp;$A43,$B$54:$B$521&amp;$C$54:$C$521,0),MATCH(R$36,$D$53:$N$53,0))</f>
        <v>173.83679575948895</v>
      </c>
      <c r="S43" s="16">
        <f t="array" ref="S43">INDEX($D$54:$N$521,MATCH(S$38&amp;$A43,$B$54:$B$521&amp;$C$54:$C$521,0),MATCH(S$36,$D$53:$N$53,0))</f>
        <v>131.35866659642545</v>
      </c>
      <c r="T43" s="16">
        <f t="array" ref="T43">INDEX($D$54:$N$521,MATCH(T$38&amp;$A43,$B$54:$B$521&amp;$C$54:$C$521,0),MATCH(T$36,$D$53:$N$53,0))</f>
        <v>288.51538956665456</v>
      </c>
      <c r="U43" s="16">
        <f t="array" ref="U43">INDEX($D$54:$N$521,MATCH(U$38&amp;$A43,$B$54:$B$521&amp;$C$54:$C$521,0),MATCH(U$36,$D$53:$N$53,0))</f>
        <v>616.32486289568863</v>
      </c>
      <c r="V43" s="16">
        <f t="array" ref="V43">INDEX($D$54:$N$521,MATCH(V$38&amp;$A43,$B$54:$B$521&amp;$C$54:$C$521,0),MATCH(V$36,$D$53:$N$53,0))</f>
        <v>249.91291211416612</v>
      </c>
      <c r="W43" s="16">
        <f t="array" ref="W43">INDEX($D$54:$N$521,MATCH(W$38&amp;$A43,$B$54:$B$521&amp;$C$54:$C$521,0),MATCH(W$36,$D$53:$N$53,0))</f>
        <v>401.52702583141451</v>
      </c>
      <c r="X43" s="16" t="e">
        <f t="array" ref="X43">INDEX($D$54:$N$521,MATCH(X$38&amp;$A43,$B$54:$B$521&amp;$C$54:$C$521,0),MATCH(X$36,$D$53:$N$53,0))</f>
        <v>#N/A</v>
      </c>
      <c r="Y43" s="16" t="e">
        <f t="array" ref="Y43">INDEX($D$54:$N$521,MATCH(Y$38&amp;$A43,$B$54:$B$521&amp;$C$54:$C$521,0),MATCH(Y$36,$D$53:$N$53,0))</f>
        <v>#N/A</v>
      </c>
      <c r="Z43" s="16" t="e">
        <f t="array" ref="Z43">INDEX($D$54:$N$521,MATCH(Z$38&amp;$A43,$B$54:$B$521&amp;$C$54:$C$521,0),MATCH(Z$36,$D$53:$N$53,0))</f>
        <v>#N/A</v>
      </c>
    </row>
    <row r="44" spans="1:26" x14ac:dyDescent="0.3">
      <c r="A44" s="15" t="s">
        <v>69</v>
      </c>
      <c r="B44" s="16">
        <f t="array" ref="B44">INDEX($D$54:$N$521,MATCH(B$38&amp;$A44,$B$54:$B$521&amp;$C$54:$C$521,0),MATCH(B$36,$D$53:$N$53,0))</f>
        <v>0</v>
      </c>
      <c r="C44" s="16">
        <f t="array" ref="C44">INDEX($D$54:$N$521,MATCH(C$38&amp;$A44,$B$54:$B$521&amp;$C$54:$C$521,0),MATCH(C$36,$D$53:$N$53,0))</f>
        <v>19.448070855339083</v>
      </c>
      <c r="D44" s="16">
        <f t="array" ref="D44">INDEX($D$54:$N$521,MATCH(D$38&amp;$A44,$B$54:$B$521&amp;$C$54:$C$521,0),MATCH(D$36,$D$53:$N$53,0))</f>
        <v>21.565544120529609</v>
      </c>
      <c r="E44" s="16">
        <f t="array" ref="E44">INDEX($D$54:$N$521,MATCH(E$38&amp;$A44,$B$54:$B$521&amp;$C$54:$C$521,0),MATCH(E$36,$D$53:$N$53,0))</f>
        <v>28.562663186147507</v>
      </c>
      <c r="F44" s="16">
        <f t="array" ref="F44">INDEX($D$54:$N$521,MATCH(F$38&amp;$A44,$B$54:$B$521&amp;$C$54:$C$521,0),MATCH(F$36,$D$53:$N$53,0))</f>
        <v>61.594500108339481</v>
      </c>
      <c r="G44" s="16">
        <f t="array" ref="G44">INDEX($D$54:$N$521,MATCH(G$38&amp;$A44,$B$54:$B$521&amp;$C$54:$C$521,0),MATCH(G$36,$D$53:$N$53,0))</f>
        <v>14.72228241329314</v>
      </c>
      <c r="H44" s="16">
        <f t="array" ref="H44">INDEX($D$54:$N$521,MATCH(H$38&amp;$A44,$B$54:$B$521&amp;$C$54:$C$521,0),MATCH(H$36,$D$53:$N$53,0))</f>
        <v>186.8763774064474</v>
      </c>
      <c r="I44" s="16">
        <f t="array" ref="I44">INDEX($D$54:$N$521,MATCH(I$38&amp;$A44,$B$54:$B$521&amp;$C$54:$C$521,0),MATCH(I$36,$D$53:$N$53,0))</f>
        <v>14.72228241329314</v>
      </c>
      <c r="J44" s="16">
        <f t="array" ref="J44">INDEX($D$54:$N$521,MATCH(J$38&amp;$A44,$B$54:$B$521&amp;$C$54:$C$521,0),MATCH(J$36,$D$53:$N$53,0))</f>
        <v>100.08515571516199</v>
      </c>
      <c r="K44" s="16">
        <f t="array" ref="K44">INDEX($D$54:$N$521,MATCH(K$38&amp;$A44,$B$54:$B$521&amp;$C$54:$C$521,0),MATCH(K$36,$D$53:$N$53,0))</f>
        <v>14.72228241329314</v>
      </c>
      <c r="L44" s="16" t="e">
        <f t="array" ref="L44">INDEX($D$54:$N$521,MATCH(L$38&amp;$A44,$B$54:$B$521&amp;$C$54:$C$521,0),MATCH(L$36,$D$53:$N$53,0))</f>
        <v>#N/A</v>
      </c>
      <c r="M44" s="16" t="e">
        <f t="array" ref="M44">INDEX($D$54:$N$521,MATCH(M$38&amp;$A44,$B$54:$B$521&amp;$C$54:$C$521,0),MATCH(M$36,$D$53:$N$53,0))</f>
        <v>#N/A</v>
      </c>
      <c r="N44" s="16" t="e">
        <f t="array" ref="N44">INDEX($D$54:$N$521,MATCH(N$38&amp;$A44,$B$54:$B$521&amp;$C$54:$C$521,0),MATCH(N$36,$D$53:$N$53,0))</f>
        <v>#N/A</v>
      </c>
      <c r="O44" s="16">
        <f t="array" ref="O44">INDEX($D$54:$N$521,MATCH(O$38&amp;$A44,$B$54:$B$521&amp;$C$54:$C$521,0),MATCH(O$36,$D$53:$N$53,0))</f>
        <v>477.54384104959848</v>
      </c>
      <c r="P44" s="16">
        <f t="array" ref="P44">INDEX($D$54:$N$521,MATCH(P$38&amp;$A44,$B$54:$B$521&amp;$C$54:$C$521,0),MATCH(P$36,$D$53:$N$53,0))</f>
        <v>475.59471659484558</v>
      </c>
      <c r="Q44" s="16">
        <f t="array" ref="Q44">INDEX($D$54:$N$521,MATCH(Q$38&amp;$A44,$B$54:$B$521&amp;$C$54:$C$521,0),MATCH(Q$36,$D$53:$N$53,0))</f>
        <v>467.22489947891449</v>
      </c>
      <c r="R44" s="16">
        <f t="array" ref="R44">INDEX($D$54:$N$521,MATCH(R$38&amp;$A44,$B$54:$B$521&amp;$C$54:$C$521,0),MATCH(R$36,$D$53:$N$53,0))</f>
        <v>618.53123412127866</v>
      </c>
      <c r="S44" s="16">
        <f t="array" ref="S44">INDEX($D$54:$N$521,MATCH(S$38&amp;$A44,$B$54:$B$521&amp;$C$54:$C$521,0),MATCH(S$36,$D$53:$N$53,0))</f>
        <v>602.98660581144918</v>
      </c>
      <c r="T44" s="16">
        <f t="array" ref="T44">INDEX($D$54:$N$521,MATCH(T$38&amp;$A44,$B$54:$B$521&amp;$C$54:$C$521,0),MATCH(T$36,$D$53:$N$53,0))</f>
        <v>525.44659389189997</v>
      </c>
      <c r="U44" s="16">
        <f t="array" ref="U44">INDEX($D$54:$N$521,MATCH(U$38&amp;$A44,$B$54:$B$521&amp;$C$54:$C$521,0),MATCH(U$36,$D$53:$N$53,0))</f>
        <v>485.39954064676522</v>
      </c>
      <c r="V44" s="16">
        <f t="array" ref="V44">INDEX($D$54:$N$521,MATCH(V$38&amp;$A44,$B$54:$B$521&amp;$C$54:$C$521,0),MATCH(V$36,$D$53:$N$53,0))</f>
        <v>536.94987302756363</v>
      </c>
      <c r="W44" s="16">
        <f t="array" ref="W44">INDEX($D$54:$N$521,MATCH(W$38&amp;$A44,$B$54:$B$521&amp;$C$54:$C$521,0),MATCH(W$36,$D$53:$N$53,0))</f>
        <v>659.80004523189837</v>
      </c>
      <c r="X44" s="16" t="e">
        <f t="array" ref="X44">INDEX($D$54:$N$521,MATCH(X$38&amp;$A44,$B$54:$B$521&amp;$C$54:$C$521,0),MATCH(X$36,$D$53:$N$53,0))</f>
        <v>#N/A</v>
      </c>
      <c r="Y44" s="16" t="e">
        <f t="array" ref="Y44">INDEX($D$54:$N$521,MATCH(Y$38&amp;$A44,$B$54:$B$521&amp;$C$54:$C$521,0),MATCH(Y$36,$D$53:$N$53,0))</f>
        <v>#N/A</v>
      </c>
      <c r="Z44" s="16" t="e">
        <f t="array" ref="Z44">INDEX($D$54:$N$521,MATCH(Z$38&amp;$A44,$B$54:$B$521&amp;$C$54:$C$521,0),MATCH(Z$36,$D$53:$N$53,0))</f>
        <v>#N/A</v>
      </c>
    </row>
    <row r="45" spans="1:26" x14ac:dyDescent="0.3">
      <c r="A45" s="15" t="s">
        <v>70</v>
      </c>
      <c r="B45" s="16">
        <f t="array" ref="B45">INDEX($D$54:$N$521,MATCH(B$38&amp;$A45,$B$54:$B$521&amp;$C$54:$C$521,0),MATCH(B$36,$D$53:$N$53,0))</f>
        <v>21.511675936944243</v>
      </c>
      <c r="C45" s="16">
        <f t="array" ref="C45">INDEX($D$54:$N$521,MATCH(C$38&amp;$A45,$B$54:$B$521&amp;$C$54:$C$521,0),MATCH(C$36,$D$53:$N$53,0))</f>
        <v>7.0558542863325249</v>
      </c>
      <c r="D45" s="16">
        <f t="array" ref="D45">INDEX($D$54:$N$521,MATCH(D$38&amp;$A45,$B$54:$B$521&amp;$C$54:$C$521,0),MATCH(D$36,$D$53:$N$53,0))</f>
        <v>1.701959246186546</v>
      </c>
      <c r="E45" s="16">
        <f t="array" ref="E45">INDEX($D$54:$N$521,MATCH(E$38&amp;$A45,$B$54:$B$521&amp;$C$54:$C$521,0),MATCH(E$36,$D$53:$N$53,0))</f>
        <v>4.71234460355846</v>
      </c>
      <c r="F45" s="16">
        <f t="array" ref="F45">INDEX($D$54:$N$521,MATCH(F$38&amp;$A45,$B$54:$B$521&amp;$C$54:$C$521,0),MATCH(F$36,$D$53:$N$53,0))</f>
        <v>2.9159871774530317</v>
      </c>
      <c r="G45" s="16">
        <f t="array" ref="G45">INDEX($D$54:$N$521,MATCH(G$38&amp;$A45,$B$54:$B$521&amp;$C$54:$C$521,0),MATCH(G$36,$D$53:$N$53,0))</f>
        <v>1.9075175926554799</v>
      </c>
      <c r="H45" s="16">
        <f t="array" ref="H45">INDEX($D$54:$N$521,MATCH(H$38&amp;$A45,$B$54:$B$521&amp;$C$54:$C$521,0),MATCH(H$36,$D$53:$N$53,0))</f>
        <v>1.33036841142398</v>
      </c>
      <c r="I45" s="16">
        <f t="array" ref="I45">INDEX($D$54:$N$521,MATCH(I$38&amp;$A45,$B$54:$B$521&amp;$C$54:$C$521,0),MATCH(I$36,$D$53:$N$53,0))</f>
        <v>1.9075175926554799</v>
      </c>
      <c r="J45" s="16">
        <f t="array" ref="J45">INDEX($D$54:$N$521,MATCH(J$38&amp;$A45,$B$54:$B$521&amp;$C$54:$C$521,0),MATCH(J$36,$D$53:$N$53,0))</f>
        <v>1.9527486090734079</v>
      </c>
      <c r="K45" s="16">
        <f t="array" ref="K45">INDEX($D$54:$N$521,MATCH(K$38&amp;$A45,$B$54:$B$521&amp;$C$54:$C$521,0),MATCH(K$36,$D$53:$N$53,0))</f>
        <v>1.9075175926554799</v>
      </c>
      <c r="L45" s="16" t="e">
        <f t="array" ref="L45">INDEX($D$54:$N$521,MATCH(L$38&amp;$A45,$B$54:$B$521&amp;$C$54:$C$521,0),MATCH(L$36,$D$53:$N$53,0))</f>
        <v>#N/A</v>
      </c>
      <c r="M45" s="16" t="e">
        <f t="array" ref="M45">INDEX($D$54:$N$521,MATCH(M$38&amp;$A45,$B$54:$B$521&amp;$C$54:$C$521,0),MATCH(M$36,$D$53:$N$53,0))</f>
        <v>#N/A</v>
      </c>
      <c r="N45" s="16" t="e">
        <f t="array" ref="N45">INDEX($D$54:$N$521,MATCH(N$38&amp;$A45,$B$54:$B$521&amp;$C$54:$C$521,0),MATCH(N$36,$D$53:$N$53,0))</f>
        <v>#N/A</v>
      </c>
      <c r="O45" s="16">
        <f t="array" ref="O45">INDEX($D$54:$N$521,MATCH(O$38&amp;$A45,$B$54:$B$521&amp;$C$54:$C$521,0),MATCH(O$36,$D$53:$N$53,0))</f>
        <v>0</v>
      </c>
      <c r="P45" s="16">
        <f t="array" ref="P45">INDEX($D$54:$N$521,MATCH(P$38&amp;$A45,$B$54:$B$521&amp;$C$54:$C$521,0),MATCH(P$36,$D$53:$N$53,0))</f>
        <v>5.1671162560836104</v>
      </c>
      <c r="Q45" s="16">
        <f t="array" ref="Q45">INDEX($D$54:$N$521,MATCH(Q$38&amp;$A45,$B$54:$B$521&amp;$C$54:$C$521,0),MATCH(Q$36,$D$53:$N$53,0))</f>
        <v>2.4850787604276101E-2</v>
      </c>
      <c r="R45" s="16">
        <f t="array" ref="R45">INDEX($D$54:$N$521,MATCH(R$38&amp;$A45,$B$54:$B$521&amp;$C$54:$C$521,0),MATCH(R$36,$D$53:$N$53,0))</f>
        <v>0</v>
      </c>
      <c r="S45" s="16">
        <f t="array" ref="S45">INDEX($D$54:$N$521,MATCH(S$38&amp;$A45,$B$54:$B$521&amp;$C$54:$C$521,0),MATCH(S$36,$D$53:$N$53,0))</f>
        <v>2.8052174814432629</v>
      </c>
      <c r="T45" s="16">
        <f t="array" ref="T45">INDEX($D$54:$N$521,MATCH(T$38&amp;$A45,$B$54:$B$521&amp;$C$54:$C$521,0),MATCH(T$36,$D$53:$N$53,0))</f>
        <v>8.2581711148052204</v>
      </c>
      <c r="U45" s="16">
        <f t="array" ref="U45">INDEX($D$54:$N$521,MATCH(U$38&amp;$A45,$B$54:$B$521&amp;$C$54:$C$521,0),MATCH(U$36,$D$53:$N$53,0))</f>
        <v>16.807503461173162</v>
      </c>
      <c r="V45" s="16">
        <f t="array" ref="V45">INDEX($D$54:$N$521,MATCH(V$38&amp;$A45,$B$54:$B$521&amp;$C$54:$C$521,0),MATCH(V$36,$D$53:$N$53,0))</f>
        <v>10.945605752185056</v>
      </c>
      <c r="W45" s="16">
        <f t="array" ref="W45">INDEX($D$54:$N$521,MATCH(W$38&amp;$A45,$B$54:$B$521&amp;$C$54:$C$521,0),MATCH(W$36,$D$53:$N$53,0))</f>
        <v>5.7660956137503803</v>
      </c>
      <c r="X45" s="16" t="e">
        <f t="array" ref="X45">INDEX($D$54:$N$521,MATCH(X$38&amp;$A45,$B$54:$B$521&amp;$C$54:$C$521,0),MATCH(X$36,$D$53:$N$53,0))</f>
        <v>#N/A</v>
      </c>
      <c r="Y45" s="16" t="e">
        <f t="array" ref="Y45">INDEX($D$54:$N$521,MATCH(Y$38&amp;$A45,$B$54:$B$521&amp;$C$54:$C$521,0),MATCH(Y$36,$D$53:$N$53,0))</f>
        <v>#N/A</v>
      </c>
      <c r="Z45" s="16" t="e">
        <f t="array" ref="Z45">INDEX($D$54:$N$521,MATCH(Z$38&amp;$A45,$B$54:$B$521&amp;$C$54:$C$521,0),MATCH(Z$36,$D$53:$N$53,0))</f>
        <v>#N/A</v>
      </c>
    </row>
    <row r="46" spans="1:26" x14ac:dyDescent="0.3">
      <c r="A46" s="15" t="s">
        <v>71</v>
      </c>
      <c r="B46" s="16">
        <f t="array" ref="B46">INDEX($D$54:$N$521,MATCH(B$38&amp;$A46,$B$54:$B$521&amp;$C$54:$C$521,0),MATCH(B$36,$D$53:$N$53,0))</f>
        <v>82.719415916369499</v>
      </c>
      <c r="C46" s="16">
        <f t="array" ref="C46">INDEX($D$54:$N$521,MATCH(C$38&amp;$A46,$B$54:$B$521&amp;$C$54:$C$521,0),MATCH(C$36,$D$53:$N$53,0))</f>
        <v>180.74923197865576</v>
      </c>
      <c r="D46" s="16">
        <f t="array" ref="D46">INDEX($D$54:$N$521,MATCH(D$38&amp;$A46,$B$54:$B$521&amp;$C$54:$C$521,0),MATCH(D$36,$D$53:$N$53,0))</f>
        <v>373.62047500397159</v>
      </c>
      <c r="E46" s="16">
        <f t="array" ref="E46">INDEX($D$54:$N$521,MATCH(E$38&amp;$A46,$B$54:$B$521&amp;$C$54:$C$521,0),MATCH(E$36,$D$53:$N$53,0))</f>
        <v>473.13617233652121</v>
      </c>
      <c r="F46" s="16">
        <f t="array" ref="F46">INDEX($D$54:$N$521,MATCH(F$38&amp;$A46,$B$54:$B$521&amp;$C$54:$C$521,0),MATCH(F$36,$D$53:$N$53,0))</f>
        <v>766.62632845658777</v>
      </c>
      <c r="G46" s="16">
        <f t="array" ref="G46">INDEX($D$54:$N$521,MATCH(G$38&amp;$A46,$B$54:$B$521&amp;$C$54:$C$521,0),MATCH(G$36,$D$53:$N$53,0))</f>
        <v>352.09418791701557</v>
      </c>
      <c r="H46" s="16">
        <f t="array" ref="H46">INDEX($D$54:$N$521,MATCH(H$38&amp;$A46,$B$54:$B$521&amp;$C$54:$C$521,0),MATCH(H$36,$D$53:$N$53,0))</f>
        <v>901.98434517915939</v>
      </c>
      <c r="I46" s="16">
        <f t="array" ref="I46">INDEX($D$54:$N$521,MATCH(I$38&amp;$A46,$B$54:$B$521&amp;$C$54:$C$521,0),MATCH(I$36,$D$53:$N$53,0))</f>
        <v>352.09418791701557</v>
      </c>
      <c r="J46" s="16">
        <f t="array" ref="J46">INDEX($D$54:$N$521,MATCH(J$38&amp;$A46,$B$54:$B$521&amp;$C$54:$C$521,0),MATCH(J$36,$D$53:$N$53,0))</f>
        <v>880.250049331588</v>
      </c>
      <c r="K46" s="16">
        <f t="array" ref="K46">INDEX($D$54:$N$521,MATCH(K$38&amp;$A46,$B$54:$B$521&amp;$C$54:$C$521,0),MATCH(K$36,$D$53:$N$53,0))</f>
        <v>352.09418791701557</v>
      </c>
      <c r="L46" s="16" t="e">
        <f t="array" ref="L46">INDEX($D$54:$N$521,MATCH(L$38&amp;$A46,$B$54:$B$521&amp;$C$54:$C$521,0),MATCH(L$36,$D$53:$N$53,0))</f>
        <v>#N/A</v>
      </c>
      <c r="M46" s="16" t="e">
        <f t="array" ref="M46">INDEX($D$54:$N$521,MATCH(M$38&amp;$A46,$B$54:$B$521&amp;$C$54:$C$521,0),MATCH(M$36,$D$53:$N$53,0))</f>
        <v>#N/A</v>
      </c>
      <c r="N46" s="16" t="e">
        <f t="array" ref="N46">INDEX($D$54:$N$521,MATCH(N$38&amp;$A46,$B$54:$B$521&amp;$C$54:$C$521,0),MATCH(N$36,$D$53:$N$53,0))</f>
        <v>#N/A</v>
      </c>
      <c r="O46" s="16">
        <f t="array" ref="O46">INDEX($D$54:$N$521,MATCH(O$38&amp;$A46,$B$54:$B$521&amp;$C$54:$C$521,0),MATCH(O$36,$D$53:$N$53,0))</f>
        <v>1812.1551087957923</v>
      </c>
      <c r="P46" s="16">
        <f t="array" ref="P46">INDEX($D$54:$N$521,MATCH(P$38&amp;$A46,$B$54:$B$521&amp;$C$54:$C$521,0),MATCH(P$36,$D$53:$N$53,0))</f>
        <v>1791.2621582072395</v>
      </c>
      <c r="Q46" s="16">
        <f t="array" ref="Q46">INDEX($D$54:$N$521,MATCH(Q$38&amp;$A46,$B$54:$B$521&amp;$C$54:$C$521,0),MATCH(Q$36,$D$53:$N$53,0))</f>
        <v>2937.0381868658374</v>
      </c>
      <c r="R46" s="16">
        <f t="array" ref="R46">INDEX($D$54:$N$521,MATCH(R$38&amp;$A46,$B$54:$B$521&amp;$C$54:$C$521,0),MATCH(R$36,$D$53:$N$53,0))</f>
        <v>2978.1051182723695</v>
      </c>
      <c r="S46" s="16">
        <f t="array" ref="S46">INDEX($D$54:$N$521,MATCH(S$38&amp;$A46,$B$54:$B$521&amp;$C$54:$C$521,0),MATCH(S$36,$D$53:$N$53,0))</f>
        <v>2909.6207567734468</v>
      </c>
      <c r="T46" s="16">
        <f t="array" ref="T46">INDEX($D$54:$N$521,MATCH(T$38&amp;$A46,$B$54:$B$521&amp;$C$54:$C$521,0),MATCH(T$36,$D$53:$N$53,0))</f>
        <v>5100.6056376958004</v>
      </c>
      <c r="U46" s="16">
        <f t="array" ref="U46">INDEX($D$54:$N$521,MATCH(U$38&amp;$A46,$B$54:$B$521&amp;$C$54:$C$521,0),MATCH(U$36,$D$53:$N$53,0))</f>
        <v>4545.5610133428727</v>
      </c>
      <c r="V46" s="16">
        <f t="array" ref="V46">INDEX($D$54:$N$521,MATCH(V$38&amp;$A46,$B$54:$B$521&amp;$C$54:$C$521,0),MATCH(V$36,$D$53:$N$53,0))</f>
        <v>1843.2111842204383</v>
      </c>
      <c r="W46" s="16">
        <f t="array" ref="W46">INDEX($D$54:$N$521,MATCH(W$38&amp;$A46,$B$54:$B$521&amp;$C$54:$C$521,0),MATCH(W$36,$D$53:$N$53,0))</f>
        <v>3201.1969385566917</v>
      </c>
      <c r="X46" s="16" t="e">
        <f t="array" ref="X46">INDEX($D$54:$N$521,MATCH(X$38&amp;$A46,$B$54:$B$521&amp;$C$54:$C$521,0),MATCH(X$36,$D$53:$N$53,0))</f>
        <v>#N/A</v>
      </c>
      <c r="Y46" s="16" t="e">
        <f t="array" ref="Y46">INDEX($D$54:$N$521,MATCH(Y$38&amp;$A46,$B$54:$B$521&amp;$C$54:$C$521,0),MATCH(Y$36,$D$53:$N$53,0))</f>
        <v>#N/A</v>
      </c>
      <c r="Z46" s="16" t="e">
        <f t="array" ref="Z46">INDEX($D$54:$N$521,MATCH(Z$38&amp;$A46,$B$54:$B$521&amp;$C$54:$C$521,0),MATCH(Z$36,$D$53:$N$53,0))</f>
        <v>#N/A</v>
      </c>
    </row>
    <row r="47" spans="1:26" x14ac:dyDescent="0.3">
      <c r="A47" s="15" t="s">
        <v>72</v>
      </c>
      <c r="B47" s="16">
        <f t="array" ref="B47">INDEX($D$54:$N$521,MATCH(B$38&amp;$A47,$B$54:$B$521&amp;$C$54:$C$521,0),MATCH(B$36,$D$53:$N$53,0))</f>
        <v>1.0352472304670233</v>
      </c>
      <c r="C47" s="16">
        <f t="array" ref="C47">INDEX($D$54:$N$521,MATCH(C$38&amp;$A47,$B$54:$B$521&amp;$C$54:$C$521,0),MATCH(C$36,$D$53:$N$53,0))</f>
        <v>10.614238269375846</v>
      </c>
      <c r="D47" s="16">
        <f t="array" ref="D47">INDEX($D$54:$N$521,MATCH(D$38&amp;$A47,$B$54:$B$521&amp;$C$54:$C$521,0),MATCH(D$36,$D$53:$N$53,0))</f>
        <v>10.614238269375846</v>
      </c>
      <c r="E47" s="16">
        <f t="array" ref="E47">INDEX($D$54:$N$521,MATCH(E$38&amp;$A47,$B$54:$B$521&amp;$C$54:$C$521,0),MATCH(E$36,$D$53:$N$53,0))</f>
        <v>10.613038269375846</v>
      </c>
      <c r="F47" s="16">
        <f t="array" ref="F47">INDEX($D$54:$N$521,MATCH(F$38&amp;$A47,$B$54:$B$521&amp;$C$54:$C$521,0),MATCH(F$36,$D$53:$N$53,0))</f>
        <v>10.612238265775847</v>
      </c>
      <c r="G47" s="16">
        <f t="array" ref="G47">INDEX($D$54:$N$521,MATCH(G$38&amp;$A47,$B$54:$B$521&amp;$C$54:$C$521,0),MATCH(G$36,$D$53:$N$53,0))</f>
        <v>10.613038269375846</v>
      </c>
      <c r="H47" s="16">
        <f t="array" ref="H47">INDEX($D$54:$N$521,MATCH(H$38&amp;$A47,$B$54:$B$521&amp;$C$54:$C$521,0),MATCH(H$36,$D$53:$N$53,0))</f>
        <v>17.253858481931204</v>
      </c>
      <c r="I47" s="16">
        <f t="array" ref="I47">INDEX($D$54:$N$521,MATCH(I$38&amp;$A47,$B$54:$B$521&amp;$C$54:$C$521,0),MATCH(I$36,$D$53:$N$53,0))</f>
        <v>10.613038269375846</v>
      </c>
      <c r="J47" s="16">
        <f t="array" ref="J47">INDEX($D$54:$N$521,MATCH(J$38&amp;$A47,$B$54:$B$521&amp;$C$54:$C$521,0),MATCH(J$36,$D$53:$N$53,0))</f>
        <v>10.618096030334137</v>
      </c>
      <c r="K47" s="16">
        <f t="array" ref="K47">INDEX($D$54:$N$521,MATCH(K$38&amp;$A47,$B$54:$B$521&amp;$C$54:$C$521,0),MATCH(K$36,$D$53:$N$53,0))</f>
        <v>10.613038269375846</v>
      </c>
      <c r="L47" s="16" t="e">
        <f t="array" ref="L47">INDEX($D$54:$N$521,MATCH(L$38&amp;$A47,$B$54:$B$521&amp;$C$54:$C$521,0),MATCH(L$36,$D$53:$N$53,0))</f>
        <v>#N/A</v>
      </c>
      <c r="M47" s="16" t="e">
        <f t="array" ref="M47">INDEX($D$54:$N$521,MATCH(M$38&amp;$A47,$B$54:$B$521&amp;$C$54:$C$521,0),MATCH(M$36,$D$53:$N$53,0))</f>
        <v>#N/A</v>
      </c>
      <c r="N47" s="16" t="e">
        <f t="array" ref="N47">INDEX($D$54:$N$521,MATCH(N$38&amp;$A47,$B$54:$B$521&amp;$C$54:$C$521,0),MATCH(N$36,$D$53:$N$53,0))</f>
        <v>#N/A</v>
      </c>
      <c r="O47" s="16">
        <f t="array" ref="O47">INDEX($D$54:$N$521,MATCH(O$38&amp;$A47,$B$54:$B$521&amp;$C$54:$C$521,0),MATCH(O$36,$D$53:$N$53,0))</f>
        <v>5.6511028676029573</v>
      </c>
      <c r="P47" s="16">
        <f t="array" ref="P47">INDEX($D$54:$N$521,MATCH(P$38&amp;$A47,$B$54:$B$521&amp;$C$54:$C$521,0),MATCH(P$36,$D$53:$N$53,0))</f>
        <v>5.6511028676029573</v>
      </c>
      <c r="Q47" s="16">
        <f t="array" ref="Q47">INDEX($D$54:$N$521,MATCH(Q$38&amp;$A47,$B$54:$B$521&amp;$C$54:$C$521,0),MATCH(Q$36,$D$53:$N$53,0))</f>
        <v>5.6474512027965913</v>
      </c>
      <c r="R47" s="16">
        <f t="array" ref="R47">INDEX($D$54:$N$521,MATCH(R$38&amp;$A47,$B$54:$B$521&amp;$C$54:$C$521,0),MATCH(R$36,$D$53:$N$53,0))</f>
        <v>5.6563419905097163</v>
      </c>
      <c r="S47" s="16">
        <f t="array" ref="S47">INDEX($D$54:$N$521,MATCH(S$38&amp;$A47,$B$54:$B$521&amp;$C$54:$C$521,0),MATCH(S$36,$D$53:$N$53,0))</f>
        <v>5.6512966655079877</v>
      </c>
      <c r="T47" s="16">
        <f t="array" ref="T47">INDEX($D$54:$N$521,MATCH(T$38&amp;$A47,$B$54:$B$521&amp;$C$54:$C$521,0),MATCH(T$36,$D$53:$N$53,0))</f>
        <v>59.799298267503332</v>
      </c>
      <c r="U47" s="16">
        <f t="array" ref="U47">INDEX($D$54:$N$521,MATCH(U$38&amp;$A47,$B$54:$B$521&amp;$C$54:$C$521,0),MATCH(U$36,$D$53:$N$53,0))</f>
        <v>40.804999962180176</v>
      </c>
      <c r="V47" s="16">
        <f t="array" ref="V47">INDEX($D$54:$N$521,MATCH(V$38&amp;$A47,$B$54:$B$521&amp;$C$54:$C$521,0),MATCH(V$36,$D$53:$N$53,0))</f>
        <v>6.6779670216261779</v>
      </c>
      <c r="W47" s="16">
        <f t="array" ref="W47">INDEX($D$54:$N$521,MATCH(W$38&amp;$A47,$B$54:$B$521&amp;$C$54:$C$521,0),MATCH(W$36,$D$53:$N$53,0))</f>
        <v>6.5631584138142474</v>
      </c>
      <c r="X47" s="16" t="e">
        <f t="array" ref="X47">INDEX($D$54:$N$521,MATCH(X$38&amp;$A47,$B$54:$B$521&amp;$C$54:$C$521,0),MATCH(X$36,$D$53:$N$53,0))</f>
        <v>#N/A</v>
      </c>
      <c r="Y47" s="16" t="e">
        <f t="array" ref="Y47">INDEX($D$54:$N$521,MATCH(Y$38&amp;$A47,$B$54:$B$521&amp;$C$54:$C$521,0),MATCH(Y$36,$D$53:$N$53,0))</f>
        <v>#N/A</v>
      </c>
      <c r="Z47" s="16" t="e">
        <f t="array" ref="Z47">INDEX($D$54:$N$521,MATCH(Z$38&amp;$A47,$B$54:$B$521&amp;$C$54:$C$521,0),MATCH(Z$36,$D$53:$N$53,0))</f>
        <v>#N/A</v>
      </c>
    </row>
    <row r="48" spans="1:26" x14ac:dyDescent="0.3">
      <c r="A48" s="15" t="s">
        <v>73</v>
      </c>
      <c r="B48" s="16">
        <f t="array" ref="B48">INDEX($D$54:$N$521,MATCH(B$38&amp;$A48,$B$54:$B$521&amp;$C$54:$C$521,0),MATCH(B$36,$D$53:$N$53,0))</f>
        <v>30.000000000000007</v>
      </c>
      <c r="C48" s="16">
        <f t="array" ref="C48">INDEX($D$54:$N$521,MATCH(C$38&amp;$A48,$B$54:$B$521&amp;$C$54:$C$521,0),MATCH(C$36,$D$53:$N$53,0))</f>
        <v>1136.5573138947329</v>
      </c>
      <c r="D48" s="16">
        <f t="array" ref="D48">INDEX($D$54:$N$521,MATCH(D$38&amp;$A48,$B$54:$B$521&amp;$C$54:$C$521,0),MATCH(D$36,$D$53:$N$53,0))</f>
        <v>1173.5288666963193</v>
      </c>
      <c r="E48" s="16">
        <f t="array" ref="E48">INDEX($D$54:$N$521,MATCH(E$38&amp;$A48,$B$54:$B$521&amp;$C$54:$C$521,0),MATCH(E$36,$D$53:$N$53,0))</f>
        <v>1266.9452002405847</v>
      </c>
      <c r="F48" s="16">
        <f t="array" ref="F48">INDEX($D$54:$N$521,MATCH(F$38&amp;$A48,$B$54:$B$521&amp;$C$54:$C$521,0),MATCH(F$36,$D$53:$N$53,0))</f>
        <v>1365.8094354820655</v>
      </c>
      <c r="G48" s="16">
        <f t="array" ref="G48">INDEX($D$54:$N$521,MATCH(G$38&amp;$A48,$B$54:$B$521&amp;$C$54:$C$521,0),MATCH(G$36,$D$53:$N$53,0))</f>
        <v>1264.1995760418588</v>
      </c>
      <c r="H48" s="16">
        <f t="array" ref="H48">INDEX($D$54:$N$521,MATCH(H$38&amp;$A48,$B$54:$B$521&amp;$C$54:$C$521,0),MATCH(H$36,$D$53:$N$53,0))</f>
        <v>1578.2302879462018</v>
      </c>
      <c r="I48" s="16">
        <f t="array" ref="I48">INDEX($D$54:$N$521,MATCH(I$38&amp;$A48,$B$54:$B$521&amp;$C$54:$C$521,0),MATCH(I$36,$D$53:$N$53,0))</f>
        <v>1264.1995760418588</v>
      </c>
      <c r="J48" s="16">
        <f t="array" ref="J48">INDEX($D$54:$N$521,MATCH(J$38&amp;$A48,$B$54:$B$521&amp;$C$54:$C$521,0),MATCH(J$36,$D$53:$N$53,0))</f>
        <v>1380.4038649334068</v>
      </c>
      <c r="K48" s="16">
        <f t="array" ref="K48">INDEX($D$54:$N$521,MATCH(K$38&amp;$A48,$B$54:$B$521&amp;$C$54:$C$521,0),MATCH(K$36,$D$53:$N$53,0))</f>
        <v>1264.1995760418588</v>
      </c>
      <c r="L48" s="16" t="e">
        <f t="array" ref="L48">INDEX($D$54:$N$521,MATCH(L$38&amp;$A48,$B$54:$B$521&amp;$C$54:$C$521,0),MATCH(L$36,$D$53:$N$53,0))</f>
        <v>#N/A</v>
      </c>
      <c r="M48" s="16" t="e">
        <f t="array" ref="M48">INDEX($D$54:$N$521,MATCH(M$38&amp;$A48,$B$54:$B$521&amp;$C$54:$C$521,0),MATCH(M$36,$D$53:$N$53,0))</f>
        <v>#N/A</v>
      </c>
      <c r="N48" s="16" t="e">
        <f t="array" ref="N48">INDEX($D$54:$N$521,MATCH(N$38&amp;$A48,$B$54:$B$521&amp;$C$54:$C$521,0),MATCH(N$36,$D$53:$N$53,0))</f>
        <v>#N/A</v>
      </c>
      <c r="O48" s="16">
        <f t="array" ref="O48">INDEX($D$54:$N$521,MATCH(O$38&amp;$A48,$B$54:$B$521&amp;$C$54:$C$521,0),MATCH(O$36,$D$53:$N$53,0))</f>
        <v>1513.1216629069895</v>
      </c>
      <c r="P48" s="16">
        <f t="array" ref="P48">INDEX($D$54:$N$521,MATCH(P$38&amp;$A48,$B$54:$B$521&amp;$C$54:$C$521,0),MATCH(P$36,$D$53:$N$53,0))</f>
        <v>1482.3552998505606</v>
      </c>
      <c r="Q48" s="16">
        <f t="array" ref="Q48">INDEX($D$54:$N$521,MATCH(Q$38&amp;$A48,$B$54:$B$521&amp;$C$54:$C$521,0),MATCH(Q$36,$D$53:$N$53,0))</f>
        <v>1702.0014914183212</v>
      </c>
      <c r="R48" s="16">
        <f t="array" ref="R48">INDEX($D$54:$N$521,MATCH(R$38&amp;$A48,$B$54:$B$521&amp;$C$54:$C$521,0),MATCH(R$36,$D$53:$N$53,0))</f>
        <v>1799.2115082916305</v>
      </c>
      <c r="S48" s="16">
        <f t="array" ref="S48">INDEX($D$54:$N$521,MATCH(S$38&amp;$A48,$B$54:$B$521&amp;$C$54:$C$521,0),MATCH(S$36,$D$53:$N$53,0))</f>
        <v>1657.537251030637</v>
      </c>
      <c r="T48" s="16">
        <f t="array" ref="T48">INDEX($D$54:$N$521,MATCH(T$38&amp;$A48,$B$54:$B$521&amp;$C$54:$C$521,0),MATCH(T$36,$D$53:$N$53,0))</f>
        <v>5211.8646968507992</v>
      </c>
      <c r="U48" s="16">
        <f t="array" ref="U48">INDEX($D$54:$N$521,MATCH(U$38&amp;$A48,$B$54:$B$521&amp;$C$54:$C$521,0),MATCH(U$36,$D$53:$N$53,0))</f>
        <v>4270.0035856234053</v>
      </c>
      <c r="V48" s="16">
        <f t="array" ref="V48">INDEX($D$54:$N$521,MATCH(V$38&amp;$A48,$B$54:$B$521&amp;$C$54:$C$521,0),MATCH(V$36,$D$53:$N$53,0))</f>
        <v>1965.7316499768401</v>
      </c>
      <c r="W48" s="16">
        <f t="array" ref="W48">INDEX($D$54:$N$521,MATCH(W$38&amp;$A48,$B$54:$B$521&amp;$C$54:$C$521,0),MATCH(W$36,$D$53:$N$53,0))</f>
        <v>2293.4030927014223</v>
      </c>
      <c r="X48" s="16" t="e">
        <f t="array" ref="X48">INDEX($D$54:$N$521,MATCH(X$38&amp;$A48,$B$54:$B$521&amp;$C$54:$C$521,0),MATCH(X$36,$D$53:$N$53,0))</f>
        <v>#N/A</v>
      </c>
      <c r="Y48" s="16" t="e">
        <f t="array" ref="Y48">INDEX($D$54:$N$521,MATCH(Y$38&amp;$A48,$B$54:$B$521&amp;$C$54:$C$521,0),MATCH(Y$36,$D$53:$N$53,0))</f>
        <v>#N/A</v>
      </c>
      <c r="Z48" s="16" t="e">
        <f t="array" ref="Z48">INDEX($D$54:$N$521,MATCH(Z$38&amp;$A48,$B$54:$B$521&amp;$C$54:$C$521,0),MATCH(Z$36,$D$53:$N$53,0))</f>
        <v>#N/A</v>
      </c>
    </row>
    <row r="49" spans="1:26" x14ac:dyDescent="0.3">
      <c r="A49" s="15" t="s">
        <v>74</v>
      </c>
      <c r="B49" s="16">
        <f t="array" ref="B49">INDEX($D$54:$N$521,MATCH(B$38&amp;$A49,$B$54:$B$521&amp;$C$54:$C$521,0),MATCH(B$36,$D$53:$N$53,0))</f>
        <v>0</v>
      </c>
      <c r="C49" s="16">
        <f t="array" ref="C49">INDEX($D$54:$N$521,MATCH(C$38&amp;$A49,$B$54:$B$521&amp;$C$54:$C$521,0),MATCH(C$36,$D$53:$N$53,0))</f>
        <v>0</v>
      </c>
      <c r="D49" s="16">
        <f t="array" ref="D49">INDEX($D$54:$N$521,MATCH(D$38&amp;$A49,$B$54:$B$521&amp;$C$54:$C$521,0),MATCH(D$36,$D$53:$N$53,0))</f>
        <v>0</v>
      </c>
      <c r="E49" s="16">
        <f t="array" ref="E49">INDEX($D$54:$N$521,MATCH(E$38&amp;$A49,$B$54:$B$521&amp;$C$54:$C$521,0),MATCH(E$36,$D$53:$N$53,0))</f>
        <v>0</v>
      </c>
      <c r="F49" s="16">
        <f t="array" ref="F49">INDEX($D$54:$N$521,MATCH(F$38&amp;$A49,$B$54:$B$521&amp;$C$54:$C$521,0),MATCH(F$36,$D$53:$N$53,0))</f>
        <v>14.694635242811671</v>
      </c>
      <c r="G49" s="16">
        <f t="array" ref="G49">INDEX($D$54:$N$521,MATCH(G$38&amp;$A49,$B$54:$B$521&amp;$C$54:$C$521,0),MATCH(G$36,$D$53:$N$53,0))</f>
        <v>0</v>
      </c>
      <c r="H49" s="16">
        <f t="array" ref="H49">INDEX($D$54:$N$521,MATCH(H$38&amp;$A49,$B$54:$B$521&amp;$C$54:$C$521,0),MATCH(H$36,$D$53:$N$53,0))</f>
        <v>33.031297821021255</v>
      </c>
      <c r="I49" s="16">
        <f t="array" ref="I49">INDEX($D$54:$N$521,MATCH(I$38&amp;$A49,$B$54:$B$521&amp;$C$54:$C$521,0),MATCH(I$36,$D$53:$N$53,0))</f>
        <v>0</v>
      </c>
      <c r="J49" s="16">
        <f t="array" ref="J49">INDEX($D$54:$N$521,MATCH(J$38&amp;$A49,$B$54:$B$521&amp;$C$54:$C$521,0),MATCH(J$36,$D$53:$N$53,0))</f>
        <v>31.61941596407782</v>
      </c>
      <c r="K49" s="16">
        <f t="array" ref="K49">INDEX($D$54:$N$521,MATCH(K$38&amp;$A49,$B$54:$B$521&amp;$C$54:$C$521,0),MATCH(K$36,$D$53:$N$53,0))</f>
        <v>0</v>
      </c>
      <c r="L49" s="16" t="e">
        <f t="array" ref="L49">INDEX($D$54:$N$521,MATCH(L$38&amp;$A49,$B$54:$B$521&amp;$C$54:$C$521,0),MATCH(L$36,$D$53:$N$53,0))</f>
        <v>#N/A</v>
      </c>
      <c r="M49" s="16" t="e">
        <f t="array" ref="M49">INDEX($D$54:$N$521,MATCH(M$38&amp;$A49,$B$54:$B$521&amp;$C$54:$C$521,0),MATCH(M$36,$D$53:$N$53,0))</f>
        <v>#N/A</v>
      </c>
      <c r="N49" s="16" t="e">
        <f t="array" ref="N49">INDEX($D$54:$N$521,MATCH(N$38&amp;$A49,$B$54:$B$521&amp;$C$54:$C$521,0),MATCH(N$36,$D$53:$N$53,0))</f>
        <v>#N/A</v>
      </c>
      <c r="O49" s="16">
        <f t="array" ref="O49">INDEX($D$54:$N$521,MATCH(O$38&amp;$A49,$B$54:$B$521&amp;$C$54:$C$521,0),MATCH(O$36,$D$53:$N$53,0))</f>
        <v>0</v>
      </c>
      <c r="P49" s="16">
        <f t="array" ref="P49">INDEX($D$54:$N$521,MATCH(P$38&amp;$A49,$B$54:$B$521&amp;$C$54:$C$521,0),MATCH(P$36,$D$53:$N$53,0))</f>
        <v>0</v>
      </c>
      <c r="Q49" s="16">
        <f t="array" ref="Q49">INDEX($D$54:$N$521,MATCH(Q$38&amp;$A49,$B$54:$B$521&amp;$C$54:$C$521,0),MATCH(Q$36,$D$53:$N$53,0))</f>
        <v>0</v>
      </c>
      <c r="R49" s="16">
        <f t="array" ref="R49">INDEX($D$54:$N$521,MATCH(R$38&amp;$A49,$B$54:$B$521&amp;$C$54:$C$521,0),MATCH(R$36,$D$53:$N$53,0))</f>
        <v>189.98225603335749</v>
      </c>
      <c r="S49" s="16">
        <f t="array" ref="S49">INDEX($D$54:$N$521,MATCH(S$38&amp;$A49,$B$54:$B$521&amp;$C$54:$C$521,0),MATCH(S$36,$D$53:$N$53,0))</f>
        <v>135.74379590398695</v>
      </c>
      <c r="T49" s="16">
        <f t="array" ref="T49">INDEX($D$54:$N$521,MATCH(T$38&amp;$A49,$B$54:$B$521&amp;$C$54:$C$521,0),MATCH(T$36,$D$53:$N$53,0))</f>
        <v>1286.7555466715476</v>
      </c>
      <c r="U49" s="16">
        <f t="array" ref="U49">INDEX($D$54:$N$521,MATCH(U$38&amp;$A49,$B$54:$B$521&amp;$C$54:$C$521,0),MATCH(U$36,$D$53:$N$53,0))</f>
        <v>2158.2135197781736</v>
      </c>
      <c r="V49" s="16">
        <f t="array" ref="V49">INDEX($D$54:$N$521,MATCH(V$38&amp;$A49,$B$54:$B$521&amp;$C$54:$C$521,0),MATCH(V$36,$D$53:$N$53,0))</f>
        <v>650.07710274576982</v>
      </c>
      <c r="W49" s="16">
        <f t="array" ref="W49">INDEX($D$54:$N$521,MATCH(W$38&amp;$A49,$B$54:$B$521&amp;$C$54:$C$521,0),MATCH(W$36,$D$53:$N$53,0))</f>
        <v>552.47226057883245</v>
      </c>
      <c r="X49" s="16" t="e">
        <f t="array" ref="X49">INDEX($D$54:$N$521,MATCH(X$38&amp;$A49,$B$54:$B$521&amp;$C$54:$C$521,0),MATCH(X$36,$D$53:$N$53,0))</f>
        <v>#N/A</v>
      </c>
      <c r="Y49" s="16" t="e">
        <f t="array" ref="Y49">INDEX($D$54:$N$521,MATCH(Y$38&amp;$A49,$B$54:$B$521&amp;$C$54:$C$521,0),MATCH(Y$36,$D$53:$N$53,0))</f>
        <v>#N/A</v>
      </c>
      <c r="Z49" s="16" t="e">
        <f t="array" ref="Z49">INDEX($D$54:$N$521,MATCH(Z$38&amp;$A49,$B$54:$B$521&amp;$C$54:$C$521,0),MATCH(Z$36,$D$53:$N$53,0))</f>
        <v>#N/A</v>
      </c>
    </row>
    <row r="50" spans="1:26" x14ac:dyDescent="0.3">
      <c r="A50" s="15" t="s">
        <v>75</v>
      </c>
      <c r="B50" s="16">
        <f t="array" ref="B50">INDEX($D$54:$N$521,MATCH(B$38&amp;$A50,$B$54:$B$521&amp;$C$54:$C$521,0),MATCH(B$36,$D$53:$N$53,0))</f>
        <v>0</v>
      </c>
      <c r="C50" s="16">
        <f t="array" ref="C50">INDEX($D$54:$N$521,MATCH(C$38&amp;$A50,$B$54:$B$521&amp;$C$54:$C$521,0),MATCH(C$36,$D$53:$N$53,0))</f>
        <v>0</v>
      </c>
      <c r="D50" s="16">
        <f t="array" ref="D50">INDEX($D$54:$N$521,MATCH(D$38&amp;$A50,$B$54:$B$521&amp;$C$54:$C$521,0),MATCH(D$36,$D$53:$N$53,0))</f>
        <v>0</v>
      </c>
      <c r="E50" s="16">
        <f t="array" ref="E50">INDEX($D$54:$N$521,MATCH(E$38&amp;$A50,$B$54:$B$521&amp;$C$54:$C$521,0),MATCH(E$36,$D$53:$N$53,0))</f>
        <v>0</v>
      </c>
      <c r="F50" s="16">
        <f t="array" ref="F50">INDEX($D$54:$N$521,MATCH(F$38&amp;$A50,$B$54:$B$521&amp;$C$54:$C$521,0),MATCH(F$36,$D$53:$N$53,0))</f>
        <v>0</v>
      </c>
      <c r="G50" s="16">
        <f t="array" ref="G50">INDEX($D$54:$N$521,MATCH(G$38&amp;$A50,$B$54:$B$521&amp;$C$54:$C$521,0),MATCH(G$36,$D$53:$N$53,0))</f>
        <v>0</v>
      </c>
      <c r="H50" s="16">
        <f t="array" ref="H50">INDEX($D$54:$N$521,MATCH(H$38&amp;$A50,$B$54:$B$521&amp;$C$54:$C$521,0),MATCH(H$36,$D$53:$N$53,0))</f>
        <v>1.1266857723456301</v>
      </c>
      <c r="I50" s="16">
        <f t="array" ref="I50">INDEX($D$54:$N$521,MATCH(I$38&amp;$A50,$B$54:$B$521&amp;$C$54:$C$521,0),MATCH(I$36,$D$53:$N$53,0))</f>
        <v>0</v>
      </c>
      <c r="J50" s="16">
        <f t="array" ref="J50">INDEX($D$54:$N$521,MATCH(J$38&amp;$A50,$B$54:$B$521&amp;$C$54:$C$521,0),MATCH(J$36,$D$53:$N$53,0))</f>
        <v>2.538567629289064</v>
      </c>
      <c r="K50" s="16">
        <f t="array" ref="K50">INDEX($D$54:$N$521,MATCH(K$38&amp;$A50,$B$54:$B$521&amp;$C$54:$C$521,0),MATCH(K$36,$D$53:$N$53,0))</f>
        <v>0</v>
      </c>
      <c r="L50" s="16" t="e">
        <f t="array" ref="L50">INDEX($D$54:$N$521,MATCH(L$38&amp;$A50,$B$54:$B$521&amp;$C$54:$C$521,0),MATCH(L$36,$D$53:$N$53,0))</f>
        <v>#N/A</v>
      </c>
      <c r="M50" s="16" t="e">
        <f t="array" ref="M50">INDEX($D$54:$N$521,MATCH(M$38&amp;$A50,$B$54:$B$521&amp;$C$54:$C$521,0),MATCH(M$36,$D$53:$N$53,0))</f>
        <v>#N/A</v>
      </c>
      <c r="N50" s="16" t="e">
        <f t="array" ref="N50">INDEX($D$54:$N$521,MATCH(N$38&amp;$A50,$B$54:$B$521&amp;$C$54:$C$521,0),MATCH(N$36,$D$53:$N$53,0))</f>
        <v>#N/A</v>
      </c>
      <c r="O50" s="16">
        <f t="array" ref="O50">INDEX($D$54:$N$521,MATCH(O$38&amp;$A50,$B$54:$B$521&amp;$C$54:$C$521,0),MATCH(O$36,$D$53:$N$53,0))</f>
        <v>0</v>
      </c>
      <c r="P50" s="16">
        <f t="array" ref="P50">INDEX($D$54:$N$521,MATCH(P$38&amp;$A50,$B$54:$B$521&amp;$C$54:$C$521,0),MATCH(P$36,$D$53:$N$53,0))</f>
        <v>0</v>
      </c>
      <c r="Q50" s="16">
        <f t="array" ref="Q50">INDEX($D$54:$N$521,MATCH(Q$38&amp;$A50,$B$54:$B$521&amp;$C$54:$C$521,0),MATCH(Q$36,$D$53:$N$53,0))</f>
        <v>0</v>
      </c>
      <c r="R50" s="16">
        <f t="array" ref="R50">INDEX($D$54:$N$521,MATCH(R$38&amp;$A50,$B$54:$B$521&amp;$C$54:$C$521,0),MATCH(R$36,$D$53:$N$53,0))</f>
        <v>2.0733247562529971</v>
      </c>
      <c r="S50" s="16">
        <f t="array" ref="S50">INDEX($D$54:$N$521,MATCH(S$38&amp;$A50,$B$54:$B$521&amp;$C$54:$C$521,0),MATCH(S$36,$D$53:$N$53,0))</f>
        <v>0.206160942472772</v>
      </c>
      <c r="T50" s="16">
        <f t="array" ref="T50">INDEX($D$54:$N$521,MATCH(T$38&amp;$A50,$B$54:$B$521&amp;$C$54:$C$521,0),MATCH(T$36,$D$53:$N$53,0))</f>
        <v>2541.8397318558928</v>
      </c>
      <c r="U50" s="16">
        <f t="array" ref="U50">INDEX($D$54:$N$521,MATCH(U$38&amp;$A50,$B$54:$B$521&amp;$C$54:$C$521,0),MATCH(U$36,$D$53:$N$53,0))</f>
        <v>674.32834826786097</v>
      </c>
      <c r="V50" s="16">
        <f t="array" ref="V50">INDEX($D$54:$N$521,MATCH(V$38&amp;$A50,$B$54:$B$521&amp;$C$54:$C$521,0),MATCH(V$36,$D$53:$N$53,0))</f>
        <v>125.59742890052701</v>
      </c>
      <c r="W50" s="16">
        <f t="array" ref="W50">INDEX($D$54:$N$521,MATCH(W$38&amp;$A50,$B$54:$B$521&amp;$C$54:$C$521,0),MATCH(W$36,$D$53:$N$53,0))</f>
        <v>21.10961188644464</v>
      </c>
      <c r="X50" s="16" t="e">
        <f t="array" ref="X50">INDEX($D$54:$N$521,MATCH(X$38&amp;$A50,$B$54:$B$521&amp;$C$54:$C$521,0),MATCH(X$36,$D$53:$N$53,0))</f>
        <v>#N/A</v>
      </c>
      <c r="Y50" s="16" t="e">
        <f t="array" ref="Y50">INDEX($D$54:$N$521,MATCH(Y$38&amp;$A50,$B$54:$B$521&amp;$C$54:$C$521,0),MATCH(Y$36,$D$53:$N$53,0))</f>
        <v>#N/A</v>
      </c>
      <c r="Z50" s="16" t="e">
        <f t="array" ref="Z50">INDEX($D$54:$N$521,MATCH(Z$38&amp;$A50,$B$54:$B$521&amp;$C$54:$C$521,0),MATCH(Z$36,$D$53:$N$53,0))</f>
        <v>#N/A</v>
      </c>
    </row>
    <row r="51" spans="1:26" ht="15" thickBot="1" x14ac:dyDescent="0.35"/>
    <row r="52" spans="1:26" s="17" customFormat="1" ht="15" thickBot="1" x14ac:dyDescent="0.35">
      <c r="A52" s="17" t="s">
        <v>202</v>
      </c>
      <c r="S52" s="19"/>
    </row>
    <row r="53" spans="1:26" x14ac:dyDescent="0.3">
      <c r="A53" s="15" t="s">
        <v>87</v>
      </c>
      <c r="B53" s="15" t="s">
        <v>8</v>
      </c>
      <c r="C53" s="15" t="s">
        <v>60</v>
      </c>
      <c r="D53" s="15">
        <v>2007</v>
      </c>
      <c r="E53" s="15">
        <v>2012</v>
      </c>
      <c r="F53" s="15">
        <v>2020</v>
      </c>
      <c r="G53" s="15">
        <v>2030</v>
      </c>
      <c r="H53" s="15">
        <v>2040</v>
      </c>
      <c r="I53" s="15">
        <v>2050</v>
      </c>
      <c r="J53" s="15">
        <v>2060</v>
      </c>
      <c r="K53" s="15">
        <v>2070</v>
      </c>
      <c r="L53" s="15">
        <v>2080</v>
      </c>
      <c r="M53" s="15">
        <v>2090</v>
      </c>
      <c r="N53" s="15">
        <v>2100</v>
      </c>
    </row>
    <row r="54" spans="1:26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64</v>
      </c>
      <c r="D54" s="16">
        <v>0</v>
      </c>
      <c r="E54" s="16">
        <v>5.93455208389907</v>
      </c>
      <c r="F54" s="16">
        <v>59.719956873806538</v>
      </c>
      <c r="G54" s="16">
        <v>166.15647585843263</v>
      </c>
      <c r="H54" s="16">
        <v>91.086044015136764</v>
      </c>
      <c r="I54" s="16">
        <v>127.98546797626095</v>
      </c>
      <c r="J54" s="16">
        <v>191.55631011427013</v>
      </c>
      <c r="K54" s="16">
        <v>129.60352327822952</v>
      </c>
      <c r="L54" s="16">
        <v>218.07024908856707</v>
      </c>
      <c r="M54" s="16">
        <v>242.80999234730859</v>
      </c>
      <c r="N54" s="16">
        <v>110.01252344998304</v>
      </c>
      <c r="S54" s="18"/>
    </row>
    <row r="55" spans="1:26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65</v>
      </c>
      <c r="D55" s="16">
        <v>470.55147066873457</v>
      </c>
      <c r="E55" s="16">
        <v>246.74392366792657</v>
      </c>
      <c r="F55" s="16">
        <v>141.945029614422</v>
      </c>
      <c r="G55" s="16">
        <v>323.46921339032451</v>
      </c>
      <c r="H55" s="16">
        <v>702.17078901063599</v>
      </c>
      <c r="I55" s="16">
        <v>563.60896908001916</v>
      </c>
      <c r="J55" s="16">
        <v>569.69936658475604</v>
      </c>
      <c r="K55" s="16">
        <v>833.71627084234728</v>
      </c>
      <c r="L55" s="16">
        <v>599.39597419488109</v>
      </c>
      <c r="M55" s="16">
        <v>571.46129812410072</v>
      </c>
      <c r="N55" s="16">
        <v>970.99293708062748</v>
      </c>
    </row>
    <row r="56" spans="1:26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66</v>
      </c>
      <c r="D56" s="16">
        <v>200.63555343878551</v>
      </c>
      <c r="E56" s="16">
        <v>625.785797857445</v>
      </c>
      <c r="F56" s="16">
        <v>203.24229689649667</v>
      </c>
      <c r="G56" s="16">
        <v>20.413210536737498</v>
      </c>
      <c r="H56" s="16">
        <v>71.007343619825903</v>
      </c>
      <c r="I56" s="16">
        <v>100.10017701185667</v>
      </c>
      <c r="J56" s="16">
        <v>218.79079975460849</v>
      </c>
      <c r="K56" s="16">
        <v>244.84374044002118</v>
      </c>
      <c r="L56" s="16">
        <v>268.97579735865884</v>
      </c>
      <c r="M56" s="16">
        <v>338.75592675704195</v>
      </c>
      <c r="N56" s="16">
        <v>319.59735391881236</v>
      </c>
    </row>
    <row r="57" spans="1:26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67</v>
      </c>
      <c r="D57" s="16">
        <v>0.27881728888888901</v>
      </c>
      <c r="E57" s="16">
        <v>0.33361993333333301</v>
      </c>
      <c r="F57" s="16">
        <v>0.72575605555555633</v>
      </c>
      <c r="G57" s="16">
        <v>99.594465255507387</v>
      </c>
      <c r="H57" s="16">
        <v>89.242162855603766</v>
      </c>
      <c r="I57" s="16">
        <v>51.477622979919794</v>
      </c>
      <c r="J57" s="16">
        <v>0.7925823067009734</v>
      </c>
      <c r="K57" s="16">
        <v>101.54163185777549</v>
      </c>
      <c r="L57" s="16">
        <v>89.242162855603766</v>
      </c>
      <c r="M57" s="16">
        <v>51.232489582187888</v>
      </c>
      <c r="N57" s="16">
        <v>1.0377157044328753</v>
      </c>
    </row>
    <row r="58" spans="1:26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68</v>
      </c>
      <c r="D58" s="16">
        <v>155.53864418804332</v>
      </c>
      <c r="E58" s="16">
        <v>163.30756912017782</v>
      </c>
      <c r="F58" s="16">
        <v>27.58864028479676</v>
      </c>
      <c r="G58" s="16">
        <v>56.218246404881171</v>
      </c>
      <c r="H58" s="16">
        <v>100.50634617567546</v>
      </c>
      <c r="I58" s="16">
        <v>13.758595863492891</v>
      </c>
      <c r="J58" s="16">
        <v>31.869086550100242</v>
      </c>
      <c r="K58" s="16">
        <v>18.20568262519539</v>
      </c>
      <c r="L58" s="16">
        <v>19.986720115438239</v>
      </c>
      <c r="M58" s="16">
        <v>27.884217207105259</v>
      </c>
      <c r="N58" s="16">
        <v>0.23117175017462499</v>
      </c>
    </row>
    <row r="59" spans="1:26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69</v>
      </c>
      <c r="D59" s="16">
        <v>0</v>
      </c>
      <c r="E59" s="16">
        <v>0</v>
      </c>
      <c r="F59" s="16">
        <v>0</v>
      </c>
      <c r="G59" s="16">
        <v>19.448070855339083</v>
      </c>
      <c r="H59" s="16">
        <v>111.93640205426911</v>
      </c>
      <c r="I59" s="16">
        <v>477.54384104959848</v>
      </c>
      <c r="J59" s="16">
        <v>84.210809452494857</v>
      </c>
      <c r="K59" s="16">
        <v>111.551354268499</v>
      </c>
      <c r="L59" s="16">
        <v>171.35163456866078</v>
      </c>
      <c r="M59" s="16">
        <v>513.47965086297836</v>
      </c>
      <c r="N59" s="16">
        <v>0</v>
      </c>
    </row>
    <row r="60" spans="1:26" x14ac:dyDescent="0.3">
      <c r="A60" s="15" t="str">
        <f>INDEX('R1. Scenario specifications'!$C$11:$C$49,MATCH($B60,'R1. Scenario specifications'!$A$11:$A$49,0))</f>
        <v>TIAM BAU - No Policy Action</v>
      </c>
      <c r="B60" s="15" t="s">
        <v>11</v>
      </c>
      <c r="C60" s="15" t="s">
        <v>70</v>
      </c>
      <c r="D60" s="16">
        <v>68.361497550997882</v>
      </c>
      <c r="E60" s="16">
        <v>21.511675936944243</v>
      </c>
      <c r="F60" s="16">
        <v>0.52067640230021506</v>
      </c>
      <c r="G60" s="16">
        <v>7.0558542863325249</v>
      </c>
      <c r="H60" s="16">
        <v>33.184621344912131</v>
      </c>
      <c r="I60" s="16">
        <v>0</v>
      </c>
      <c r="J60" s="16">
        <v>5.3346975968770556</v>
      </c>
      <c r="K60" s="16">
        <v>5.5886474221252067</v>
      </c>
      <c r="L60" s="16">
        <v>19.761935375513122</v>
      </c>
      <c r="M60" s="16">
        <v>26.912449173708332</v>
      </c>
      <c r="N60" s="16">
        <v>56.504593396536954</v>
      </c>
    </row>
    <row r="61" spans="1:26" x14ac:dyDescent="0.3">
      <c r="A61" s="15" t="str">
        <f>INDEX('R1. Scenario specifications'!$C$11:$C$49,MATCH($B61,'R1. Scenario specifications'!$A$11:$A$49,0))</f>
        <v>TIAM BAU - No Policy Action</v>
      </c>
      <c r="B61" s="15" t="s">
        <v>11</v>
      </c>
      <c r="C61" s="15" t="s">
        <v>71</v>
      </c>
      <c r="D61" s="16">
        <v>12.637708883949241</v>
      </c>
      <c r="E61" s="16">
        <v>82.719415916369499</v>
      </c>
      <c r="F61" s="16">
        <v>147.6352213492105</v>
      </c>
      <c r="G61" s="16">
        <v>180.74923197865576</v>
      </c>
      <c r="H61" s="16">
        <v>1061.4638479604723</v>
      </c>
      <c r="I61" s="16">
        <v>1812.1551087957923</v>
      </c>
      <c r="J61" s="16">
        <v>1136.9204309676591</v>
      </c>
      <c r="K61" s="16">
        <v>1708.1283413876474</v>
      </c>
      <c r="L61" s="16">
        <v>1896.8984768886173</v>
      </c>
      <c r="M61" s="16">
        <v>1444.0741190232275</v>
      </c>
      <c r="N61" s="16">
        <v>2029.3898372143494</v>
      </c>
    </row>
    <row r="62" spans="1:26" x14ac:dyDescent="0.3">
      <c r="A62" s="15" t="str">
        <f>INDEX('R1. Scenario specifications'!$C$11:$C$49,MATCH($B62,'R1. Scenario specifications'!$A$11:$A$49,0))</f>
        <v>TIAM BAU - No Policy Action</v>
      </c>
      <c r="B62" s="15" t="s">
        <v>11</v>
      </c>
      <c r="C62" s="15" t="s">
        <v>72</v>
      </c>
      <c r="D62" s="16">
        <v>3.9388921868092472E-3</v>
      </c>
      <c r="E62" s="16">
        <v>1.0352472304670233</v>
      </c>
      <c r="F62" s="16">
        <v>1.7127397270953322</v>
      </c>
      <c r="G62" s="16">
        <v>10.614238269375846</v>
      </c>
      <c r="H62" s="16">
        <v>1.4607424436754484</v>
      </c>
      <c r="I62" s="16">
        <v>5.6511028676029573</v>
      </c>
      <c r="J62" s="16">
        <v>6.5929888916916877</v>
      </c>
      <c r="K62" s="16">
        <v>3.3016220996948946</v>
      </c>
      <c r="L62" s="16">
        <v>6.064885608136013</v>
      </c>
      <c r="M62" s="16">
        <v>5.147048792294239</v>
      </c>
      <c r="N62" s="16">
        <v>4.5155595805530382</v>
      </c>
    </row>
    <row r="63" spans="1:26" x14ac:dyDescent="0.3">
      <c r="A63" s="15" t="str">
        <f>INDEX('R1. Scenario specifications'!$C$11:$C$49,MATCH($B63,'R1. Scenario specifications'!$A$11:$A$49,0))</f>
        <v>TIAM BAU - No Policy Action</v>
      </c>
      <c r="B63" s="15" t="s">
        <v>11</v>
      </c>
      <c r="C63" s="15" t="s">
        <v>73</v>
      </c>
      <c r="D63" s="16">
        <v>164.94116315871048</v>
      </c>
      <c r="E63" s="16">
        <v>30.000000000000007</v>
      </c>
      <c r="F63" s="16">
        <v>130.00000000000014</v>
      </c>
      <c r="G63" s="16">
        <v>1136.5573138947329</v>
      </c>
      <c r="H63" s="16">
        <v>2174.188261877523</v>
      </c>
      <c r="I63" s="16">
        <v>1513.1216629069895</v>
      </c>
      <c r="J63" s="16">
        <v>2951.5846608517318</v>
      </c>
      <c r="K63" s="16">
        <v>3100.5764768534532</v>
      </c>
      <c r="L63" s="16">
        <v>3567.6045036012501</v>
      </c>
      <c r="M63" s="16">
        <v>4438.83719556695</v>
      </c>
      <c r="N63" s="16">
        <v>4876.2012169265354</v>
      </c>
    </row>
    <row r="64" spans="1:26" x14ac:dyDescent="0.3">
      <c r="A64" s="15" t="str">
        <f>INDEX('R1. Scenario specifications'!$C$11:$C$49,MATCH($B64,'R1. Scenario specifications'!$A$11:$A$49,0))</f>
        <v>TIAM BAU - No Policy Action</v>
      </c>
      <c r="B64" s="15" t="s">
        <v>11</v>
      </c>
      <c r="C64" s="15" t="s">
        <v>74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</row>
    <row r="65" spans="1:14" x14ac:dyDescent="0.3">
      <c r="A65" s="15" t="str">
        <f>INDEX('R1. Scenario specifications'!$C$11:$C$49,MATCH($B65,'R1. Scenario specifications'!$A$11:$A$49,0))</f>
        <v>TIAM BAU - No Policy Action</v>
      </c>
      <c r="B65" s="15" t="s">
        <v>11</v>
      </c>
      <c r="C65" s="15" t="s">
        <v>75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</row>
    <row r="66" spans="1:14" x14ac:dyDescent="0.3">
      <c r="A66" s="15" t="str">
        <f>INDEX('R1. Scenario specifications'!$C$11:$C$49,MATCH($B66,'R1. Scenario specifications'!$A$11:$A$49,0))</f>
        <v>Vivid BAU - WEO Current Policies Scenario emissions pathway run through TIAM</v>
      </c>
      <c r="B66" s="15" t="s">
        <v>13</v>
      </c>
      <c r="C66" s="15" t="s">
        <v>64</v>
      </c>
      <c r="D66" s="16">
        <v>0</v>
      </c>
      <c r="E66" s="16">
        <v>8.9494895189312089</v>
      </c>
      <c r="F66" s="16">
        <v>91.3046571484212</v>
      </c>
      <c r="G66" s="16">
        <v>182.40187759509809</v>
      </c>
      <c r="H66" s="16">
        <v>53.270080510310407</v>
      </c>
      <c r="I66" s="16">
        <v>152.63794525369488</v>
      </c>
      <c r="J66" s="16">
        <v>188.86526331081978</v>
      </c>
      <c r="K66" s="16">
        <v>111.84770770485893</v>
      </c>
      <c r="L66" s="16">
        <v>240.49361379516043</v>
      </c>
      <c r="M66" s="16">
        <v>234.80010505768055</v>
      </c>
      <c r="N66" s="16">
        <v>96.527400991591946</v>
      </c>
    </row>
    <row r="67" spans="1:14" x14ac:dyDescent="0.3">
      <c r="A67" s="15" t="str">
        <f>INDEX('R1. Scenario specifications'!$C$11:$C$49,MATCH($B67,'R1. Scenario specifications'!$A$11:$A$49,0))</f>
        <v>Vivid BAU - WEO Current Policies Scenario emissions pathway run through TIAM</v>
      </c>
      <c r="B67" s="15" t="s">
        <v>13</v>
      </c>
      <c r="C67" s="15" t="s">
        <v>65</v>
      </c>
      <c r="D67" s="16">
        <v>419.95075176875918</v>
      </c>
      <c r="E67" s="16">
        <v>297.34464256790199</v>
      </c>
      <c r="F67" s="16">
        <v>0</v>
      </c>
      <c r="G67" s="16">
        <v>236.24195227895481</v>
      </c>
      <c r="H67" s="16">
        <v>834.76615932999027</v>
      </c>
      <c r="I67" s="16">
        <v>511.45742544609806</v>
      </c>
      <c r="J67" s="16">
        <v>475.16253388866261</v>
      </c>
      <c r="K67" s="16">
        <v>969.74080141023819</v>
      </c>
      <c r="L67" s="16">
        <v>551.16318642474471</v>
      </c>
      <c r="M67" s="16">
        <v>486.05904736666253</v>
      </c>
      <c r="N67" s="16">
        <v>1101.5095166723377</v>
      </c>
    </row>
    <row r="68" spans="1:14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66</v>
      </c>
      <c r="D68" s="16">
        <v>165.33244285016991</v>
      </c>
      <c r="E68" s="16">
        <v>640.61199980126923</v>
      </c>
      <c r="F68" s="16">
        <v>313.35144718495098</v>
      </c>
      <c r="G68" s="16">
        <v>8.0224090812215598E-2</v>
      </c>
      <c r="H68" s="16">
        <v>100.67721252427781</v>
      </c>
      <c r="I68" s="16">
        <v>73.475911186851761</v>
      </c>
      <c r="J68" s="16">
        <v>191.22255441073202</v>
      </c>
      <c r="K68" s="16">
        <v>307.27181735854555</v>
      </c>
      <c r="L68" s="16">
        <v>242.95778484318538</v>
      </c>
      <c r="M68" s="16">
        <v>300.03569494133581</v>
      </c>
      <c r="N68" s="16">
        <v>383.90250495758454</v>
      </c>
    </row>
    <row r="69" spans="1:14" x14ac:dyDescent="0.3">
      <c r="A69" s="15" t="str">
        <f>INDEX('R1. Scenario specifications'!$C$11:$C$49,MATCH($B69,'R1. Scenario specifications'!$A$11:$A$49,0))</f>
        <v>Vivid BAU - WEO Current Policies Scenario emissions pathway run through TIAM</v>
      </c>
      <c r="B69" s="15" t="s">
        <v>13</v>
      </c>
      <c r="C69" s="15" t="s">
        <v>67</v>
      </c>
      <c r="D69" s="16">
        <v>0.350694888888889</v>
      </c>
      <c r="E69" s="16">
        <v>0.82604711111111073</v>
      </c>
      <c r="F69" s="16">
        <v>83.090227833333344</v>
      </c>
      <c r="G69" s="16">
        <v>48.964561166666641</v>
      </c>
      <c r="H69" s="16">
        <v>57.359561166666644</v>
      </c>
      <c r="I69" s="16">
        <v>52.12770928555198</v>
      </c>
      <c r="J69" s="16">
        <v>79.547216364493352</v>
      </c>
      <c r="K69" s="16">
        <v>54.019513183287948</v>
      </c>
      <c r="L69" s="16">
        <v>57.359561166666644</v>
      </c>
      <c r="M69" s="16">
        <v>51.487261302173287</v>
      </c>
      <c r="N69" s="16">
        <v>80.187664347872044</v>
      </c>
    </row>
    <row r="70" spans="1:14" x14ac:dyDescent="0.3">
      <c r="A70" s="15" t="str">
        <f>INDEX('R1. Scenario specifications'!$C$11:$C$49,MATCH($B70,'R1. Scenario specifications'!$A$11:$A$49,0))</f>
        <v>Vivid BAU - WEO Current Policies Scenario emissions pathway run through TIAM</v>
      </c>
      <c r="B70" s="15" t="s">
        <v>13</v>
      </c>
      <c r="C70" s="15" t="s">
        <v>68</v>
      </c>
      <c r="D70" s="16">
        <v>163.38888851880492</v>
      </c>
      <c r="E70" s="16">
        <v>191.35087337665931</v>
      </c>
      <c r="F70" s="16">
        <v>0.140115556716184</v>
      </c>
      <c r="G70" s="16">
        <v>59.348217218175705</v>
      </c>
      <c r="H70" s="16">
        <v>93.299288562309826</v>
      </c>
      <c r="I70" s="16">
        <v>14.312331909543881</v>
      </c>
      <c r="J70" s="16">
        <v>34.371650557950154</v>
      </c>
      <c r="K70" s="16">
        <v>20.988250798107607</v>
      </c>
      <c r="L70" s="16">
        <v>18.677644228744974</v>
      </c>
      <c r="M70" s="16">
        <v>26.255103923970591</v>
      </c>
      <c r="N70" s="16">
        <v>1.19957588887185</v>
      </c>
    </row>
    <row r="71" spans="1:14" x14ac:dyDescent="0.3">
      <c r="A71" s="15" t="str">
        <f>INDEX('R1. Scenario specifications'!$C$11:$C$49,MATCH($B71,'R1. Scenario specifications'!$A$11:$A$49,0))</f>
        <v>Vivid BAU - WEO Current Policies Scenario emissions pathway run through TIAM</v>
      </c>
      <c r="B71" s="15" t="s">
        <v>13</v>
      </c>
      <c r="C71" s="15" t="s">
        <v>69</v>
      </c>
      <c r="D71" s="16">
        <v>0</v>
      </c>
      <c r="E71" s="16">
        <v>0</v>
      </c>
      <c r="F71" s="16">
        <v>0</v>
      </c>
      <c r="G71" s="16">
        <v>21.565544120529609</v>
      </c>
      <c r="H71" s="16">
        <v>111.76805324383156</v>
      </c>
      <c r="I71" s="16">
        <v>475.59471659484558</v>
      </c>
      <c r="J71" s="16">
        <v>84.210809452494772</v>
      </c>
      <c r="K71" s="16">
        <v>113.66882753368942</v>
      </c>
      <c r="L71" s="16">
        <v>171.18328575822315</v>
      </c>
      <c r="M71" s="16">
        <v>511.53052640822546</v>
      </c>
      <c r="N71" s="16">
        <v>0</v>
      </c>
    </row>
    <row r="72" spans="1:14" x14ac:dyDescent="0.3">
      <c r="A72" s="15" t="str">
        <f>INDEX('R1. Scenario specifications'!$C$11:$C$49,MATCH($B72,'R1. Scenario specifications'!$A$11:$A$49,0))</f>
        <v>Vivid BAU - WEO Current Policies Scenario emissions pathway run through TIAM</v>
      </c>
      <c r="B72" s="15" t="s">
        <v>13</v>
      </c>
      <c r="C72" s="15" t="s">
        <v>70</v>
      </c>
      <c r="D72" s="16">
        <v>66.95477500911754</v>
      </c>
      <c r="E72" s="16">
        <v>22.918398478824606</v>
      </c>
      <c r="F72" s="16">
        <v>0.37982585285595399</v>
      </c>
      <c r="G72" s="16">
        <v>1.701959246186546</v>
      </c>
      <c r="H72" s="16">
        <v>17.094966813425856</v>
      </c>
      <c r="I72" s="16">
        <v>5.1671162560836104</v>
      </c>
      <c r="J72" s="16">
        <v>0.174757151539746</v>
      </c>
      <c r="K72" s="16">
        <v>10.178550095549665</v>
      </c>
      <c r="L72" s="16">
        <v>14.615857883969854</v>
      </c>
      <c r="M72" s="16">
        <v>31.889952563331352</v>
      </c>
      <c r="N72" s="16">
        <v>51.288568409228098</v>
      </c>
    </row>
    <row r="73" spans="1:14" x14ac:dyDescent="0.3">
      <c r="A73" s="15" t="str">
        <f>INDEX('R1. Scenario specifications'!$C$11:$C$49,MATCH($B73,'R1. Scenario specifications'!$A$11:$A$49,0))</f>
        <v>Vivid BAU - WEO Current Policies Scenario emissions pathway run through TIAM</v>
      </c>
      <c r="B73" s="15" t="s">
        <v>13</v>
      </c>
      <c r="C73" s="15" t="s">
        <v>71</v>
      </c>
      <c r="D73" s="16">
        <v>12.637708883949241</v>
      </c>
      <c r="E73" s="16">
        <v>82.719415916369499</v>
      </c>
      <c r="F73" s="16">
        <v>141.42220100352839</v>
      </c>
      <c r="G73" s="16">
        <v>373.62047500397159</v>
      </c>
      <c r="H73" s="16">
        <v>950.70190138612645</v>
      </c>
      <c r="I73" s="16">
        <v>1791.2621582072395</v>
      </c>
      <c r="J73" s="16">
        <v>1182.8683125654238</v>
      </c>
      <c r="K73" s="16">
        <v>1641.7771462523031</v>
      </c>
      <c r="L73" s="16">
        <v>1911.482075768299</v>
      </c>
      <c r="M73" s="16">
        <v>1440.5216982827467</v>
      </c>
      <c r="N73" s="16">
        <v>1999.4833013204693</v>
      </c>
    </row>
    <row r="74" spans="1:14" x14ac:dyDescent="0.3">
      <c r="A74" s="15" t="str">
        <f>INDEX('R1. Scenario specifications'!$C$11:$C$49,MATCH($B74,'R1. Scenario specifications'!$A$11:$A$49,0))</f>
        <v>Vivid BAU - WEO Current Policies Scenario emissions pathway run through TIAM</v>
      </c>
      <c r="B74" s="15" t="s">
        <v>13</v>
      </c>
      <c r="C74" s="15" t="s">
        <v>72</v>
      </c>
      <c r="D74" s="16">
        <v>3.9388921868092472E-3</v>
      </c>
      <c r="E74" s="16">
        <v>1.0352472304670233</v>
      </c>
      <c r="F74" s="16">
        <v>1.7127397270953322</v>
      </c>
      <c r="G74" s="16">
        <v>10.614238269375846</v>
      </c>
      <c r="H74" s="16">
        <v>1.4607424436754484</v>
      </c>
      <c r="I74" s="16">
        <v>5.6511028676029573</v>
      </c>
      <c r="J74" s="16">
        <v>6.5929888916916877</v>
      </c>
      <c r="K74" s="16">
        <v>3.3016220996948946</v>
      </c>
      <c r="L74" s="16">
        <v>6.064885608136013</v>
      </c>
      <c r="M74" s="16">
        <v>5.147048792294239</v>
      </c>
      <c r="N74" s="16">
        <v>4.5155595805530382</v>
      </c>
    </row>
    <row r="75" spans="1:14" x14ac:dyDescent="0.3">
      <c r="A75" s="15" t="str">
        <f>INDEX('R1. Scenario specifications'!$C$11:$C$49,MATCH($B75,'R1. Scenario specifications'!$A$11:$A$49,0))</f>
        <v>Vivid BAU - WEO Current Policies Scenario emissions pathway run through TIAM</v>
      </c>
      <c r="B75" s="15" t="s">
        <v>13</v>
      </c>
      <c r="C75" s="15" t="s">
        <v>73</v>
      </c>
      <c r="D75" s="16">
        <v>164.94116315871042</v>
      </c>
      <c r="E75" s="16">
        <v>30.000000000000028</v>
      </c>
      <c r="F75" s="16">
        <v>130</v>
      </c>
      <c r="G75" s="16">
        <v>1173.5288666963193</v>
      </c>
      <c r="H75" s="16">
        <v>2264.1230404904081</v>
      </c>
      <c r="I75" s="16">
        <v>1482.3552998505606</v>
      </c>
      <c r="J75" s="16">
        <v>2996.7989664016013</v>
      </c>
      <c r="K75" s="16">
        <v>3050.6572010235118</v>
      </c>
      <c r="L75" s="16">
        <v>3584.2921915578017</v>
      </c>
      <c r="M75" s="16">
        <v>4445.22521402234</v>
      </c>
      <c r="N75" s="16">
        <v>4847.8147845882786</v>
      </c>
    </row>
    <row r="76" spans="1:14" x14ac:dyDescent="0.3">
      <c r="A76" s="15" t="str">
        <f>INDEX('R1. Scenario specifications'!$C$11:$C$49,MATCH($B76,'R1. Scenario specifications'!$A$11:$A$49,0))</f>
        <v>Vivid BAU - WEO Current Policies Scenario emissions pathway run through TIAM</v>
      </c>
      <c r="B76" s="15" t="s">
        <v>13</v>
      </c>
      <c r="C76" s="15" t="s">
        <v>74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</row>
    <row r="77" spans="1:14" x14ac:dyDescent="0.3">
      <c r="A77" s="15" t="str">
        <f>INDEX('R1. Scenario specifications'!$C$11:$C$49,MATCH($B77,'R1. Scenario specifications'!$A$11:$A$49,0))</f>
        <v>Vivid BAU - WEO Current Policies Scenario emissions pathway run through TIAM</v>
      </c>
      <c r="B77" s="15" t="s">
        <v>13</v>
      </c>
      <c r="C77" s="15" t="s">
        <v>75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</row>
    <row r="78" spans="1:14" x14ac:dyDescent="0.3">
      <c r="A78" s="15" t="str">
        <f>INDEX('R1. Scenario specifications'!$C$11:$C$49,MATCH($B78,'R1. Scenario specifications'!$A$11:$A$49,0))</f>
        <v>Vivid Paris NDCs - WEO New Policies Scenario emissions pathway run through TIAM</v>
      </c>
      <c r="B78" s="15" t="s">
        <v>14</v>
      </c>
      <c r="C78" s="15" t="s">
        <v>64</v>
      </c>
      <c r="D78" s="16">
        <v>0</v>
      </c>
      <c r="E78" s="16">
        <v>5.93455208389907</v>
      </c>
      <c r="F78" s="16">
        <v>96.222957327186066</v>
      </c>
      <c r="G78" s="16">
        <v>281.8452801349539</v>
      </c>
      <c r="H78" s="16">
        <v>39.732531237669733</v>
      </c>
      <c r="I78" s="16">
        <v>139.71187417720452</v>
      </c>
      <c r="J78" s="16">
        <v>356.61573942401867</v>
      </c>
      <c r="K78" s="16">
        <v>28.054247901685841</v>
      </c>
      <c r="L78" s="16">
        <v>189.24647049551848</v>
      </c>
      <c r="M78" s="16">
        <v>326.63629895247175</v>
      </c>
      <c r="N78" s="16">
        <v>68.088254094760828</v>
      </c>
    </row>
    <row r="79" spans="1:14" x14ac:dyDescent="0.3">
      <c r="A79" s="15" t="str">
        <f>INDEX('R1. Scenario specifications'!$C$11:$C$49,MATCH($B79,'R1. Scenario specifications'!$A$11:$A$49,0))</f>
        <v>Vivid Paris NDCs - WEO New Policies Scenario emissions pathway run through TIAM</v>
      </c>
      <c r="B79" s="15" t="s">
        <v>14</v>
      </c>
      <c r="C79" s="15" t="s">
        <v>74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pans="1:14" x14ac:dyDescent="0.3">
      <c r="A80" s="15" t="str">
        <f>INDEX('R1. Scenario specifications'!$C$11:$C$49,MATCH($B80,'R1. Scenario specifications'!$A$11:$A$49,0))</f>
        <v>Vivid Paris NDCs - WEO New Policies Scenario emissions pathway run through TIAM</v>
      </c>
      <c r="B80" s="15" t="s">
        <v>14</v>
      </c>
      <c r="C80" s="15" t="s">
        <v>65</v>
      </c>
      <c r="D80" s="16">
        <v>470.55147066873457</v>
      </c>
      <c r="E80" s="16">
        <v>246.74392366792657</v>
      </c>
      <c r="F80" s="16">
        <v>0</v>
      </c>
      <c r="G80" s="16">
        <v>15.714617982691699</v>
      </c>
      <c r="H80" s="16">
        <v>455.68190989271721</v>
      </c>
      <c r="I80" s="16">
        <v>414.30062070071409</v>
      </c>
      <c r="J80" s="16">
        <v>127.31591285037391</v>
      </c>
      <c r="K80" s="16">
        <v>935.38529199977449</v>
      </c>
      <c r="L80" s="16">
        <v>512.73122331052343</v>
      </c>
      <c r="M80" s="16">
        <v>273.41631574599904</v>
      </c>
      <c r="N80" s="16">
        <v>1047.7836083651084</v>
      </c>
    </row>
    <row r="81" spans="1:14" x14ac:dyDescent="0.3">
      <c r="A81" s="15" t="str">
        <f>INDEX('R1. Scenario specifications'!$C$11:$C$49,MATCH($B81,'R1. Scenario specifications'!$A$11:$A$49,0))</f>
        <v>Vivid Paris NDCs - WEO New Policies Scenario emissions pathway run through TIAM</v>
      </c>
      <c r="B81" s="15" t="s">
        <v>14</v>
      </c>
      <c r="C81" s="15" t="s">
        <v>66</v>
      </c>
      <c r="D81" s="16">
        <v>200.63555343878551</v>
      </c>
      <c r="E81" s="16">
        <v>625.785797857445</v>
      </c>
      <c r="F81" s="16">
        <v>478.77141854258048</v>
      </c>
      <c r="G81" s="16">
        <v>4.4601262713205401</v>
      </c>
      <c r="H81" s="16">
        <v>41.177916198171197</v>
      </c>
      <c r="I81" s="16">
        <v>27.832964156484671</v>
      </c>
      <c r="J81" s="16">
        <v>261.80376465974518</v>
      </c>
      <c r="K81" s="16">
        <v>183.27829368020011</v>
      </c>
      <c r="L81" s="16">
        <v>94.637649479695654</v>
      </c>
      <c r="M81" s="16">
        <v>346.62523051291214</v>
      </c>
      <c r="N81" s="16">
        <v>229.18108571818996</v>
      </c>
    </row>
    <row r="82" spans="1:14" x14ac:dyDescent="0.3">
      <c r="A82" s="15" t="str">
        <f>INDEX('R1. Scenario specifications'!$C$11:$C$49,MATCH($B82,'R1. Scenario specifications'!$A$11:$A$49,0))</f>
        <v>Vivid Paris NDCs - WEO New Policies Scenario emissions pathway run through TIAM</v>
      </c>
      <c r="B82" s="15" t="s">
        <v>14</v>
      </c>
      <c r="C82" s="15" t="s">
        <v>75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</row>
    <row r="83" spans="1:14" x14ac:dyDescent="0.3">
      <c r="A83" s="15" t="str">
        <f>INDEX('R1. Scenario specifications'!$C$11:$C$49,MATCH($B83,'R1. Scenario specifications'!$A$11:$A$49,0))</f>
        <v>Vivid Paris NDCs - WEO New Policies Scenario emissions pathway run through TIAM</v>
      </c>
      <c r="B83" s="15" t="s">
        <v>14</v>
      </c>
      <c r="C83" s="15" t="s">
        <v>67</v>
      </c>
      <c r="D83" s="16">
        <v>0.27881728888888901</v>
      </c>
      <c r="E83" s="16">
        <v>0.33361993333333301</v>
      </c>
      <c r="F83" s="16">
        <v>85.169416077143296</v>
      </c>
      <c r="G83" s="16">
        <v>53.162220652850131</v>
      </c>
      <c r="H83" s="16">
        <v>53.162220652850131</v>
      </c>
      <c r="I83" s="16">
        <v>53.424949068371383</v>
      </c>
      <c r="J83" s="16">
        <v>83.315738787928268</v>
      </c>
      <c r="K83" s="16">
        <v>53.162220652850131</v>
      </c>
      <c r="L83" s="16">
        <v>53.162220652850131</v>
      </c>
      <c r="M83" s="16">
        <v>52.085531354129067</v>
      </c>
      <c r="N83" s="16">
        <v>81.337280418685992</v>
      </c>
    </row>
    <row r="84" spans="1:14" x14ac:dyDescent="0.3">
      <c r="A84" s="15" t="str">
        <f>INDEX('R1. Scenario specifications'!$C$11:$C$49,MATCH($B84,'R1. Scenario specifications'!$A$11:$A$49,0))</f>
        <v>Vivid Paris NDCs - WEO New Policies Scenario emissions pathway run through TIAM</v>
      </c>
      <c r="B84" s="15" t="s">
        <v>14</v>
      </c>
      <c r="C84" s="15" t="s">
        <v>68</v>
      </c>
      <c r="D84" s="16">
        <v>155.53864418804332</v>
      </c>
      <c r="E84" s="16">
        <v>163.30756912017782</v>
      </c>
      <c r="F84" s="16">
        <v>104.56912722834826</v>
      </c>
      <c r="G84" s="16">
        <v>117.23849914770152</v>
      </c>
      <c r="H84" s="16">
        <v>89.640984080630474</v>
      </c>
      <c r="I84" s="16">
        <v>47.886116225109681</v>
      </c>
      <c r="J84" s="16">
        <v>28.51456760982618</v>
      </c>
      <c r="K84" s="16">
        <v>24.102718949239993</v>
      </c>
      <c r="L84" s="16">
        <v>10.256133457470975</v>
      </c>
      <c r="M84" s="16">
        <v>51.308117145070028</v>
      </c>
      <c r="N84" s="16">
        <v>0</v>
      </c>
    </row>
    <row r="85" spans="1:14" x14ac:dyDescent="0.3">
      <c r="A85" s="15" t="str">
        <f>INDEX('R1. Scenario specifications'!$C$11:$C$49,MATCH($B85,'R1. Scenario specifications'!$A$11:$A$49,0))</f>
        <v>Vivid Paris NDCs - WEO New Policies Scenario emissions pathway run through TIAM</v>
      </c>
      <c r="B85" s="15" t="s">
        <v>14</v>
      </c>
      <c r="C85" s="15" t="s">
        <v>69</v>
      </c>
      <c r="D85" s="16">
        <v>0</v>
      </c>
      <c r="E85" s="16">
        <v>0</v>
      </c>
      <c r="F85" s="16">
        <v>2.5582329061898301</v>
      </c>
      <c r="G85" s="16">
        <v>28.562663186147507</v>
      </c>
      <c r="H85" s="16">
        <v>186.18186766625035</v>
      </c>
      <c r="I85" s="16">
        <v>467.22489947891449</v>
      </c>
      <c r="J85" s="16">
        <v>47.473514680163646</v>
      </c>
      <c r="K85" s="16">
        <v>94.566847536904689</v>
      </c>
      <c r="L85" s="16">
        <v>233.89458048217946</v>
      </c>
      <c r="M85" s="16">
        <v>504.65850645338548</v>
      </c>
      <c r="N85" s="16">
        <v>0</v>
      </c>
    </row>
    <row r="86" spans="1:14" x14ac:dyDescent="0.3">
      <c r="A86" s="15" t="str">
        <f>INDEX('R1. Scenario specifications'!$C$11:$C$49,MATCH($B86,'R1. Scenario specifications'!$A$11:$A$49,0))</f>
        <v>Vivid Paris NDCs - WEO New Policies Scenario emissions pathway run through TIAM</v>
      </c>
      <c r="B86" s="15" t="s">
        <v>14</v>
      </c>
      <c r="C86" s="15" t="s">
        <v>70</v>
      </c>
      <c r="D86" s="16">
        <v>68.361497550997882</v>
      </c>
      <c r="E86" s="16">
        <v>21.511675936944243</v>
      </c>
      <c r="F86" s="16">
        <v>0.39656849116918191</v>
      </c>
      <c r="G86" s="16">
        <v>4.71234460355846</v>
      </c>
      <c r="H86" s="16">
        <v>24.220297589956843</v>
      </c>
      <c r="I86" s="16">
        <v>2.4850787604276101E-2</v>
      </c>
      <c r="J86" s="16">
        <v>4.4236898455244509</v>
      </c>
      <c r="K86" s="16">
        <v>6.892990719700812</v>
      </c>
      <c r="L86" s="16">
        <v>14.891629599696115</v>
      </c>
      <c r="M86" s="16">
        <v>33.003778936359204</v>
      </c>
      <c r="N86" s="16">
        <v>51.055884954816001</v>
      </c>
    </row>
    <row r="87" spans="1:14" x14ac:dyDescent="0.3">
      <c r="A87" s="15" t="str">
        <f>INDEX('R1. Scenario specifications'!$C$11:$C$49,MATCH($B87,'R1. Scenario specifications'!$A$11:$A$49,0))</f>
        <v>Vivid Paris NDCs - WEO New Policies Scenario emissions pathway run through TIAM</v>
      </c>
      <c r="B87" s="15" t="s">
        <v>14</v>
      </c>
      <c r="C87" s="15" t="s">
        <v>71</v>
      </c>
      <c r="D87" s="16">
        <v>12.637708883949241</v>
      </c>
      <c r="E87" s="16">
        <v>82.719415916369499</v>
      </c>
      <c r="F87" s="16">
        <v>104.65573096841115</v>
      </c>
      <c r="G87" s="16">
        <v>473.13617233652121</v>
      </c>
      <c r="H87" s="16">
        <v>1533.3880708474926</v>
      </c>
      <c r="I87" s="16">
        <v>2937.0381868658374</v>
      </c>
      <c r="J87" s="16">
        <v>1709.2757581789801</v>
      </c>
      <c r="K87" s="16">
        <v>1836.258925726775</v>
      </c>
      <c r="L87" s="16">
        <v>3140.8163103412103</v>
      </c>
      <c r="M87" s="16">
        <v>1811.2338486337953</v>
      </c>
      <c r="N87" s="16">
        <v>1971.122816933419</v>
      </c>
    </row>
    <row r="88" spans="1:14" x14ac:dyDescent="0.3">
      <c r="A88" s="15" t="str">
        <f>INDEX('R1. Scenario specifications'!$C$11:$C$49,MATCH($B88,'R1. Scenario specifications'!$A$11:$A$49,0))</f>
        <v>Vivid Paris NDCs - WEO New Policies Scenario emissions pathway run through TIAM</v>
      </c>
      <c r="B88" s="15" t="s">
        <v>14</v>
      </c>
      <c r="C88" s="15" t="s">
        <v>72</v>
      </c>
      <c r="D88" s="16">
        <v>3.9388921868092472E-3</v>
      </c>
      <c r="E88" s="16">
        <v>1.0352472304670233</v>
      </c>
      <c r="F88" s="16">
        <v>1.710734171095331</v>
      </c>
      <c r="G88" s="16">
        <v>10.613038269375846</v>
      </c>
      <c r="H88" s="16">
        <v>1.4578613769255955</v>
      </c>
      <c r="I88" s="16">
        <v>5.6474512027965913</v>
      </c>
      <c r="J88" s="16">
        <v>6.5893173102114684</v>
      </c>
      <c r="K88" s="16">
        <v>3.2964142875174449</v>
      </c>
      <c r="L88" s="16">
        <v>6.0593464784528352</v>
      </c>
      <c r="M88" s="16">
        <v>5.1411023247537733</v>
      </c>
      <c r="N88" s="16">
        <v>4.5086062163002758</v>
      </c>
    </row>
    <row r="89" spans="1:14" x14ac:dyDescent="0.3">
      <c r="A89" s="15" t="str">
        <f>INDEX('R1. Scenario specifications'!$C$11:$C$49,MATCH($B89,'R1. Scenario specifications'!$A$11:$A$49,0))</f>
        <v>Vivid Paris NDCs - WEO New Policies Scenario emissions pathway run through TIAM</v>
      </c>
      <c r="B89" s="15" t="s">
        <v>14</v>
      </c>
      <c r="C89" s="15" t="s">
        <v>73</v>
      </c>
      <c r="D89" s="16">
        <v>164.94116315871048</v>
      </c>
      <c r="E89" s="16">
        <v>30.000000000000007</v>
      </c>
      <c r="F89" s="16">
        <v>129.99999999999997</v>
      </c>
      <c r="G89" s="16">
        <v>1266.9452002405847</v>
      </c>
      <c r="H89" s="16">
        <v>2129.0186068538064</v>
      </c>
      <c r="I89" s="16">
        <v>1702.0014914183212</v>
      </c>
      <c r="J89" s="16">
        <v>2806.5322304650863</v>
      </c>
      <c r="K89" s="16">
        <v>2829.8081371783674</v>
      </c>
      <c r="L89" s="16">
        <v>3598.8218920650825</v>
      </c>
      <c r="M89" s="16">
        <v>4254.7929339865896</v>
      </c>
      <c r="N89" s="16">
        <v>4753.8339306206408</v>
      </c>
    </row>
    <row r="90" spans="1:14" x14ac:dyDescent="0.3">
      <c r="A90" s="15" t="str">
        <f>INDEX('R1. Scenario specifications'!$C$11:$C$49,MATCH($B90,'R1. Scenario specifications'!$A$11:$A$49,0))</f>
        <v>Current 2DS, 2020 start, 'Expect the Unexpected'</v>
      </c>
      <c r="B90" s="15" t="s">
        <v>15</v>
      </c>
      <c r="C90" s="15" t="s">
        <v>64</v>
      </c>
      <c r="D90" s="16">
        <v>0</v>
      </c>
      <c r="E90" s="16">
        <v>5.93455208389907</v>
      </c>
      <c r="F90" s="16">
        <v>96.222957327186066</v>
      </c>
      <c r="G90" s="16">
        <v>359.38503260423113</v>
      </c>
      <c r="H90" s="16">
        <v>72.306960689636085</v>
      </c>
      <c r="I90" s="16">
        <v>130.40610643576221</v>
      </c>
      <c r="J90" s="16">
        <v>46.874270647200134</v>
      </c>
      <c r="K90" s="16">
        <v>0</v>
      </c>
      <c r="L90" s="16">
        <v>6.2364904735911901</v>
      </c>
      <c r="M90" s="16">
        <v>0</v>
      </c>
      <c r="N90" s="16">
        <v>0</v>
      </c>
    </row>
    <row r="91" spans="1:14" x14ac:dyDescent="0.3">
      <c r="A91" s="15" t="str">
        <f>INDEX('R1. Scenario specifications'!$C$11:$C$49,MATCH($B91,'R1. Scenario specifications'!$A$11:$A$49,0))</f>
        <v>Current 2DS, 2020 start, 'Expect the Unexpected'</v>
      </c>
      <c r="B91" s="15" t="s">
        <v>15</v>
      </c>
      <c r="C91" s="15" t="s">
        <v>74</v>
      </c>
      <c r="D91" s="16">
        <v>0</v>
      </c>
      <c r="E91" s="16">
        <v>0</v>
      </c>
      <c r="F91" s="16">
        <v>0</v>
      </c>
      <c r="G91" s="16">
        <v>14.694635242811671</v>
      </c>
      <c r="H91" s="16">
        <v>48.73334956696511</v>
      </c>
      <c r="I91" s="16">
        <v>189.98225603335749</v>
      </c>
      <c r="J91" s="16">
        <v>1035.4576931924689</v>
      </c>
      <c r="K91" s="16">
        <v>850.96587639638665</v>
      </c>
      <c r="L91" s="16">
        <v>1057.1449157365223</v>
      </c>
      <c r="M91" s="16">
        <v>1389.8902738108725</v>
      </c>
      <c r="N91" s="16">
        <v>990.90030074090043</v>
      </c>
    </row>
    <row r="92" spans="1:14" x14ac:dyDescent="0.3">
      <c r="A92" s="15" t="str">
        <f>INDEX('R1. Scenario specifications'!$C$11:$C$49,MATCH($B92,'R1. Scenario specifications'!$A$11:$A$49,0))</f>
        <v>Current 2DS, 2020 start, 'Expect the Unexpected'</v>
      </c>
      <c r="B92" s="15" t="s">
        <v>15</v>
      </c>
      <c r="C92" s="15" t="s">
        <v>65</v>
      </c>
      <c r="D92" s="16">
        <v>470.55147066873457</v>
      </c>
      <c r="E92" s="16">
        <v>246.74392366792657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</row>
    <row r="93" spans="1:14" x14ac:dyDescent="0.3">
      <c r="A93" s="15" t="str">
        <f>INDEX('R1. Scenario specifications'!$C$11:$C$49,MATCH($B93,'R1. Scenario specifications'!$A$11:$A$49,0))</f>
        <v>Current 2DS, 2020 start, 'Expect the Unexpected'</v>
      </c>
      <c r="B93" s="15" t="s">
        <v>15</v>
      </c>
      <c r="C93" s="15" t="s">
        <v>66</v>
      </c>
      <c r="D93" s="16">
        <v>200.63555343878551</v>
      </c>
      <c r="E93" s="16">
        <v>625.785797857445</v>
      </c>
      <c r="F93" s="16">
        <v>478.77141854258048</v>
      </c>
      <c r="G93" s="16">
        <v>30.133410671465057</v>
      </c>
      <c r="H93" s="16">
        <v>70.857351454752063</v>
      </c>
      <c r="I93" s="16">
        <v>332.23296857992915</v>
      </c>
      <c r="J93" s="16">
        <v>295.10618333845167</v>
      </c>
      <c r="K93" s="16">
        <v>158.63264703127786</v>
      </c>
      <c r="L93" s="16">
        <v>56.916711484119816</v>
      </c>
      <c r="M93" s="16">
        <v>98.808738276285908</v>
      </c>
      <c r="N93" s="16">
        <v>114.63564349013183</v>
      </c>
    </row>
    <row r="94" spans="1:14" x14ac:dyDescent="0.3">
      <c r="A94" s="15" t="str">
        <f>INDEX('R1. Scenario specifications'!$C$11:$C$49,MATCH($B94,'R1. Scenario specifications'!$A$11:$A$49,0))</f>
        <v>Current 2DS, 2020 start, 'Expect the Unexpected'</v>
      </c>
      <c r="B94" s="15" t="s">
        <v>15</v>
      </c>
      <c r="C94" s="15" t="s">
        <v>75</v>
      </c>
      <c r="D94" s="16">
        <v>0</v>
      </c>
      <c r="E94" s="16">
        <v>0</v>
      </c>
      <c r="F94" s="16">
        <v>0</v>
      </c>
      <c r="G94" s="16">
        <v>0</v>
      </c>
      <c r="H94" s="16">
        <v>5.5869117517439779</v>
      </c>
      <c r="I94" s="16">
        <v>2.0733247562529971</v>
      </c>
      <c r="J94" s="16">
        <v>0.73220198024577876</v>
      </c>
      <c r="K94" s="16">
        <v>83.330928295650381</v>
      </c>
      <c r="L94" s="16">
        <v>620.9921099877381</v>
      </c>
      <c r="M94" s="16">
        <v>391.16407836982017</v>
      </c>
      <c r="N94" s="16">
        <v>76.011129383033392</v>
      </c>
    </row>
    <row r="95" spans="1:14" x14ac:dyDescent="0.3">
      <c r="A95" s="15" t="str">
        <f>INDEX('R1. Scenario specifications'!$C$11:$C$49,MATCH($B95,'R1. Scenario specifications'!$A$11:$A$49,0))</f>
        <v>Current 2DS, 2020 start, 'Expect the Unexpected'</v>
      </c>
      <c r="B95" s="15" t="s">
        <v>15</v>
      </c>
      <c r="C95" s="15" t="s">
        <v>67</v>
      </c>
      <c r="D95" s="16">
        <v>0.27881728888888901</v>
      </c>
      <c r="E95" s="16">
        <v>0.33361993333333301</v>
      </c>
      <c r="F95" s="16">
        <v>85.169416077143296</v>
      </c>
      <c r="G95" s="16">
        <v>53.162220652850131</v>
      </c>
      <c r="H95" s="16">
        <v>58.487636627850129</v>
      </c>
      <c r="I95" s="16">
        <v>57.688327562497172</v>
      </c>
      <c r="J95" s="16">
        <v>174.34963846915795</v>
      </c>
      <c r="K95" s="16">
        <v>102.2367605563727</v>
      </c>
      <c r="L95" s="16">
        <v>309.87983143436031</v>
      </c>
      <c r="M95" s="16">
        <v>300.16289959105922</v>
      </c>
      <c r="N95" s="16">
        <v>136.67959126097395</v>
      </c>
    </row>
    <row r="96" spans="1:14" x14ac:dyDescent="0.3">
      <c r="A96" s="15" t="str">
        <f>INDEX('R1. Scenario specifications'!$C$11:$C$49,MATCH($B96,'R1. Scenario specifications'!$A$11:$A$49,0))</f>
        <v>Current 2DS, 2020 start, 'Expect the Unexpected'</v>
      </c>
      <c r="B96" s="15" t="s">
        <v>15</v>
      </c>
      <c r="C96" s="15" t="s">
        <v>68</v>
      </c>
      <c r="D96" s="16">
        <v>155.53864418804332</v>
      </c>
      <c r="E96" s="16">
        <v>163.30756912017782</v>
      </c>
      <c r="F96" s="16">
        <v>104.56912722834826</v>
      </c>
      <c r="G96" s="16">
        <v>159.81846141959181</v>
      </c>
      <c r="H96" s="16">
        <v>204.23604224127311</v>
      </c>
      <c r="I96" s="16">
        <v>173.83679575948895</v>
      </c>
      <c r="J96" s="16">
        <v>159.99269419882992</v>
      </c>
      <c r="K96" s="16">
        <v>325.06590233603822</v>
      </c>
      <c r="L96" s="16">
        <v>454.87914206405003</v>
      </c>
      <c r="M96" s="16">
        <v>453.26686709242836</v>
      </c>
      <c r="N96" s="16">
        <v>8.3495157106790927</v>
      </c>
    </row>
    <row r="97" spans="1:14" x14ac:dyDescent="0.3">
      <c r="A97" s="15" t="str">
        <f>INDEX('R1. Scenario specifications'!$C$11:$C$49,MATCH($B97,'R1. Scenario specifications'!$A$11:$A$49,0))</f>
        <v>Current 2DS, 2020 start, 'Expect the Unexpected'</v>
      </c>
      <c r="B97" s="15" t="s">
        <v>15</v>
      </c>
      <c r="C97" s="15" t="s">
        <v>69</v>
      </c>
      <c r="D97" s="16">
        <v>0</v>
      </c>
      <c r="E97" s="16">
        <v>0</v>
      </c>
      <c r="F97" s="16">
        <v>2.5582329061898301</v>
      </c>
      <c r="G97" s="16">
        <v>61.594500108339481</v>
      </c>
      <c r="H97" s="16">
        <v>248.698771425432</v>
      </c>
      <c r="I97" s="16">
        <v>618.53123412127866</v>
      </c>
      <c r="J97" s="16">
        <v>198.58936032761198</v>
      </c>
      <c r="K97" s="16">
        <v>147.86585643855486</v>
      </c>
      <c r="L97" s="16">
        <v>454.36686170074279</v>
      </c>
      <c r="M97" s="16">
        <v>677.73186878152285</v>
      </c>
      <c r="N97" s="16">
        <v>0</v>
      </c>
    </row>
    <row r="98" spans="1:14" x14ac:dyDescent="0.3">
      <c r="A98" s="15" t="str">
        <f>INDEX('R1. Scenario specifications'!$C$11:$C$49,MATCH($B98,'R1. Scenario specifications'!$A$11:$A$49,0))</f>
        <v>Current 2DS, 2020 start, 'Expect the Unexpected'</v>
      </c>
      <c r="B98" s="15" t="s">
        <v>15</v>
      </c>
      <c r="C98" s="15" t="s">
        <v>70</v>
      </c>
      <c r="D98" s="16">
        <v>68.361497550997882</v>
      </c>
      <c r="E98" s="16">
        <v>21.511675936944243</v>
      </c>
      <c r="F98" s="16">
        <v>0.39656849116918191</v>
      </c>
      <c r="G98" s="16">
        <v>2.9159871774530317</v>
      </c>
      <c r="H98" s="16">
        <v>7.7068792426450479</v>
      </c>
      <c r="I98" s="16">
        <v>0</v>
      </c>
      <c r="J98" s="16">
        <v>13.034639009783621</v>
      </c>
      <c r="K98" s="16">
        <v>1.9815024529110099</v>
      </c>
      <c r="L98" s="16">
        <v>39.990669655740291</v>
      </c>
      <c r="M98" s="16">
        <v>40.716234481590767</v>
      </c>
      <c r="N98" s="16">
        <v>119.72461006085997</v>
      </c>
    </row>
    <row r="99" spans="1:14" x14ac:dyDescent="0.3">
      <c r="A99" s="15" t="str">
        <f>INDEX('R1. Scenario specifications'!$C$11:$C$49,MATCH($B99,'R1. Scenario specifications'!$A$11:$A$49,0))</f>
        <v>Current 2DS, 2020 start, 'Expect the Unexpected'</v>
      </c>
      <c r="B99" s="15" t="s">
        <v>15</v>
      </c>
      <c r="C99" s="15" t="s">
        <v>71</v>
      </c>
      <c r="D99" s="16">
        <v>12.637708883949241</v>
      </c>
      <c r="E99" s="16">
        <v>82.719415916369499</v>
      </c>
      <c r="F99" s="16">
        <v>104.65573096841115</v>
      </c>
      <c r="G99" s="16">
        <v>766.62632845658777</v>
      </c>
      <c r="H99" s="16">
        <v>2431.0426825045115</v>
      </c>
      <c r="I99" s="16">
        <v>2978.1051182723695</v>
      </c>
      <c r="J99" s="16">
        <v>2342.0034407433823</v>
      </c>
      <c r="K99" s="16">
        <v>4671.9433442620002</v>
      </c>
      <c r="L99" s="16">
        <v>6292.4604119959777</v>
      </c>
      <c r="M99" s="16">
        <v>8311.0224169710345</v>
      </c>
      <c r="N99" s="16">
        <v>7832.163075977357</v>
      </c>
    </row>
    <row r="100" spans="1:14" x14ac:dyDescent="0.3">
      <c r="A100" s="15" t="str">
        <f>INDEX('R1. Scenario specifications'!$C$11:$C$49,MATCH($B100,'R1. Scenario specifications'!$A$11:$A$49,0))</f>
        <v>Current 2DS, 2020 start, 'Expect the Unexpected'</v>
      </c>
      <c r="B100" s="15" t="s">
        <v>15</v>
      </c>
      <c r="C100" s="15" t="s">
        <v>72</v>
      </c>
      <c r="D100" s="16">
        <v>3.9388921868092472E-3</v>
      </c>
      <c r="E100" s="16">
        <v>1.0352472304670233</v>
      </c>
      <c r="F100" s="16">
        <v>1.710734171095331</v>
      </c>
      <c r="G100" s="16">
        <v>10.612238265775847</v>
      </c>
      <c r="H100" s="16">
        <v>1.4597841082812935</v>
      </c>
      <c r="I100" s="16">
        <v>5.6563419905097163</v>
      </c>
      <c r="J100" s="16">
        <v>6.6341392993778499</v>
      </c>
      <c r="K100" s="16">
        <v>51.676625014877864</v>
      </c>
      <c r="L100" s="16">
        <v>6.0836223087589421</v>
      </c>
      <c r="M100" s="16">
        <v>30.976530803000216</v>
      </c>
      <c r="N100" s="16">
        <v>31.644627880637174</v>
      </c>
    </row>
    <row r="101" spans="1:14" x14ac:dyDescent="0.3">
      <c r="A101" s="15" t="str">
        <f>INDEX('R1. Scenario specifications'!$C$11:$C$49,MATCH($B101,'R1. Scenario specifications'!$A$11:$A$49,0))</f>
        <v>Current 2DS, 2020 start, 'Expect the Unexpected'</v>
      </c>
      <c r="B101" s="15" t="s">
        <v>15</v>
      </c>
      <c r="C101" s="15" t="s">
        <v>73</v>
      </c>
      <c r="D101" s="16">
        <v>164.94116315871048</v>
      </c>
      <c r="E101" s="16">
        <v>30.000000000000007</v>
      </c>
      <c r="F101" s="16">
        <v>129.99999999999997</v>
      </c>
      <c r="G101" s="16">
        <v>1365.8094354820655</v>
      </c>
      <c r="H101" s="16">
        <v>2037.4325260521507</v>
      </c>
      <c r="I101" s="16">
        <v>1799.2115082916305</v>
      </c>
      <c r="J101" s="16">
        <v>3058.3090663624253</v>
      </c>
      <c r="K101" s="16">
        <v>4071.9316002667701</v>
      </c>
      <c r="L101" s="16">
        <v>5978.3355796711048</v>
      </c>
      <c r="M101" s="16">
        <v>10235.130154264778</v>
      </c>
      <c r="N101" s="16">
        <v>10137.499620943143</v>
      </c>
    </row>
    <row r="102" spans="1:14" x14ac:dyDescent="0.3">
      <c r="A102" s="15" t="str">
        <f>INDEX('R1. Scenario specifications'!$C$11:$C$49,MATCH($B102,'R1. Scenario specifications'!$A$11:$A$49,0))</f>
        <v>Current 2DS, 2030 start, 'Expect the Unexpected' but with cheap energy efficiency</v>
      </c>
      <c r="B102" s="15" t="s">
        <v>16</v>
      </c>
      <c r="C102" s="15" t="s">
        <v>64</v>
      </c>
      <c r="D102" s="16">
        <v>0</v>
      </c>
      <c r="E102" s="16">
        <v>6.4779376244269598</v>
      </c>
      <c r="F102" s="16">
        <v>95.589008100656628</v>
      </c>
      <c r="G102" s="16">
        <v>225.43790045169314</v>
      </c>
      <c r="H102" s="16">
        <v>165.57874433188974</v>
      </c>
      <c r="I102" s="16">
        <v>170.93947878958051</v>
      </c>
      <c r="J102" s="16">
        <v>3.0313902074066892</v>
      </c>
      <c r="K102" s="16">
        <v>0</v>
      </c>
      <c r="L102" s="16">
        <v>5.4184960253580003</v>
      </c>
      <c r="M102" s="16">
        <v>0</v>
      </c>
      <c r="N102" s="16">
        <v>0.57866159446200405</v>
      </c>
    </row>
    <row r="103" spans="1:14" x14ac:dyDescent="0.3">
      <c r="A103" s="15" t="str">
        <f>INDEX('R1. Scenario specifications'!$C$11:$C$49,MATCH($B103,'R1. Scenario specifications'!$A$11:$A$49,0))</f>
        <v>Current 2DS, 2030 start, 'Expect the Unexpected' but with cheap energy efficiency</v>
      </c>
      <c r="B103" s="15" t="s">
        <v>16</v>
      </c>
      <c r="C103" s="15" t="s">
        <v>74</v>
      </c>
      <c r="D103" s="16">
        <v>0</v>
      </c>
      <c r="E103" s="16">
        <v>0</v>
      </c>
      <c r="F103" s="16">
        <v>0</v>
      </c>
      <c r="G103" s="16">
        <v>0</v>
      </c>
      <c r="H103" s="16">
        <v>13.760729737705741</v>
      </c>
      <c r="I103" s="16">
        <v>74.466193106530213</v>
      </c>
      <c r="J103" s="16">
        <v>495.70903982742595</v>
      </c>
      <c r="K103" s="16">
        <v>1233.621637454092</v>
      </c>
      <c r="L103" s="16">
        <v>857.22777294279877</v>
      </c>
      <c r="M103" s="16">
        <v>1100.364639726318</v>
      </c>
      <c r="N103" s="16">
        <v>1415.1651266285751</v>
      </c>
    </row>
    <row r="104" spans="1:14" x14ac:dyDescent="0.3">
      <c r="A104" s="15" t="str">
        <f>INDEX('R1. Scenario specifications'!$C$11:$C$49,MATCH($B104,'R1. Scenario specifications'!$A$11:$A$49,0))</f>
        <v>Current 2DS, 2030 start, 'Expect the Unexpected' but with cheap energy efficiency</v>
      </c>
      <c r="B104" s="15" t="s">
        <v>16</v>
      </c>
      <c r="C104" s="15" t="s">
        <v>65</v>
      </c>
      <c r="D104" s="16">
        <v>486.76214820756047</v>
      </c>
      <c r="E104" s="16">
        <v>230.53324612910072</v>
      </c>
      <c r="F104" s="16">
        <v>0</v>
      </c>
      <c r="G104" s="16">
        <v>15.4833714793025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</row>
    <row r="105" spans="1:14" x14ac:dyDescent="0.3">
      <c r="A105" s="15" t="str">
        <f>INDEX('R1. Scenario specifications'!$C$11:$C$49,MATCH($B105,'R1. Scenario specifications'!$A$11:$A$49,0))</f>
        <v>Current 2DS, 2030 start, 'Expect the Unexpected' but with cheap energy efficiency</v>
      </c>
      <c r="B105" s="15" t="s">
        <v>16</v>
      </c>
      <c r="C105" s="15" t="s">
        <v>66</v>
      </c>
      <c r="D105" s="16">
        <v>203.46404072245815</v>
      </c>
      <c r="E105" s="16">
        <v>625.552257672471</v>
      </c>
      <c r="F105" s="16">
        <v>509.11392949042698</v>
      </c>
      <c r="G105" s="16">
        <v>6.9447776636171703</v>
      </c>
      <c r="H105" s="16">
        <v>134.83734672056821</v>
      </c>
      <c r="I105" s="16">
        <v>178.05550577593414</v>
      </c>
      <c r="J105" s="16">
        <v>40.080552899619008</v>
      </c>
      <c r="K105" s="16">
        <v>199.23944372706899</v>
      </c>
      <c r="L105" s="16">
        <v>88.60918455469411</v>
      </c>
      <c r="M105" s="16">
        <v>18.033812675374833</v>
      </c>
      <c r="N105" s="16">
        <v>111.93178471094122</v>
      </c>
    </row>
    <row r="106" spans="1:14" x14ac:dyDescent="0.3">
      <c r="A106" s="15" t="str">
        <f>INDEX('R1. Scenario specifications'!$C$11:$C$49,MATCH($B106,'R1. Scenario specifications'!$A$11:$A$49,0))</f>
        <v>Current 2DS, 2030 start, 'Expect the Unexpected' but with cheap energy efficiency</v>
      </c>
      <c r="B106" s="15" t="s">
        <v>16</v>
      </c>
      <c r="C106" s="15" t="s">
        <v>75</v>
      </c>
      <c r="D106" s="16">
        <v>0</v>
      </c>
      <c r="E106" s="16">
        <v>0</v>
      </c>
      <c r="F106" s="16">
        <v>0</v>
      </c>
      <c r="G106" s="16">
        <v>0</v>
      </c>
      <c r="H106" s="16">
        <v>0.42837321158815955</v>
      </c>
      <c r="I106" s="16">
        <v>3.529991607592514</v>
      </c>
      <c r="J106" s="16">
        <v>0</v>
      </c>
      <c r="K106" s="16">
        <v>3.4406675010955001</v>
      </c>
      <c r="L106" s="16">
        <v>139.89000627731141</v>
      </c>
      <c r="M106" s="16">
        <v>59.154320174357039</v>
      </c>
      <c r="N106" s="16">
        <v>562.23234408496671</v>
      </c>
    </row>
    <row r="107" spans="1:14" x14ac:dyDescent="0.3">
      <c r="A107" s="15" t="str">
        <f>INDEX('R1. Scenario specifications'!$C$11:$C$49,MATCH($B107,'R1. Scenario specifications'!$A$11:$A$49,0))</f>
        <v>Current 2DS, 2030 start, 'Expect the Unexpected' but with cheap energy efficiency</v>
      </c>
      <c r="B107" s="15" t="s">
        <v>16</v>
      </c>
      <c r="C107" s="15" t="s">
        <v>67</v>
      </c>
      <c r="D107" s="16">
        <v>0.27881728888888901</v>
      </c>
      <c r="E107" s="16">
        <v>0.33361993333333301</v>
      </c>
      <c r="F107" s="16">
        <v>87.480811018470206</v>
      </c>
      <c r="G107" s="16">
        <v>53.162220652850131</v>
      </c>
      <c r="H107" s="16">
        <v>53.162220652850131</v>
      </c>
      <c r="I107" s="16">
        <v>98.115088424410203</v>
      </c>
      <c r="J107" s="16">
        <v>79.972795986152164</v>
      </c>
      <c r="K107" s="16">
        <v>50.506529352466792</v>
      </c>
      <c r="L107" s="16">
        <v>66.506405746843598</v>
      </c>
      <c r="M107" s="16">
        <v>68.37188217361124</v>
      </c>
      <c r="N107" s="16">
        <v>1292.5872075502282</v>
      </c>
    </row>
    <row r="108" spans="1:14" x14ac:dyDescent="0.3">
      <c r="A108" s="15" t="str">
        <f>INDEX('R1. Scenario specifications'!$C$11:$C$49,MATCH($B108,'R1. Scenario specifications'!$A$11:$A$49,0))</f>
        <v>Current 2DS, 2030 start, 'Expect the Unexpected' but with cheap energy efficiency</v>
      </c>
      <c r="B108" s="15" t="s">
        <v>16</v>
      </c>
      <c r="C108" s="15" t="s">
        <v>68</v>
      </c>
      <c r="D108" s="16">
        <v>162.98216788742448</v>
      </c>
      <c r="E108" s="16">
        <v>130.60599335107312</v>
      </c>
      <c r="F108" s="16">
        <v>115.48696602148951</v>
      </c>
      <c r="G108" s="16">
        <v>90.416531071746249</v>
      </c>
      <c r="H108" s="16">
        <v>250.17434526138018</v>
      </c>
      <c r="I108" s="16">
        <v>110.94271085177614</v>
      </c>
      <c r="J108" s="16">
        <v>158.42602947670366</v>
      </c>
      <c r="K108" s="16">
        <v>92.420901177479621</v>
      </c>
      <c r="L108" s="16">
        <v>379.13972279118468</v>
      </c>
      <c r="M108" s="16">
        <v>300.78947106189048</v>
      </c>
      <c r="N108" s="16">
        <v>172.35486009888029</v>
      </c>
    </row>
    <row r="109" spans="1:14" x14ac:dyDescent="0.3">
      <c r="A109" s="15" t="str">
        <f>INDEX('R1. Scenario specifications'!$C$11:$C$49,MATCH($B109,'R1. Scenario specifications'!$A$11:$A$49,0))</f>
        <v>Current 2DS, 2030 start, 'Expect the Unexpected' but with cheap energy efficiency</v>
      </c>
      <c r="B109" s="15" t="s">
        <v>16</v>
      </c>
      <c r="C109" s="15" t="s">
        <v>69</v>
      </c>
      <c r="D109" s="16">
        <v>0</v>
      </c>
      <c r="E109" s="16">
        <v>0</v>
      </c>
      <c r="F109" s="16">
        <v>2.5582329061898301</v>
      </c>
      <c r="G109" s="16">
        <v>14.72228241329314</v>
      </c>
      <c r="H109" s="16">
        <v>285.20858396699396</v>
      </c>
      <c r="I109" s="16">
        <v>529.82101175074615</v>
      </c>
      <c r="J109" s="16">
        <v>117.74515576698958</v>
      </c>
      <c r="K109" s="16">
        <v>94.374566351937631</v>
      </c>
      <c r="L109" s="16">
        <v>638.15068487459484</v>
      </c>
      <c r="M109" s="16">
        <v>559.4491014691996</v>
      </c>
      <c r="N109" s="16">
        <v>0</v>
      </c>
    </row>
    <row r="110" spans="1:14" x14ac:dyDescent="0.3">
      <c r="A110" s="15" t="str">
        <f>INDEX('R1. Scenario specifications'!$C$11:$C$49,MATCH($B110,'R1. Scenario specifications'!$A$11:$A$49,0))</f>
        <v>Current 2DS, 2030 start, 'Expect the Unexpected' but with cheap energy efficiency</v>
      </c>
      <c r="B110" s="15" t="s">
        <v>16</v>
      </c>
      <c r="C110" s="15" t="s">
        <v>70</v>
      </c>
      <c r="D110" s="16">
        <v>63.013640871972491</v>
      </c>
      <c r="E110" s="16">
        <v>26.859532615969691</v>
      </c>
      <c r="F110" s="16">
        <v>0.39656849116918191</v>
      </c>
      <c r="G110" s="16">
        <v>1.9075175926554799</v>
      </c>
      <c r="H110" s="16">
        <v>20.596029625262283</v>
      </c>
      <c r="I110" s="16">
        <v>4.8003345858890727</v>
      </c>
      <c r="J110" s="16">
        <v>7.4796654173122867</v>
      </c>
      <c r="K110" s="16">
        <v>5.0827150609315996</v>
      </c>
      <c r="L110" s="16">
        <v>49.777128810712433</v>
      </c>
      <c r="M110" s="16">
        <v>29.038538921220031</v>
      </c>
      <c r="N110" s="16">
        <v>130.20009266487028</v>
      </c>
    </row>
    <row r="111" spans="1:14" x14ac:dyDescent="0.3">
      <c r="A111" s="15" t="str">
        <f>INDEX('R1. Scenario specifications'!$C$11:$C$49,MATCH($B111,'R1. Scenario specifications'!$A$11:$A$49,0))</f>
        <v>Current 2DS, 2030 start, 'Expect the Unexpected' but with cheap energy efficiency</v>
      </c>
      <c r="B111" s="15" t="s">
        <v>16</v>
      </c>
      <c r="C111" s="15" t="s">
        <v>71</v>
      </c>
      <c r="D111" s="16">
        <v>12.637708883949241</v>
      </c>
      <c r="E111" s="16">
        <v>82.719415916369499</v>
      </c>
      <c r="F111" s="16">
        <v>132.45613489553401</v>
      </c>
      <c r="G111" s="16">
        <v>352.09418791701557</v>
      </c>
      <c r="H111" s="16">
        <v>1790.9462935846714</v>
      </c>
      <c r="I111" s="16">
        <v>2412.2652282520021</v>
      </c>
      <c r="J111" s="16">
        <v>1953.9667657470759</v>
      </c>
      <c r="K111" s="16">
        <v>4189.4187789748876</v>
      </c>
      <c r="L111" s="16">
        <v>4563.0911549859138</v>
      </c>
      <c r="M111" s="16">
        <v>6170.8027091907661</v>
      </c>
      <c r="N111" s="16">
        <v>7425.8879160517572</v>
      </c>
    </row>
    <row r="112" spans="1:14" x14ac:dyDescent="0.3">
      <c r="A112" s="15" t="str">
        <f>INDEX('R1. Scenario specifications'!$C$11:$C$49,MATCH($B112,'R1. Scenario specifications'!$A$11:$A$49,0))</f>
        <v>Current 2DS, 2030 start, 'Expect the Unexpected' but with cheap energy efficiency</v>
      </c>
      <c r="B112" s="15" t="s">
        <v>16</v>
      </c>
      <c r="C112" s="15" t="s">
        <v>72</v>
      </c>
      <c r="D112" s="16">
        <v>3.9388921868092472E-3</v>
      </c>
      <c r="E112" s="16">
        <v>1.0352472304670233</v>
      </c>
      <c r="F112" s="16">
        <v>1.710734171095331</v>
      </c>
      <c r="G112" s="16">
        <v>10.613038269375846</v>
      </c>
      <c r="H112" s="16">
        <v>1.4559584740198548</v>
      </c>
      <c r="I112" s="16">
        <v>5.6478512027965913</v>
      </c>
      <c r="J112" s="16">
        <v>6.5905371387168463</v>
      </c>
      <c r="K112" s="16">
        <v>19.257125547879767</v>
      </c>
      <c r="L112" s="16">
        <v>10.153414773710628</v>
      </c>
      <c r="M112" s="16">
        <v>12.153133630334345</v>
      </c>
      <c r="N112" s="16">
        <v>15.255747388722396</v>
      </c>
    </row>
    <row r="113" spans="1:14" x14ac:dyDescent="0.3">
      <c r="A113" s="15" t="str">
        <f>INDEX('R1. Scenario specifications'!$C$11:$C$49,MATCH($B113,'R1. Scenario specifications'!$A$11:$A$49,0))</f>
        <v>Current 2DS, 2030 start, 'Expect the Unexpected' but with cheap energy efficiency</v>
      </c>
      <c r="B113" s="15" t="s">
        <v>16</v>
      </c>
      <c r="C113" s="15" t="s">
        <v>73</v>
      </c>
      <c r="D113" s="16">
        <v>164.94116315871048</v>
      </c>
      <c r="E113" s="16">
        <v>30.000000000000007</v>
      </c>
      <c r="F113" s="16">
        <v>129.99999999999994</v>
      </c>
      <c r="G113" s="16">
        <v>1264.1995760418588</v>
      </c>
      <c r="H113" s="16">
        <v>1856.3132676737509</v>
      </c>
      <c r="I113" s="16">
        <v>1434.1980738783088</v>
      </c>
      <c r="J113" s="16">
        <v>2536.2729223770466</v>
      </c>
      <c r="K113" s="16">
        <v>3335.9916495377915</v>
      </c>
      <c r="L113" s="16">
        <v>4480.4603574150206</v>
      </c>
      <c r="M113" s="16">
        <v>7937.4771788271255</v>
      </c>
      <c r="N113" s="16">
        <v>8540.8422497672036</v>
      </c>
    </row>
    <row r="114" spans="1:14" x14ac:dyDescent="0.3">
      <c r="A114" s="15" t="str">
        <f>INDEX('R1. Scenario specifications'!$C$11:$C$49,MATCH($B114,'R1. Scenario specifications'!$A$11:$A$49,0))</f>
        <v>Current 2DS, 2020 start, 'Expect the Unexpected' but with most conservative biomass CCS / NET technology cost assumptions</v>
      </c>
      <c r="B114" s="15" t="s">
        <v>17</v>
      </c>
      <c r="C114" s="15" t="s">
        <v>64</v>
      </c>
      <c r="D114" s="16">
        <v>0</v>
      </c>
      <c r="E114" s="16">
        <v>6.4779376244269598</v>
      </c>
      <c r="F114" s="16">
        <v>95.589008100656628</v>
      </c>
      <c r="G114" s="16">
        <v>329.94009316303141</v>
      </c>
      <c r="H114" s="16">
        <v>75.726611770527342</v>
      </c>
      <c r="I114" s="16">
        <v>126.77941437748403</v>
      </c>
      <c r="J114" s="16">
        <v>57.750081840362093</v>
      </c>
      <c r="K114" s="16">
        <v>0</v>
      </c>
      <c r="L114" s="16">
        <v>6.2365804767131401</v>
      </c>
      <c r="M114" s="16">
        <v>0</v>
      </c>
      <c r="N114" s="16">
        <v>0</v>
      </c>
    </row>
    <row r="115" spans="1:14" x14ac:dyDescent="0.3">
      <c r="A115" s="15" t="str">
        <f>INDEX('R1. Scenario specifications'!$C$11:$C$49,MATCH($B115,'R1. Scenario specifications'!$A$11:$A$49,0))</f>
        <v>Current 2DS, 2020 start, 'Expect the Unexpected' but with most conservative biomass CCS / NET technology cost assumptions</v>
      </c>
      <c r="B115" s="15" t="s">
        <v>17</v>
      </c>
      <c r="C115" s="15" t="s">
        <v>74</v>
      </c>
      <c r="D115" s="16">
        <v>0</v>
      </c>
      <c r="E115" s="16">
        <v>0</v>
      </c>
      <c r="F115" s="16">
        <v>0</v>
      </c>
      <c r="G115" s="16">
        <v>14.157000437965355</v>
      </c>
      <c r="H115" s="16">
        <v>47.0230866471978</v>
      </c>
      <c r="I115" s="16">
        <v>180.92172797541434</v>
      </c>
      <c r="J115" s="16">
        <v>1085.7714367076876</v>
      </c>
      <c r="K115" s="16">
        <v>780.32355605694158</v>
      </c>
      <c r="L115" s="16">
        <v>1084.701012858787</v>
      </c>
      <c r="M115" s="16">
        <v>1381.0723390023318</v>
      </c>
      <c r="N115" s="16">
        <v>1006.1316014836648</v>
      </c>
    </row>
    <row r="116" spans="1:14" x14ac:dyDescent="0.3">
      <c r="A116" s="15" t="str">
        <f>INDEX('R1. Scenario specifications'!$C$11:$C$49,MATCH($B116,'R1. Scenario specifications'!$A$11:$A$49,0))</f>
        <v>Current 2DS, 2020 start, 'Expect the Unexpected' but with most conservative biomass CCS / NET technology cost assumptions</v>
      </c>
      <c r="B116" s="15" t="s">
        <v>17</v>
      </c>
      <c r="C116" s="15" t="s">
        <v>65</v>
      </c>
      <c r="D116" s="16">
        <v>486.76214820756047</v>
      </c>
      <c r="E116" s="16">
        <v>230.53324612910072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</row>
    <row r="117" spans="1:14" x14ac:dyDescent="0.3">
      <c r="A117" s="15" t="str">
        <f>INDEX('R1. Scenario specifications'!$C$11:$C$49,MATCH($B117,'R1. Scenario specifications'!$A$11:$A$49,0))</f>
        <v>Current 2DS, 2020 start, 'Expect the Unexpected' but with most conservative biomass CCS / NET technology cost assumptions</v>
      </c>
      <c r="B117" s="15" t="s">
        <v>17</v>
      </c>
      <c r="C117" s="15" t="s">
        <v>66</v>
      </c>
      <c r="D117" s="16">
        <v>203.46404072245815</v>
      </c>
      <c r="E117" s="16">
        <v>625.552257672471</v>
      </c>
      <c r="F117" s="16">
        <v>509.11392949042698</v>
      </c>
      <c r="G117" s="16">
        <v>52.51580942235379</v>
      </c>
      <c r="H117" s="16">
        <v>97.234912485921711</v>
      </c>
      <c r="I117" s="16">
        <v>316.88850307855296</v>
      </c>
      <c r="J117" s="16">
        <v>312.07462736395212</v>
      </c>
      <c r="K117" s="16">
        <v>169.79967567385816</v>
      </c>
      <c r="L117" s="16">
        <v>57.707088435551171</v>
      </c>
      <c r="M117" s="16">
        <v>94.548267993938524</v>
      </c>
      <c r="N117" s="16">
        <v>106.94228487074545</v>
      </c>
    </row>
    <row r="118" spans="1:14" x14ac:dyDescent="0.3">
      <c r="A118" s="15" t="str">
        <f>INDEX('R1. Scenario specifications'!$C$11:$C$49,MATCH($B118,'R1. Scenario specifications'!$A$11:$A$49,0))</f>
        <v>Current 2DS, 2020 start, 'Expect the Unexpected' but with most conservative biomass CCS / NET technology cost assumptions</v>
      </c>
      <c r="B118" s="15" t="s">
        <v>17</v>
      </c>
      <c r="C118" s="15" t="s">
        <v>75</v>
      </c>
      <c r="D118" s="16">
        <v>0</v>
      </c>
      <c r="E118" s="16">
        <v>0</v>
      </c>
      <c r="F118" s="16">
        <v>0</v>
      </c>
      <c r="G118" s="16">
        <v>0</v>
      </c>
      <c r="H118" s="16">
        <v>6.6448614669227091</v>
      </c>
      <c r="I118" s="16">
        <v>2.258351776447399</v>
      </c>
      <c r="J118" s="16">
        <v>0</v>
      </c>
      <c r="K118" s="16">
        <v>33.488749624889699</v>
      </c>
      <c r="L118" s="16">
        <v>695.21300257787209</v>
      </c>
      <c r="M118" s="16">
        <v>319.43266057791243</v>
      </c>
      <c r="N118" s="16">
        <v>192.02602641704101</v>
      </c>
    </row>
    <row r="119" spans="1:14" x14ac:dyDescent="0.3">
      <c r="A119" s="15" t="str">
        <f>INDEX('R1. Scenario specifications'!$C$11:$C$49,MATCH($B119,'R1. Scenario specifications'!$A$11:$A$49,0))</f>
        <v>Current 2DS, 2020 start, 'Expect the Unexpected' but with most conservative biomass CCS / NET technology cost assumptions</v>
      </c>
      <c r="B119" s="15" t="s">
        <v>17</v>
      </c>
      <c r="C119" s="15" t="s">
        <v>67</v>
      </c>
      <c r="D119" s="16">
        <v>0.27881728888888901</v>
      </c>
      <c r="E119" s="16">
        <v>0.33361993333333301</v>
      </c>
      <c r="F119" s="16">
        <v>87.480811018470206</v>
      </c>
      <c r="G119" s="16">
        <v>53.53277898674402</v>
      </c>
      <c r="H119" s="16">
        <v>58.858194961744019</v>
      </c>
      <c r="I119" s="16">
        <v>121.6911609149703</v>
      </c>
      <c r="J119" s="16">
        <v>117.66142716411396</v>
      </c>
      <c r="K119" s="16">
        <v>94.278423447241892</v>
      </c>
      <c r="L119" s="16">
        <v>292.00162273778619</v>
      </c>
      <c r="M119" s="16">
        <v>338.87652258840484</v>
      </c>
      <c r="N119" s="16">
        <v>452.05011504659615</v>
      </c>
    </row>
    <row r="120" spans="1:14" x14ac:dyDescent="0.3">
      <c r="A120" s="15" t="str">
        <f>INDEX('R1. Scenario specifications'!$C$11:$C$49,MATCH($B120,'R1. Scenario specifications'!$A$11:$A$49,0))</f>
        <v>Current 2DS, 2020 start, 'Expect the Unexpected' but with most conservative biomass CCS / NET technology cost assumptions</v>
      </c>
      <c r="B120" s="15" t="s">
        <v>17</v>
      </c>
      <c r="C120" s="15" t="s">
        <v>68</v>
      </c>
      <c r="D120" s="16">
        <v>162.98216788742448</v>
      </c>
      <c r="E120" s="16">
        <v>130.60599335107312</v>
      </c>
      <c r="F120" s="16">
        <v>115.48696602148951</v>
      </c>
      <c r="G120" s="16">
        <v>196.96036870450823</v>
      </c>
      <c r="H120" s="16">
        <v>226.09173743078426</v>
      </c>
      <c r="I120" s="16">
        <v>128.60029054867078</v>
      </c>
      <c r="J120" s="16">
        <v>183.64294831312748</v>
      </c>
      <c r="K120" s="16">
        <v>275.52587556283396</v>
      </c>
      <c r="L120" s="16">
        <v>479.08242029035659</v>
      </c>
      <c r="M120" s="16">
        <v>439.19644260830484</v>
      </c>
      <c r="N120" s="16">
        <v>12.860784777313262</v>
      </c>
    </row>
    <row r="121" spans="1:14" x14ac:dyDescent="0.3">
      <c r="A121" s="15" t="str">
        <f>INDEX('R1. Scenario specifications'!$C$11:$C$49,MATCH($B121,'R1. Scenario specifications'!$A$11:$A$49,0))</f>
        <v>Current 2DS, 2020 start, 'Expect the Unexpected' but with most conservative biomass CCS / NET technology cost assumptions</v>
      </c>
      <c r="B121" s="15" t="s">
        <v>17</v>
      </c>
      <c r="C121" s="15" t="s">
        <v>69</v>
      </c>
      <c r="D121" s="16">
        <v>0</v>
      </c>
      <c r="E121" s="16">
        <v>0</v>
      </c>
      <c r="F121" s="16">
        <v>2.5582329061898301</v>
      </c>
      <c r="G121" s="16">
        <v>74.234610957378692</v>
      </c>
      <c r="H121" s="16">
        <v>300.77968575321859</v>
      </c>
      <c r="I121" s="16">
        <v>567.27451545940312</v>
      </c>
      <c r="J121" s="16">
        <v>202.02888552928709</v>
      </c>
      <c r="K121" s="16">
        <v>165.29596868400745</v>
      </c>
      <c r="L121" s="16">
        <v>487.07850697791332</v>
      </c>
      <c r="M121" s="16">
        <v>625.06681521244764</v>
      </c>
      <c r="N121" s="16">
        <v>0</v>
      </c>
    </row>
    <row r="122" spans="1:14" x14ac:dyDescent="0.3">
      <c r="A122" s="15" t="str">
        <f>INDEX('R1. Scenario specifications'!$C$11:$C$49,MATCH($B122,'R1. Scenario specifications'!$A$11:$A$49,0))</f>
        <v>Current 2DS, 2020 start, 'Expect the Unexpected' but with most conservative biomass CCS / NET technology cost assumptions</v>
      </c>
      <c r="B122" s="15" t="s">
        <v>17</v>
      </c>
      <c r="C122" s="15" t="s">
        <v>70</v>
      </c>
      <c r="D122" s="16">
        <v>63.013640871972491</v>
      </c>
      <c r="E122" s="16">
        <v>26.859532615969691</v>
      </c>
      <c r="F122" s="16">
        <v>0.39656849116918191</v>
      </c>
      <c r="G122" s="16">
        <v>2.4428549279090088</v>
      </c>
      <c r="H122" s="16">
        <v>19.728630063260969</v>
      </c>
      <c r="I122" s="16">
        <v>4.7264107552147596</v>
      </c>
      <c r="J122" s="16">
        <v>9.1451730250740901</v>
      </c>
      <c r="K122" s="16">
        <v>4.8371845218560701</v>
      </c>
      <c r="L122" s="16">
        <v>49.814311241825436</v>
      </c>
      <c r="M122" s="16">
        <v>35.103609786249237</v>
      </c>
      <c r="N122" s="16">
        <v>121.9429108652818</v>
      </c>
    </row>
    <row r="123" spans="1:14" x14ac:dyDescent="0.3">
      <c r="A123" s="15" t="str">
        <f>INDEX('R1. Scenario specifications'!$C$11:$C$49,MATCH($B123,'R1. Scenario specifications'!$A$11:$A$49,0))</f>
        <v>Current 2DS, 2020 start, 'Expect the Unexpected' but with most conservative biomass CCS / NET technology cost assumptions</v>
      </c>
      <c r="B123" s="15" t="s">
        <v>17</v>
      </c>
      <c r="C123" s="15" t="s">
        <v>71</v>
      </c>
      <c r="D123" s="16">
        <v>12.637708883949241</v>
      </c>
      <c r="E123" s="16">
        <v>82.719415916369499</v>
      </c>
      <c r="F123" s="16">
        <v>132.45613489553401</v>
      </c>
      <c r="G123" s="16">
        <v>708.95273650575109</v>
      </c>
      <c r="H123" s="16">
        <v>2318.2759975311274</v>
      </c>
      <c r="I123" s="16">
        <v>2158.6945635107486</v>
      </c>
      <c r="J123" s="16">
        <v>2216.5854338658114</v>
      </c>
      <c r="K123" s="16">
        <v>5142.5510771188938</v>
      </c>
      <c r="L123" s="16">
        <v>5363.7012710893841</v>
      </c>
      <c r="M123" s="16">
        <v>8387.3899385051791</v>
      </c>
      <c r="N123" s="16">
        <v>8367.7549698504699</v>
      </c>
    </row>
    <row r="124" spans="1:14" x14ac:dyDescent="0.3">
      <c r="A124" s="15" t="str">
        <f>INDEX('R1. Scenario specifications'!$C$11:$C$49,MATCH($B124,'R1. Scenario specifications'!$A$11:$A$49,0))</f>
        <v>Current 2DS, 2020 start, 'Expect the Unexpected' but with most conservative biomass CCS / NET technology cost assumptions</v>
      </c>
      <c r="B124" s="15" t="s">
        <v>17</v>
      </c>
      <c r="C124" s="15" t="s">
        <v>72</v>
      </c>
      <c r="D124" s="16">
        <v>3.9388921868092472E-3</v>
      </c>
      <c r="E124" s="16">
        <v>1.0352472304670233</v>
      </c>
      <c r="F124" s="16">
        <v>1.710734171095331</v>
      </c>
      <c r="G124" s="16">
        <v>10.612238265775847</v>
      </c>
      <c r="H124" s="16">
        <v>1.4597841082812935</v>
      </c>
      <c r="I124" s="16">
        <v>5.6567419905097163</v>
      </c>
      <c r="J124" s="16">
        <v>6.6360620307335481</v>
      </c>
      <c r="K124" s="16">
        <v>43.580371292430193</v>
      </c>
      <c r="L124" s="16">
        <v>6.0842912643834461</v>
      </c>
      <c r="M124" s="16">
        <v>27.208342712786362</v>
      </c>
      <c r="N124" s="16">
        <v>27.105457255221733</v>
      </c>
    </row>
    <row r="125" spans="1:14" x14ac:dyDescent="0.3">
      <c r="A125" s="15" t="str">
        <f>INDEX('R1. Scenario specifications'!$C$11:$C$49,MATCH($B125,'R1. Scenario specifications'!$A$11:$A$49,0))</f>
        <v>Current 2DS, 2020 start, 'Expect the Unexpected' but with most conservative biomass CCS / NET technology cost assumptions</v>
      </c>
      <c r="B125" s="15" t="s">
        <v>17</v>
      </c>
      <c r="C125" s="15" t="s">
        <v>73</v>
      </c>
      <c r="D125" s="16">
        <v>164.94116315871048</v>
      </c>
      <c r="E125" s="16">
        <v>30.000000000000007</v>
      </c>
      <c r="F125" s="16">
        <v>129.99999999999994</v>
      </c>
      <c r="G125" s="16">
        <v>1396.5400593170282</v>
      </c>
      <c r="H125" s="16">
        <v>2007.5745236210996</v>
      </c>
      <c r="I125" s="16">
        <v>1712.3310635256548</v>
      </c>
      <c r="J125" s="16">
        <v>3125.3097338019047</v>
      </c>
      <c r="K125" s="16">
        <v>4000.6612684280249</v>
      </c>
      <c r="L125" s="16">
        <v>5835.1892746440772</v>
      </c>
      <c r="M125" s="16">
        <v>10213.431767801108</v>
      </c>
      <c r="N125" s="16">
        <v>10100.482852250087</v>
      </c>
    </row>
    <row r="126" spans="1:14" x14ac:dyDescent="0.3">
      <c r="A126" s="15" t="str">
        <f>INDEX('R1. Scenario specifications'!$C$11:$C$49,MATCH($B126,'R1. Scenario specifications'!$A$11:$A$49,0))</f>
        <v>Current 2DS, 2030 start, 'Expect the Unexpected' but with most conservative biomass CCS / NET technology cost assumptions</v>
      </c>
      <c r="B126" s="15" t="s">
        <v>18</v>
      </c>
      <c r="C126" s="15" t="s">
        <v>64</v>
      </c>
      <c r="D126" s="16">
        <v>0</v>
      </c>
      <c r="E126" s="16">
        <v>6.4779376244269598</v>
      </c>
      <c r="F126" s="16">
        <v>95.589008100656628</v>
      </c>
      <c r="G126" s="16">
        <v>225.43790045169314</v>
      </c>
      <c r="H126" s="16">
        <v>235.35013205129118</v>
      </c>
      <c r="I126" s="16">
        <v>83.357571857577526</v>
      </c>
      <c r="J126" s="16">
        <v>14.267660497700181</v>
      </c>
      <c r="K126" s="16">
        <v>0</v>
      </c>
      <c r="L126" s="16">
        <v>6.2369048899507504</v>
      </c>
      <c r="M126" s="16">
        <v>0</v>
      </c>
      <c r="N126" s="16">
        <v>0</v>
      </c>
    </row>
    <row r="127" spans="1:14" x14ac:dyDescent="0.3">
      <c r="A127" s="15" t="str">
        <f>INDEX('R1. Scenario specifications'!$C$11:$C$49,MATCH($B127,'R1. Scenario specifications'!$A$11:$A$49,0))</f>
        <v>Current 2DS, 2030 start, 'Expect the Unexpected' but with most conservative biomass CCS / NET technology cost assumptions</v>
      </c>
      <c r="B127" s="15" t="s">
        <v>18</v>
      </c>
      <c r="C127" s="15" t="s">
        <v>74</v>
      </c>
      <c r="D127" s="16">
        <v>0</v>
      </c>
      <c r="E127" s="16">
        <v>0</v>
      </c>
      <c r="F127" s="16">
        <v>0</v>
      </c>
      <c r="G127" s="16">
        <v>0</v>
      </c>
      <c r="H127" s="16">
        <v>25.01730552779447</v>
      </c>
      <c r="I127" s="16">
        <v>135.91877563928068</v>
      </c>
      <c r="J127" s="16">
        <v>824.07677745746639</v>
      </c>
      <c r="K127" s="16">
        <v>1118.9955430919074</v>
      </c>
      <c r="L127" s="16">
        <v>1154.0009472714898</v>
      </c>
      <c r="M127" s="16">
        <v>823.31312380569022</v>
      </c>
      <c r="N127" s="16">
        <v>1758.2567662510894</v>
      </c>
    </row>
    <row r="128" spans="1:14" x14ac:dyDescent="0.3">
      <c r="A128" s="15" t="str">
        <f>INDEX('R1. Scenario specifications'!$C$11:$C$49,MATCH($B128,'R1. Scenario specifications'!$A$11:$A$49,0))</f>
        <v>Current 2DS, 2030 start, 'Expect the Unexpected' but with most conservative biomass CCS / NET technology cost assumptions</v>
      </c>
      <c r="B128" s="15" t="s">
        <v>18</v>
      </c>
      <c r="C128" s="15" t="s">
        <v>65</v>
      </c>
      <c r="D128" s="16">
        <v>486.76214820756047</v>
      </c>
      <c r="E128" s="16">
        <v>230.53324612910072</v>
      </c>
      <c r="F128" s="16">
        <v>0</v>
      </c>
      <c r="G128" s="16">
        <v>15.4833714793025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</row>
    <row r="129" spans="1:14" x14ac:dyDescent="0.3">
      <c r="A129" s="15" t="str">
        <f>INDEX('R1. Scenario specifications'!$C$11:$C$49,MATCH($B129,'R1. Scenario specifications'!$A$11:$A$49,0))</f>
        <v>Current 2DS, 2030 start, 'Expect the Unexpected' but with most conservative biomass CCS / NET technology cost assumptions</v>
      </c>
      <c r="B129" s="15" t="s">
        <v>18</v>
      </c>
      <c r="C129" s="15" t="s">
        <v>66</v>
      </c>
      <c r="D129" s="16">
        <v>203.46404072245815</v>
      </c>
      <c r="E129" s="16">
        <v>625.552257672471</v>
      </c>
      <c r="F129" s="16">
        <v>509.11392949042698</v>
      </c>
      <c r="G129" s="16">
        <v>6.9447776636171703</v>
      </c>
      <c r="H129" s="16">
        <v>152.05618540151406</v>
      </c>
      <c r="I129" s="16">
        <v>280.0656917073515</v>
      </c>
      <c r="J129" s="16">
        <v>101.28929775636968</v>
      </c>
      <c r="K129" s="16">
        <v>294.46923804426211</v>
      </c>
      <c r="L129" s="16">
        <v>76.967544536015396</v>
      </c>
      <c r="M129" s="16">
        <v>61.597153923656272</v>
      </c>
      <c r="N129" s="16">
        <v>119.92826350742712</v>
      </c>
    </row>
    <row r="130" spans="1:14" x14ac:dyDescent="0.3">
      <c r="A130" s="15" t="str">
        <f>INDEX('R1. Scenario specifications'!$C$11:$C$49,MATCH($B130,'R1. Scenario specifications'!$A$11:$A$49,0))</f>
        <v>Current 2DS, 2030 start, 'Expect the Unexpected' but with most conservative biomass CCS / NET technology cost assumptions</v>
      </c>
      <c r="B130" s="15" t="s">
        <v>18</v>
      </c>
      <c r="C130" s="15" t="s">
        <v>75</v>
      </c>
      <c r="D130" s="16">
        <v>0</v>
      </c>
      <c r="E130" s="16">
        <v>0</v>
      </c>
      <c r="F130" s="16">
        <v>0</v>
      </c>
      <c r="G130" s="16">
        <v>0</v>
      </c>
      <c r="H130" s="16">
        <v>4.2095169501935503</v>
      </c>
      <c r="I130" s="16">
        <v>0.206160942472771</v>
      </c>
      <c r="J130" s="16">
        <v>31.415713493461197</v>
      </c>
      <c r="K130" s="16">
        <v>79.481718560612151</v>
      </c>
      <c r="L130" s="16">
        <v>394.92917384082659</v>
      </c>
      <c r="M130" s="16">
        <v>568.61518003862068</v>
      </c>
      <c r="N130" s="16">
        <v>206.45537018693346</v>
      </c>
    </row>
    <row r="131" spans="1:14" x14ac:dyDescent="0.3">
      <c r="A131" s="15" t="str">
        <f>INDEX('R1. Scenario specifications'!$C$11:$C$49,MATCH($B131,'R1. Scenario specifications'!$A$11:$A$49,0))</f>
        <v>Current 2DS, 2030 start, 'Expect the Unexpected' but with most conservative biomass CCS / NET technology cost assumptions</v>
      </c>
      <c r="B131" s="15" t="s">
        <v>18</v>
      </c>
      <c r="C131" s="15" t="s">
        <v>67</v>
      </c>
      <c r="D131" s="16">
        <v>0.27881728888888901</v>
      </c>
      <c r="E131" s="16">
        <v>0.33361993333333301</v>
      </c>
      <c r="F131" s="16">
        <v>87.480811018470206</v>
      </c>
      <c r="G131" s="16">
        <v>53.162220652850131</v>
      </c>
      <c r="H131" s="16">
        <v>59.229553295637906</v>
      </c>
      <c r="I131" s="16">
        <v>200.23853715092676</v>
      </c>
      <c r="J131" s="16">
        <v>79.635872753163255</v>
      </c>
      <c r="K131" s="16">
        <v>50.812164253611719</v>
      </c>
      <c r="L131" s="16">
        <v>283.55163401445992</v>
      </c>
      <c r="M131" s="16">
        <v>486.29876733666424</v>
      </c>
      <c r="N131" s="16">
        <v>338.30611586885675</v>
      </c>
    </row>
    <row r="132" spans="1:14" x14ac:dyDescent="0.3">
      <c r="A132" s="15" t="str">
        <f>INDEX('R1. Scenario specifications'!$C$11:$C$49,MATCH($B132,'R1. Scenario specifications'!$A$11:$A$49,0))</f>
        <v>Current 2DS, 2030 start, 'Expect the Unexpected' but with most conservative biomass CCS / NET technology cost assumptions</v>
      </c>
      <c r="B132" s="15" t="s">
        <v>18</v>
      </c>
      <c r="C132" s="15" t="s">
        <v>68</v>
      </c>
      <c r="D132" s="16">
        <v>162.98216788742448</v>
      </c>
      <c r="E132" s="16">
        <v>130.60599335107312</v>
      </c>
      <c r="F132" s="16">
        <v>115.48696602148951</v>
      </c>
      <c r="G132" s="16">
        <v>90.416531071746249</v>
      </c>
      <c r="H132" s="16">
        <v>432.5451557325411</v>
      </c>
      <c r="I132" s="16">
        <v>141.86095814676659</v>
      </c>
      <c r="J132" s="16">
        <v>159.06745635266296</v>
      </c>
      <c r="K132" s="16">
        <v>195.91345334381063</v>
      </c>
      <c r="L132" s="16">
        <v>511.90947809206591</v>
      </c>
      <c r="M132" s="16">
        <v>436.74979990311192</v>
      </c>
      <c r="N132" s="16">
        <v>17.42673525806752</v>
      </c>
    </row>
    <row r="133" spans="1:14" x14ac:dyDescent="0.3">
      <c r="A133" s="15" t="str">
        <f>INDEX('R1. Scenario specifications'!$C$11:$C$49,MATCH($B133,'R1. Scenario specifications'!$A$11:$A$49,0))</f>
        <v>Current 2DS, 2030 start, 'Expect the Unexpected' but with most conservative biomass CCS / NET technology cost assumptions</v>
      </c>
      <c r="B133" s="15" t="s">
        <v>18</v>
      </c>
      <c r="C133" s="15" t="s">
        <v>69</v>
      </c>
      <c r="D133" s="16">
        <v>0</v>
      </c>
      <c r="E133" s="16">
        <v>0</v>
      </c>
      <c r="F133" s="16">
        <v>2.5582329061898301</v>
      </c>
      <c r="G133" s="16">
        <v>14.72228241329314</v>
      </c>
      <c r="H133" s="16">
        <v>387.18985399462906</v>
      </c>
      <c r="I133" s="16">
        <v>595.95462511008157</v>
      </c>
      <c r="J133" s="16">
        <v>158.01741482697039</v>
      </c>
      <c r="K133" s="16">
        <v>100.52561378153477</v>
      </c>
      <c r="L133" s="16">
        <v>567.42815073606278</v>
      </c>
      <c r="M133" s="16">
        <v>653.49899705908729</v>
      </c>
      <c r="N133" s="16">
        <v>0</v>
      </c>
    </row>
    <row r="134" spans="1:14" x14ac:dyDescent="0.3">
      <c r="A134" s="15" t="str">
        <f>INDEX('R1. Scenario specifications'!$C$11:$C$49,MATCH($B134,'R1. Scenario specifications'!$A$11:$A$49,0))</f>
        <v>Current 2DS, 2030 start, 'Expect the Unexpected' but with most conservative biomass CCS / NET technology cost assumptions</v>
      </c>
      <c r="B134" s="15" t="s">
        <v>18</v>
      </c>
      <c r="C134" s="15" t="s">
        <v>70</v>
      </c>
      <c r="D134" s="16">
        <v>63.013640871972491</v>
      </c>
      <c r="E134" s="16">
        <v>26.859532615969691</v>
      </c>
      <c r="F134" s="16">
        <v>0.39656849116918191</v>
      </c>
      <c r="G134" s="16">
        <v>1.9075175926554799</v>
      </c>
      <c r="H134" s="16">
        <v>24.593680433696562</v>
      </c>
      <c r="I134" s="16">
        <v>2.8819830781429419</v>
      </c>
      <c r="J134" s="16">
        <v>7.4896822626193851</v>
      </c>
      <c r="K134" s="16">
        <v>3.7287462945975798</v>
      </c>
      <c r="L134" s="16">
        <v>44.21544088575051</v>
      </c>
      <c r="M134" s="16">
        <v>36.616654057039398</v>
      </c>
      <c r="N134" s="16">
        <v>123.78559361645149</v>
      </c>
    </row>
    <row r="135" spans="1:14" x14ac:dyDescent="0.3">
      <c r="A135" s="15" t="str">
        <f>INDEX('R1. Scenario specifications'!$C$11:$C$49,MATCH($B135,'R1. Scenario specifications'!$A$11:$A$49,0))</f>
        <v>Current 2DS, 2030 start, 'Expect the Unexpected' but with most conservative biomass CCS / NET technology cost assumptions</v>
      </c>
      <c r="B135" s="15" t="s">
        <v>18</v>
      </c>
      <c r="C135" s="15" t="s">
        <v>71</v>
      </c>
      <c r="D135" s="16">
        <v>12.637708883949241</v>
      </c>
      <c r="E135" s="16">
        <v>82.719415916369499</v>
      </c>
      <c r="F135" s="16">
        <v>132.45613489553401</v>
      </c>
      <c r="G135" s="16">
        <v>352.09418791701557</v>
      </c>
      <c r="H135" s="16">
        <v>1819.7254741592117</v>
      </c>
      <c r="I135" s="16">
        <v>2915.5060036532518</v>
      </c>
      <c r="J135" s="16">
        <v>2130.6157308176389</v>
      </c>
      <c r="K135" s="16">
        <v>4656.9003136457677</v>
      </c>
      <c r="L135" s="16">
        <v>6100.8066997618143</v>
      </c>
      <c r="M135" s="16">
        <v>8527.5413598786472</v>
      </c>
      <c r="N135" s="16">
        <v>8057.3279258713037</v>
      </c>
    </row>
    <row r="136" spans="1:14" x14ac:dyDescent="0.3">
      <c r="A136" s="15" t="str">
        <f>INDEX('R1. Scenario specifications'!$C$11:$C$49,MATCH($B136,'R1. Scenario specifications'!$A$11:$A$49,0))</f>
        <v>Current 2DS, 2030 start, 'Expect the Unexpected' but with most conservative biomass CCS / NET technology cost assumptions</v>
      </c>
      <c r="B136" s="15" t="s">
        <v>18</v>
      </c>
      <c r="C136" s="15" t="s">
        <v>72</v>
      </c>
      <c r="D136" s="16">
        <v>3.9388921868092472E-3</v>
      </c>
      <c r="E136" s="16">
        <v>1.0352472304670233</v>
      </c>
      <c r="F136" s="16">
        <v>1.710734171095331</v>
      </c>
      <c r="G136" s="16">
        <v>10.613038269375846</v>
      </c>
      <c r="H136" s="16">
        <v>1.4567584740198549</v>
      </c>
      <c r="I136" s="16">
        <v>5.6512966655079877</v>
      </c>
      <c r="J136" s="16">
        <v>6.6074503370628781</v>
      </c>
      <c r="K136" s="16">
        <v>30.372987812295374</v>
      </c>
      <c r="L136" s="16">
        <v>6.068668653307947</v>
      </c>
      <c r="M136" s="16">
        <v>20.776456876477646</v>
      </c>
      <c r="N136" s="16">
        <v>19.693385336416473</v>
      </c>
    </row>
    <row r="137" spans="1:14" x14ac:dyDescent="0.3">
      <c r="A137" s="15" t="str">
        <f>INDEX('R1. Scenario specifications'!$C$11:$C$49,MATCH($B137,'R1. Scenario specifications'!$A$11:$A$49,0))</f>
        <v>Current 2DS, 2030 start, 'Expect the Unexpected' but with most conservative biomass CCS / NET technology cost assumptions</v>
      </c>
      <c r="B137" s="15" t="s">
        <v>18</v>
      </c>
      <c r="C137" s="15" t="s">
        <v>73</v>
      </c>
      <c r="D137" s="16">
        <v>164.94116315871048</v>
      </c>
      <c r="E137" s="16">
        <v>30.000000000000007</v>
      </c>
      <c r="F137" s="16">
        <v>129.99999999999994</v>
      </c>
      <c r="G137" s="16">
        <v>1264.1995760418588</v>
      </c>
      <c r="H137" s="16">
        <v>2104.749959963749</v>
      </c>
      <c r="I137" s="16">
        <v>1667.6626193797304</v>
      </c>
      <c r="J137" s="16">
        <v>3276.1771756599774</v>
      </c>
      <c r="K137" s="16">
        <v>4178.0943882594693</v>
      </c>
      <c r="L137" s="16">
        <v>5583.9989422959125</v>
      </c>
      <c r="M137" s="16">
        <v>10467.921703945167</v>
      </c>
      <c r="N137" s="16">
        <v>10304.458733761108</v>
      </c>
    </row>
    <row r="138" spans="1:14" x14ac:dyDescent="0.3">
      <c r="A138" s="15" t="str">
        <f>INDEX('R1. Scenario specifications'!$C$11:$C$49,MATCH($B138,'R1. Scenario specifications'!$A$11:$A$49,0))</f>
        <v>Current 1.5DS, 2020 start, 'Expect the Unexpected'</v>
      </c>
      <c r="B138" s="15" t="s">
        <v>19</v>
      </c>
      <c r="C138" s="15" t="s">
        <v>64</v>
      </c>
      <c r="D138" s="16">
        <v>0</v>
      </c>
      <c r="E138" s="16">
        <v>6.4779376244269598</v>
      </c>
      <c r="F138" s="16">
        <v>95.589008100656628</v>
      </c>
      <c r="G138" s="16">
        <v>470.00810852797451</v>
      </c>
      <c r="H138" s="16">
        <v>80.965985152566887</v>
      </c>
      <c r="I138" s="16">
        <v>2.5710207470027702</v>
      </c>
      <c r="J138" s="16">
        <v>0</v>
      </c>
      <c r="K138" s="16">
        <v>0</v>
      </c>
      <c r="L138" s="16">
        <v>5.1880603560373704</v>
      </c>
      <c r="M138" s="16">
        <v>0</v>
      </c>
      <c r="N138" s="16">
        <v>0.81238970998675597</v>
      </c>
    </row>
    <row r="139" spans="1:14" x14ac:dyDescent="0.3">
      <c r="A139" s="15" t="str">
        <f>INDEX('R1. Scenario specifications'!$C$11:$C$49,MATCH($B139,'R1. Scenario specifications'!$A$11:$A$49,0))</f>
        <v>Current 1.5DS, 2020 start, 'Expect the Unexpected'</v>
      </c>
      <c r="B139" s="15" t="s">
        <v>19</v>
      </c>
      <c r="C139" s="15" t="s">
        <v>74</v>
      </c>
      <c r="D139" s="16">
        <v>0</v>
      </c>
      <c r="E139" s="16">
        <v>0</v>
      </c>
      <c r="F139" s="16">
        <v>0</v>
      </c>
      <c r="G139" s="16">
        <v>33.031297821021255</v>
      </c>
      <c r="H139" s="16">
        <v>910.21736648837714</v>
      </c>
      <c r="I139" s="16">
        <v>1286.7555466715476</v>
      </c>
      <c r="J139" s="16">
        <v>832.73374804672221</v>
      </c>
      <c r="K139" s="16">
        <v>188.99204238665618</v>
      </c>
      <c r="L139" s="16">
        <v>2184.9295895000464</v>
      </c>
      <c r="M139" s="16">
        <v>1078.2114918244915</v>
      </c>
      <c r="N139" s="16">
        <v>665.22185320597544</v>
      </c>
    </row>
    <row r="140" spans="1:14" x14ac:dyDescent="0.3">
      <c r="A140" s="15" t="str">
        <f>INDEX('R1. Scenario specifications'!$C$11:$C$49,MATCH($B140,'R1. Scenario specifications'!$A$11:$A$49,0))</f>
        <v>Current 1.5DS, 2020 start, 'Expect the Unexpected'</v>
      </c>
      <c r="B140" s="15" t="s">
        <v>19</v>
      </c>
      <c r="C140" s="15" t="s">
        <v>65</v>
      </c>
      <c r="D140" s="16">
        <v>486.76214820756047</v>
      </c>
      <c r="E140" s="16">
        <v>230.53324612910072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</row>
    <row r="141" spans="1:14" x14ac:dyDescent="0.3">
      <c r="A141" s="15" t="str">
        <f>INDEX('R1. Scenario specifications'!$C$11:$C$49,MATCH($B141,'R1. Scenario specifications'!$A$11:$A$49,0))</f>
        <v>Current 1.5DS, 2020 start, 'Expect the Unexpected'</v>
      </c>
      <c r="B141" s="15" t="s">
        <v>19</v>
      </c>
      <c r="C141" s="15" t="s">
        <v>66</v>
      </c>
      <c r="D141" s="16">
        <v>203.46404072245815</v>
      </c>
      <c r="E141" s="16">
        <v>625.552257672471</v>
      </c>
      <c r="F141" s="16">
        <v>509.11392949042698</v>
      </c>
      <c r="G141" s="16">
        <v>338.49300043651118</v>
      </c>
      <c r="H141" s="16">
        <v>73.042681369121709</v>
      </c>
      <c r="I141" s="16">
        <v>38.897425370707296</v>
      </c>
      <c r="J141" s="16">
        <v>75.413190113715046</v>
      </c>
      <c r="K141" s="16">
        <v>0</v>
      </c>
      <c r="L141" s="16">
        <v>124.13256589676</v>
      </c>
      <c r="M141" s="16">
        <v>68.384857598970584</v>
      </c>
      <c r="N141" s="16">
        <v>9.6504156155054197</v>
      </c>
    </row>
    <row r="142" spans="1:14" x14ac:dyDescent="0.3">
      <c r="A142" s="15" t="str">
        <f>INDEX('R1. Scenario specifications'!$C$11:$C$49,MATCH($B142,'R1. Scenario specifications'!$A$11:$A$49,0))</f>
        <v>Current 1.5DS, 2020 start, 'Expect the Unexpected'</v>
      </c>
      <c r="B142" s="15" t="s">
        <v>19</v>
      </c>
      <c r="C142" s="15" t="s">
        <v>75</v>
      </c>
      <c r="D142" s="16">
        <v>0</v>
      </c>
      <c r="E142" s="16">
        <v>0</v>
      </c>
      <c r="F142" s="16">
        <v>0</v>
      </c>
      <c r="G142" s="16">
        <v>1.1266857723456301</v>
      </c>
      <c r="H142" s="16">
        <v>300.48955176679829</v>
      </c>
      <c r="I142" s="16">
        <v>2541.8397318558928</v>
      </c>
      <c r="J142" s="16">
        <v>425.61966845644179</v>
      </c>
      <c r="K142" s="16">
        <v>43.532481125518302</v>
      </c>
      <c r="L142" s="16">
        <v>400.0202411058732</v>
      </c>
      <c r="M142" s="16">
        <v>623.71508014672554</v>
      </c>
      <c r="N142" s="16">
        <v>373.68678690360849</v>
      </c>
    </row>
    <row r="143" spans="1:14" x14ac:dyDescent="0.3">
      <c r="A143" s="15" t="str">
        <f>INDEX('R1. Scenario specifications'!$C$11:$C$49,MATCH($B143,'R1. Scenario specifications'!$A$11:$A$49,0))</f>
        <v>Current 1.5DS, 2020 start, 'Expect the Unexpected'</v>
      </c>
      <c r="B143" s="15" t="s">
        <v>19</v>
      </c>
      <c r="C143" s="15" t="s">
        <v>67</v>
      </c>
      <c r="D143" s="16">
        <v>0.27881728888888901</v>
      </c>
      <c r="E143" s="16">
        <v>0.33361993333333301</v>
      </c>
      <c r="F143" s="16">
        <v>87.480811018470206</v>
      </c>
      <c r="G143" s="16">
        <v>442.26557141956937</v>
      </c>
      <c r="H143" s="16">
        <v>573.96466293693686</v>
      </c>
      <c r="I143" s="16">
        <v>45.7861799669055</v>
      </c>
      <c r="J143" s="16">
        <v>78.569574066276772</v>
      </c>
      <c r="K143" s="16">
        <v>7.7022703277638822</v>
      </c>
      <c r="L143" s="16">
        <v>274.46078083957184</v>
      </c>
      <c r="M143" s="16">
        <v>257.22135110118762</v>
      </c>
      <c r="N143" s="16">
        <v>1212.430387145567</v>
      </c>
    </row>
    <row r="144" spans="1:14" x14ac:dyDescent="0.3">
      <c r="A144" s="15" t="str">
        <f>INDEX('R1. Scenario specifications'!$C$11:$C$49,MATCH($B144,'R1. Scenario specifications'!$A$11:$A$49,0))</f>
        <v>Current 1.5DS, 2020 start, 'Expect the Unexpected'</v>
      </c>
      <c r="B144" s="15" t="s">
        <v>19</v>
      </c>
      <c r="C144" s="15" t="s">
        <v>68</v>
      </c>
      <c r="D144" s="16">
        <v>162.98216788742448</v>
      </c>
      <c r="E144" s="16">
        <v>130.60599335107312</v>
      </c>
      <c r="F144" s="16">
        <v>115.48696602148951</v>
      </c>
      <c r="G144" s="16">
        <v>796.8286593092655</v>
      </c>
      <c r="H144" s="16">
        <v>471.59080794776764</v>
      </c>
      <c r="I144" s="16">
        <v>288.51538956665456</v>
      </c>
      <c r="J144" s="16">
        <v>52.896831014940588</v>
      </c>
      <c r="K144" s="16">
        <v>81.226675980892338</v>
      </c>
      <c r="L144" s="16">
        <v>331.71369326949247</v>
      </c>
      <c r="M144" s="16">
        <v>173.63139796312237</v>
      </c>
      <c r="N144" s="16">
        <v>9.3857065956868393</v>
      </c>
    </row>
    <row r="145" spans="1:14" x14ac:dyDescent="0.3">
      <c r="A145" s="15" t="str">
        <f>INDEX('R1. Scenario specifications'!$C$11:$C$49,MATCH($B145,'R1. Scenario specifications'!$A$11:$A$49,0))</f>
        <v>Current 1.5DS, 2020 start, 'Expect the Unexpected'</v>
      </c>
      <c r="B145" s="15" t="s">
        <v>19</v>
      </c>
      <c r="C145" s="15" t="s">
        <v>69</v>
      </c>
      <c r="D145" s="16">
        <v>0</v>
      </c>
      <c r="E145" s="16">
        <v>0</v>
      </c>
      <c r="F145" s="16">
        <v>2.5582329061898301</v>
      </c>
      <c r="G145" s="16">
        <v>186.8763774064474</v>
      </c>
      <c r="H145" s="16">
        <v>357.85203611854246</v>
      </c>
      <c r="I145" s="16">
        <v>525.44659389189997</v>
      </c>
      <c r="J145" s="16">
        <v>85.19839155379789</v>
      </c>
      <c r="K145" s="16">
        <v>201.12413301929857</v>
      </c>
      <c r="L145" s="16">
        <v>591.22631764160678</v>
      </c>
      <c r="M145" s="16">
        <v>601.9213341889515</v>
      </c>
      <c r="N145" s="16">
        <v>0</v>
      </c>
    </row>
    <row r="146" spans="1:14" x14ac:dyDescent="0.3">
      <c r="A146" s="15" t="str">
        <f>INDEX('R1. Scenario specifications'!$C$11:$C$49,MATCH($B146,'R1. Scenario specifications'!$A$11:$A$49,0))</f>
        <v>Current 1.5DS, 2020 start, 'Expect the Unexpected'</v>
      </c>
      <c r="B146" s="15" t="s">
        <v>19</v>
      </c>
      <c r="C146" s="15" t="s">
        <v>70</v>
      </c>
      <c r="D146" s="16">
        <v>63.013640871972491</v>
      </c>
      <c r="E146" s="16">
        <v>26.859532615969691</v>
      </c>
      <c r="F146" s="16">
        <v>0.39656849116918191</v>
      </c>
      <c r="G146" s="16">
        <v>1.33036841142398</v>
      </c>
      <c r="H146" s="16">
        <v>1.85798643437703</v>
      </c>
      <c r="I146" s="16">
        <v>8.2581711148052204</v>
      </c>
      <c r="J146" s="16">
        <v>84.617387266904203</v>
      </c>
      <c r="K146" s="16">
        <v>12.08280064774968</v>
      </c>
      <c r="L146" s="16">
        <v>55.91674081402752</v>
      </c>
      <c r="M146" s="16">
        <v>37.5610760749028</v>
      </c>
      <c r="N146" s="16">
        <v>137.49512538784231</v>
      </c>
    </row>
    <row r="147" spans="1:14" x14ac:dyDescent="0.3">
      <c r="A147" s="15" t="str">
        <f>INDEX('R1. Scenario specifications'!$C$11:$C$49,MATCH($B147,'R1. Scenario specifications'!$A$11:$A$49,0))</f>
        <v>Current 1.5DS, 2020 start, 'Expect the Unexpected'</v>
      </c>
      <c r="B147" s="15" t="s">
        <v>19</v>
      </c>
      <c r="C147" s="15" t="s">
        <v>71</v>
      </c>
      <c r="D147" s="16">
        <v>12.637708883949241</v>
      </c>
      <c r="E147" s="16">
        <v>82.719415916369499</v>
      </c>
      <c r="F147" s="16">
        <v>132.45613489553401</v>
      </c>
      <c r="G147" s="16">
        <v>901.98434517915939</v>
      </c>
      <c r="H147" s="16">
        <v>2961.5967316166743</v>
      </c>
      <c r="I147" s="16">
        <v>5100.6056376958004</v>
      </c>
      <c r="J147" s="16">
        <v>5929.0642233974504</v>
      </c>
      <c r="K147" s="16">
        <v>4045.7042980618971</v>
      </c>
      <c r="L147" s="16">
        <v>8496.0685619768174</v>
      </c>
      <c r="M147" s="16">
        <v>9475.0469108144516</v>
      </c>
      <c r="N147" s="16">
        <v>7632.1827887044774</v>
      </c>
    </row>
    <row r="148" spans="1:14" x14ac:dyDescent="0.3">
      <c r="A148" s="15" t="str">
        <f>INDEX('R1. Scenario specifications'!$C$11:$C$49,MATCH($B148,'R1. Scenario specifications'!$A$11:$A$49,0))</f>
        <v>Current 1.5DS, 2020 start, 'Expect the Unexpected'</v>
      </c>
      <c r="B148" s="15" t="s">
        <v>19</v>
      </c>
      <c r="C148" s="15" t="s">
        <v>72</v>
      </c>
      <c r="D148" s="16">
        <v>3.9388921868092472E-3</v>
      </c>
      <c r="E148" s="16">
        <v>1.0352472304670233</v>
      </c>
      <c r="F148" s="16">
        <v>1.710734171095331</v>
      </c>
      <c r="G148" s="16">
        <v>17.253858481931204</v>
      </c>
      <c r="H148" s="16">
        <v>79.604660675316296</v>
      </c>
      <c r="I148" s="16">
        <v>59.799298267503332</v>
      </c>
      <c r="J148" s="16">
        <v>227.74411245400532</v>
      </c>
      <c r="K148" s="16">
        <v>70.900095735982333</v>
      </c>
      <c r="L148" s="16">
        <v>133.57625969816425</v>
      </c>
      <c r="M148" s="16">
        <v>158.8373026604676</v>
      </c>
      <c r="N148" s="16">
        <v>98.431366893628265</v>
      </c>
    </row>
    <row r="149" spans="1:14" x14ac:dyDescent="0.3">
      <c r="A149" s="15" t="str">
        <f>INDEX('R1. Scenario specifications'!$C$11:$C$49,MATCH($B149,'R1. Scenario specifications'!$A$11:$A$49,0))</f>
        <v>Current 1.5DS, 2020 start, 'Expect the Unexpected'</v>
      </c>
      <c r="B149" s="15" t="s">
        <v>19</v>
      </c>
      <c r="C149" s="15" t="s">
        <v>73</v>
      </c>
      <c r="D149" s="16">
        <v>164.94116315871048</v>
      </c>
      <c r="E149" s="16">
        <v>30.000000000000007</v>
      </c>
      <c r="F149" s="16">
        <v>129.99999999999994</v>
      </c>
      <c r="G149" s="16">
        <v>1578.2302879462018</v>
      </c>
      <c r="H149" s="16">
        <v>2655.427443561347</v>
      </c>
      <c r="I149" s="16">
        <v>5211.8646968507992</v>
      </c>
      <c r="J149" s="16">
        <v>5824.9044512265928</v>
      </c>
      <c r="K149" s="16">
        <v>1829.8167471727857</v>
      </c>
      <c r="L149" s="16">
        <v>9405.7901152069535</v>
      </c>
      <c r="M149" s="16">
        <v>9508.6487428136879</v>
      </c>
      <c r="N149" s="16">
        <v>10653.534947448576</v>
      </c>
    </row>
    <row r="150" spans="1:14" x14ac:dyDescent="0.3">
      <c r="A150" s="15" t="str">
        <f>INDEX('R1. Scenario specifications'!$C$11:$C$49,MATCH($B150,'R1. Scenario specifications'!$A$11:$A$49,0))</f>
        <v>Current 1.5DS, 2030 start, 'Expect the Unexpected'</v>
      </c>
      <c r="B150" s="15" t="s">
        <v>20</v>
      </c>
      <c r="C150" s="15" t="s">
        <v>64</v>
      </c>
      <c r="D150" s="16">
        <v>0</v>
      </c>
      <c r="E150" s="16">
        <v>6.4779376244269598</v>
      </c>
      <c r="F150" s="16">
        <v>95.589008100656628</v>
      </c>
      <c r="G150" s="16">
        <v>225.43790045169314</v>
      </c>
      <c r="H150" s="16">
        <v>617.19482250843055</v>
      </c>
      <c r="I150" s="16">
        <v>1.53310689468209</v>
      </c>
      <c r="J150" s="16">
        <v>1.1753344033217299</v>
      </c>
      <c r="K150" s="16">
        <v>0</v>
      </c>
      <c r="L150" s="16">
        <v>1.1948151327424901</v>
      </c>
      <c r="M150" s="16">
        <v>22.72593564527773</v>
      </c>
      <c r="N150" s="16">
        <v>0</v>
      </c>
    </row>
    <row r="151" spans="1:14" x14ac:dyDescent="0.3">
      <c r="A151" s="15" t="str">
        <f>INDEX('R1. Scenario specifications'!$C$11:$C$49,MATCH($B151,'R1. Scenario specifications'!$A$11:$A$49,0))</f>
        <v>Current 1.5DS, 2030 start, 'Expect the Unexpected'</v>
      </c>
      <c r="B151" s="15" t="s">
        <v>20</v>
      </c>
      <c r="C151" s="15" t="s">
        <v>74</v>
      </c>
      <c r="D151" s="16">
        <v>0</v>
      </c>
      <c r="E151" s="16">
        <v>0</v>
      </c>
      <c r="F151" s="16">
        <v>0</v>
      </c>
      <c r="G151" s="16">
        <v>0</v>
      </c>
      <c r="H151" s="16">
        <v>30.773867420273024</v>
      </c>
      <c r="I151" s="16">
        <v>2158.2135197781736</v>
      </c>
      <c r="J151" s="16">
        <v>2457.7004883033574</v>
      </c>
      <c r="K151" s="16">
        <v>0</v>
      </c>
      <c r="L151" s="16">
        <v>127.16982667180207</v>
      </c>
      <c r="M151" s="16">
        <v>1251.4506497625969</v>
      </c>
      <c r="N151" s="16">
        <v>2232.9770316225595</v>
      </c>
    </row>
    <row r="152" spans="1:14" x14ac:dyDescent="0.3">
      <c r="A152" s="15" t="str">
        <f>INDEX('R1. Scenario specifications'!$C$11:$C$49,MATCH($B152,'R1. Scenario specifications'!$A$11:$A$49,0))</f>
        <v>Current 1.5DS, 2030 start, 'Expect the Unexpected'</v>
      </c>
      <c r="B152" s="15" t="s">
        <v>20</v>
      </c>
      <c r="C152" s="15" t="s">
        <v>65</v>
      </c>
      <c r="D152" s="16">
        <v>486.76214820756047</v>
      </c>
      <c r="E152" s="16">
        <v>230.53324612910072</v>
      </c>
      <c r="F152" s="16">
        <v>0</v>
      </c>
      <c r="G152" s="16">
        <v>15.4833714793025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</row>
    <row r="153" spans="1:14" x14ac:dyDescent="0.3">
      <c r="A153" s="15" t="str">
        <f>INDEX('R1. Scenario specifications'!$C$11:$C$49,MATCH($B153,'R1. Scenario specifications'!$A$11:$A$49,0))</f>
        <v>Current 1.5DS, 2030 start, 'Expect the Unexpected'</v>
      </c>
      <c r="B153" s="15" t="s">
        <v>20</v>
      </c>
      <c r="C153" s="15" t="s">
        <v>66</v>
      </c>
      <c r="D153" s="16">
        <v>203.46404072245815</v>
      </c>
      <c r="E153" s="16">
        <v>625.552257672471</v>
      </c>
      <c r="F153" s="16">
        <v>509.11392949042698</v>
      </c>
      <c r="G153" s="16">
        <v>6.9447776636171703</v>
      </c>
      <c r="H153" s="16">
        <v>189.21650285630918</v>
      </c>
      <c r="I153" s="16">
        <v>87.123440331227428</v>
      </c>
      <c r="J153" s="16">
        <v>26.283575144977011</v>
      </c>
      <c r="K153" s="16">
        <v>58.015220987913096</v>
      </c>
      <c r="L153" s="16">
        <v>346.25325570513132</v>
      </c>
      <c r="M153" s="16">
        <v>229.0548351648128</v>
      </c>
      <c r="N153" s="16">
        <v>51.8375195501918</v>
      </c>
    </row>
    <row r="154" spans="1:14" x14ac:dyDescent="0.3">
      <c r="A154" s="15" t="str">
        <f>INDEX('R1. Scenario specifications'!$C$11:$C$49,MATCH($B154,'R1. Scenario specifications'!$A$11:$A$49,0))</f>
        <v>Current 1.5DS, 2030 start, 'Expect the Unexpected'</v>
      </c>
      <c r="B154" s="15" t="s">
        <v>20</v>
      </c>
      <c r="C154" s="15" t="s">
        <v>75</v>
      </c>
      <c r="D154" s="16">
        <v>0</v>
      </c>
      <c r="E154" s="16">
        <v>0</v>
      </c>
      <c r="F154" s="16">
        <v>0</v>
      </c>
      <c r="G154" s="16">
        <v>0</v>
      </c>
      <c r="H154" s="16">
        <v>3.3841161730938705</v>
      </c>
      <c r="I154" s="16">
        <v>674.32834826786097</v>
      </c>
      <c r="J154" s="16">
        <v>1474.2010005392463</v>
      </c>
      <c r="K154" s="16">
        <v>0</v>
      </c>
      <c r="L154" s="16">
        <v>0</v>
      </c>
      <c r="M154" s="16">
        <v>0</v>
      </c>
      <c r="N154" s="16">
        <v>310.82826357668114</v>
      </c>
    </row>
    <row r="155" spans="1:14" x14ac:dyDescent="0.3">
      <c r="A155" s="15" t="str">
        <f>INDEX('R1. Scenario specifications'!$C$11:$C$49,MATCH($B155,'R1. Scenario specifications'!$A$11:$A$49,0))</f>
        <v>Current 1.5DS, 2030 start, 'Expect the Unexpected'</v>
      </c>
      <c r="B155" s="15" t="s">
        <v>20</v>
      </c>
      <c r="C155" s="15" t="s">
        <v>67</v>
      </c>
      <c r="D155" s="16">
        <v>0.27881728888888901</v>
      </c>
      <c r="E155" s="16">
        <v>0.33361993333333301</v>
      </c>
      <c r="F155" s="16">
        <v>87.480811018470206</v>
      </c>
      <c r="G155" s="16">
        <v>53.162220652850131</v>
      </c>
      <c r="H155" s="16">
        <v>1164.8494253708</v>
      </c>
      <c r="I155" s="16">
        <v>52.289097484560216</v>
      </c>
      <c r="J155" s="16">
        <v>78.569574066276772</v>
      </c>
      <c r="K155" s="16">
        <v>1.7516969217416656</v>
      </c>
      <c r="L155" s="16">
        <v>11.436270418619433</v>
      </c>
      <c r="M155" s="16">
        <v>139.10495115236219</v>
      </c>
      <c r="N155" s="16">
        <v>409.28227409125935</v>
      </c>
    </row>
    <row r="156" spans="1:14" x14ac:dyDescent="0.3">
      <c r="A156" s="15" t="str">
        <f>INDEX('R1. Scenario specifications'!$C$11:$C$49,MATCH($B156,'R1. Scenario specifications'!$A$11:$A$49,0))</f>
        <v>Current 1.5DS, 2030 start, 'Expect the Unexpected'</v>
      </c>
      <c r="B156" s="15" t="s">
        <v>20</v>
      </c>
      <c r="C156" s="15" t="s">
        <v>68</v>
      </c>
      <c r="D156" s="16">
        <v>162.98216788742448</v>
      </c>
      <c r="E156" s="16">
        <v>130.60599335107312</v>
      </c>
      <c r="F156" s="16">
        <v>115.48696602148951</v>
      </c>
      <c r="G156" s="16">
        <v>90.416531071746249</v>
      </c>
      <c r="H156" s="16">
        <v>1046.405395016955</v>
      </c>
      <c r="I156" s="16">
        <v>616.32486289568863</v>
      </c>
      <c r="J156" s="16">
        <v>12.016131141078274</v>
      </c>
      <c r="K156" s="16">
        <v>3.3396734263659971</v>
      </c>
      <c r="L156" s="16">
        <v>76.864506925767458</v>
      </c>
      <c r="M156" s="16">
        <v>208.78489253489883</v>
      </c>
      <c r="N156" s="16">
        <v>20.443625929717729</v>
      </c>
    </row>
    <row r="157" spans="1:14" x14ac:dyDescent="0.3">
      <c r="A157" s="15" t="str">
        <f>INDEX('R1. Scenario specifications'!$C$11:$C$49,MATCH($B157,'R1. Scenario specifications'!$A$11:$A$49,0))</f>
        <v>Current 1.5DS, 2030 start, 'Expect the Unexpected'</v>
      </c>
      <c r="B157" s="15" t="s">
        <v>20</v>
      </c>
      <c r="C157" s="15" t="s">
        <v>69</v>
      </c>
      <c r="D157" s="16">
        <v>0</v>
      </c>
      <c r="E157" s="16">
        <v>0</v>
      </c>
      <c r="F157" s="16">
        <v>2.5582329061898301</v>
      </c>
      <c r="G157" s="16">
        <v>14.72228241329314</v>
      </c>
      <c r="H157" s="16">
        <v>460.21467375012031</v>
      </c>
      <c r="I157" s="16">
        <v>485.39954064676522</v>
      </c>
      <c r="J157" s="16">
        <v>84.001946689101246</v>
      </c>
      <c r="K157" s="16">
        <v>72.699853410279829</v>
      </c>
      <c r="L157" s="16">
        <v>519.07861906577352</v>
      </c>
      <c r="M157" s="16">
        <v>523.38358447285782</v>
      </c>
      <c r="N157" s="16">
        <v>0</v>
      </c>
    </row>
    <row r="158" spans="1:14" x14ac:dyDescent="0.3">
      <c r="A158" s="15" t="str">
        <f>INDEX('R1. Scenario specifications'!$C$11:$C$49,MATCH($B158,'R1. Scenario specifications'!$A$11:$A$49,0))</f>
        <v>Current 1.5DS, 2030 start, 'Expect the Unexpected'</v>
      </c>
      <c r="B158" s="15" t="s">
        <v>20</v>
      </c>
      <c r="C158" s="15" t="s">
        <v>70</v>
      </c>
      <c r="D158" s="16">
        <v>63.013640871972491</v>
      </c>
      <c r="E158" s="16">
        <v>26.859532615969691</v>
      </c>
      <c r="F158" s="16">
        <v>0.39656849116918191</v>
      </c>
      <c r="G158" s="16">
        <v>1.9075175926554799</v>
      </c>
      <c r="H158" s="16">
        <v>8.7146943984606189</v>
      </c>
      <c r="I158" s="16">
        <v>16.807503461173162</v>
      </c>
      <c r="J158" s="16">
        <v>48.587858737097335</v>
      </c>
      <c r="K158" s="16">
        <v>4.5533230569604299</v>
      </c>
      <c r="L158" s="16">
        <v>45.483202036229834</v>
      </c>
      <c r="M158" s="16">
        <v>22.723610533905809</v>
      </c>
      <c r="N158" s="16">
        <v>133.70978383885358</v>
      </c>
    </row>
    <row r="159" spans="1:14" x14ac:dyDescent="0.3">
      <c r="A159" s="15" t="str">
        <f>INDEX('R1. Scenario specifications'!$C$11:$C$49,MATCH($B159,'R1. Scenario specifications'!$A$11:$A$49,0))</f>
        <v>Current 1.5DS, 2030 start, 'Expect the Unexpected'</v>
      </c>
      <c r="B159" s="15" t="s">
        <v>20</v>
      </c>
      <c r="C159" s="15" t="s">
        <v>71</v>
      </c>
      <c r="D159" s="16">
        <v>12.637708883949241</v>
      </c>
      <c r="E159" s="16">
        <v>82.719415916369499</v>
      </c>
      <c r="F159" s="16">
        <v>132.45613489553401</v>
      </c>
      <c r="G159" s="16">
        <v>352.09418791701557</v>
      </c>
      <c r="H159" s="16">
        <v>1999.3863314109735</v>
      </c>
      <c r="I159" s="16">
        <v>4545.5610133428727</v>
      </c>
      <c r="J159" s="16">
        <v>10078.511082423687</v>
      </c>
      <c r="K159" s="16">
        <v>2986.8180319385419</v>
      </c>
      <c r="L159" s="16">
        <v>4645.2210883370144</v>
      </c>
      <c r="M159" s="16">
        <v>11991.103621297154</v>
      </c>
      <c r="N159" s="16">
        <v>4202.8569901624742</v>
      </c>
    </row>
    <row r="160" spans="1:14" x14ac:dyDescent="0.3">
      <c r="A160" s="15" t="str">
        <f>INDEX('R1. Scenario specifications'!$C$11:$C$49,MATCH($B160,'R1. Scenario specifications'!$A$11:$A$49,0))</f>
        <v>Current 1.5DS, 2030 start, 'Expect the Unexpected'</v>
      </c>
      <c r="B160" s="15" t="s">
        <v>20</v>
      </c>
      <c r="C160" s="15" t="s">
        <v>72</v>
      </c>
      <c r="D160" s="16">
        <v>3.9388921868092472E-3</v>
      </c>
      <c r="E160" s="16">
        <v>1.0352472304670233</v>
      </c>
      <c r="F160" s="16">
        <v>1.710734171095331</v>
      </c>
      <c r="G160" s="16">
        <v>10.613038269375846</v>
      </c>
      <c r="H160" s="16">
        <v>51.181080604978249</v>
      </c>
      <c r="I160" s="16">
        <v>40.804999962180176</v>
      </c>
      <c r="J160" s="16">
        <v>32.832878408143344</v>
      </c>
      <c r="K160" s="16">
        <v>46.618861043706168</v>
      </c>
      <c r="L160" s="16">
        <v>37.299466418445526</v>
      </c>
      <c r="M160" s="16">
        <v>38.885940767865478</v>
      </c>
      <c r="N160" s="16">
        <v>42.521530172744107</v>
      </c>
    </row>
    <row r="161" spans="1:14" x14ac:dyDescent="0.3">
      <c r="A161" s="15" t="str">
        <f>INDEX('R1. Scenario specifications'!$C$11:$C$49,MATCH($B161,'R1. Scenario specifications'!$A$11:$A$49,0))</f>
        <v>Current 1.5DS, 2030 start, 'Expect the Unexpected'</v>
      </c>
      <c r="B161" s="15" t="s">
        <v>20</v>
      </c>
      <c r="C161" s="15" t="s">
        <v>73</v>
      </c>
      <c r="D161" s="16">
        <v>164.94116315871048</v>
      </c>
      <c r="E161" s="16">
        <v>30.000000000000007</v>
      </c>
      <c r="F161" s="16">
        <v>129.99999999999994</v>
      </c>
      <c r="G161" s="16">
        <v>1264.1995760418588</v>
      </c>
      <c r="H161" s="16">
        <v>2003.9890782802406</v>
      </c>
      <c r="I161" s="16">
        <v>4270.0035856234053</v>
      </c>
      <c r="J161" s="16">
        <v>8198.188322542801</v>
      </c>
      <c r="K161" s="16">
        <v>79.477091507462191</v>
      </c>
      <c r="L161" s="16">
        <v>4060.3785691927005</v>
      </c>
      <c r="M161" s="16">
        <v>7427.1770954218182</v>
      </c>
      <c r="N161" s="16">
        <v>5175.534002581071</v>
      </c>
    </row>
    <row r="162" spans="1:14" x14ac:dyDescent="0.3">
      <c r="A162" s="15" t="str">
        <f>INDEX('R1. Scenario specifications'!$C$11:$C$49,MATCH($B162,'R1. Scenario specifications'!$A$11:$A$49,0))</f>
        <v>Current 1.5DS, 2020 start, 'Expect the Unexpected' but with cheap renewables</v>
      </c>
      <c r="B162" s="15" t="s">
        <v>21</v>
      </c>
      <c r="C162" s="15" t="s">
        <v>64</v>
      </c>
      <c r="D162" s="16">
        <v>0</v>
      </c>
      <c r="E162" s="16">
        <v>6.4779376244269598</v>
      </c>
      <c r="F162" s="16">
        <v>95.589008100656628</v>
      </c>
      <c r="G162" s="16">
        <v>439.12822424035585</v>
      </c>
      <c r="H162" s="16">
        <v>30.573820884112262</v>
      </c>
      <c r="I162" s="16">
        <v>5.9800450999640002</v>
      </c>
      <c r="J162" s="16">
        <v>0</v>
      </c>
      <c r="K162" s="16">
        <v>0</v>
      </c>
      <c r="L162" s="16">
        <v>6.2366049271855797</v>
      </c>
      <c r="M162" s="16">
        <v>0</v>
      </c>
      <c r="N162" s="16">
        <v>0</v>
      </c>
    </row>
    <row r="163" spans="1:14" x14ac:dyDescent="0.3">
      <c r="A163" s="15" t="str">
        <f>INDEX('R1. Scenario specifications'!$C$11:$C$49,MATCH($B163,'R1. Scenario specifications'!$A$11:$A$49,0))</f>
        <v>Current 1.5DS, 2020 start, 'Expect the Unexpected' but with cheap renewables</v>
      </c>
      <c r="B163" s="15" t="s">
        <v>21</v>
      </c>
      <c r="C163" s="15" t="s">
        <v>74</v>
      </c>
      <c r="D163" s="16">
        <v>0</v>
      </c>
      <c r="E163" s="16">
        <v>0</v>
      </c>
      <c r="F163" s="16">
        <v>0</v>
      </c>
      <c r="G163" s="16">
        <v>33.031297821021262</v>
      </c>
      <c r="H163" s="16">
        <v>919.85723545248561</v>
      </c>
      <c r="I163" s="16">
        <v>1296.5171899410705</v>
      </c>
      <c r="J163" s="16">
        <v>938.88899570837737</v>
      </c>
      <c r="K163" s="16">
        <v>139.94200591229611</v>
      </c>
      <c r="L163" s="16">
        <v>2051.0732981737392</v>
      </c>
      <c r="M163" s="16">
        <v>1181.3027057292711</v>
      </c>
      <c r="N163" s="16">
        <v>668.58426914714289</v>
      </c>
    </row>
    <row r="164" spans="1:14" x14ac:dyDescent="0.3">
      <c r="A164" s="15" t="str">
        <f>INDEX('R1. Scenario specifications'!$C$11:$C$49,MATCH($B164,'R1. Scenario specifications'!$A$11:$A$49,0))</f>
        <v>Current 1.5DS, 2020 start, 'Expect the Unexpected' but with cheap renewables</v>
      </c>
      <c r="B164" s="15" t="s">
        <v>21</v>
      </c>
      <c r="C164" s="15" t="s">
        <v>65</v>
      </c>
      <c r="D164" s="16">
        <v>486.76214820756047</v>
      </c>
      <c r="E164" s="16">
        <v>230.53324612910072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</row>
    <row r="165" spans="1:14" x14ac:dyDescent="0.3">
      <c r="A165" s="15" t="str">
        <f>INDEX('R1. Scenario specifications'!$C$11:$C$49,MATCH($B165,'R1. Scenario specifications'!$A$11:$A$49,0))</f>
        <v>Current 1.5DS, 2020 start, 'Expect the Unexpected' but with cheap renewables</v>
      </c>
      <c r="B165" s="15" t="s">
        <v>21</v>
      </c>
      <c r="C165" s="15" t="s">
        <v>66</v>
      </c>
      <c r="D165" s="16">
        <v>203.46404072245815</v>
      </c>
      <c r="E165" s="16">
        <v>625.552257672471</v>
      </c>
      <c r="F165" s="16">
        <v>509.11392949042698</v>
      </c>
      <c r="G165" s="16">
        <v>280.1526996081808</v>
      </c>
      <c r="H165" s="16">
        <v>74.045570680661996</v>
      </c>
      <c r="I165" s="16">
        <v>5.3886354997232999</v>
      </c>
      <c r="J165" s="16">
        <v>149.00858270004994</v>
      </c>
      <c r="K165" s="16">
        <v>0.29520312150971501</v>
      </c>
      <c r="L165" s="16">
        <v>119.3375753753873</v>
      </c>
      <c r="M165" s="16">
        <v>82.84147407952895</v>
      </c>
      <c r="N165" s="16">
        <v>31.001977064720933</v>
      </c>
    </row>
    <row r="166" spans="1:14" x14ac:dyDescent="0.3">
      <c r="A166" s="15" t="str">
        <f>INDEX('R1. Scenario specifications'!$C$11:$C$49,MATCH($B166,'R1. Scenario specifications'!$A$11:$A$49,0))</f>
        <v>Current 1.5DS, 2020 start, 'Expect the Unexpected' but with cheap renewables</v>
      </c>
      <c r="B166" s="15" t="s">
        <v>21</v>
      </c>
      <c r="C166" s="15" t="s">
        <v>75</v>
      </c>
      <c r="D166" s="16">
        <v>0</v>
      </c>
      <c r="E166" s="16">
        <v>0</v>
      </c>
      <c r="F166" s="16">
        <v>0</v>
      </c>
      <c r="G166" s="16">
        <v>1.1266857723456301</v>
      </c>
      <c r="H166" s="16">
        <v>282.71196085577139</v>
      </c>
      <c r="I166" s="16">
        <v>2137.9110215538135</v>
      </c>
      <c r="J166" s="16">
        <v>451.72580072790856</v>
      </c>
      <c r="K166" s="16">
        <v>22.291789944882542</v>
      </c>
      <c r="L166" s="16">
        <v>577.41174815267959</v>
      </c>
      <c r="M166" s="16">
        <v>432.43674340358359</v>
      </c>
      <c r="N166" s="16">
        <v>365.23476477399197</v>
      </c>
    </row>
    <row r="167" spans="1:14" x14ac:dyDescent="0.3">
      <c r="A167" s="15" t="str">
        <f>INDEX('R1. Scenario specifications'!$C$11:$C$49,MATCH($B167,'R1. Scenario specifications'!$A$11:$A$49,0))</f>
        <v>Current 1.5DS, 2020 start, 'Expect the Unexpected' but with cheap renewables</v>
      </c>
      <c r="B167" s="15" t="s">
        <v>21</v>
      </c>
      <c r="C167" s="15" t="s">
        <v>67</v>
      </c>
      <c r="D167" s="16">
        <v>0.27881728888888901</v>
      </c>
      <c r="E167" s="16">
        <v>0.33361993333333301</v>
      </c>
      <c r="F167" s="16">
        <v>87.480811018470206</v>
      </c>
      <c r="G167" s="16">
        <v>404.92351721645923</v>
      </c>
      <c r="H167" s="16">
        <v>505.82222917367807</v>
      </c>
      <c r="I167" s="16">
        <v>44.845857559761178</v>
      </c>
      <c r="J167" s="16">
        <v>78.569574066276772</v>
      </c>
      <c r="K167" s="16">
        <v>7.4287250614861042</v>
      </c>
      <c r="L167" s="16">
        <v>200.70640479939459</v>
      </c>
      <c r="M167" s="16">
        <v>384.49562672738409</v>
      </c>
      <c r="N167" s="16">
        <v>672.53028851083855</v>
      </c>
    </row>
    <row r="168" spans="1:14" x14ac:dyDescent="0.3">
      <c r="A168" s="15" t="str">
        <f>INDEX('R1. Scenario specifications'!$C$11:$C$49,MATCH($B168,'R1. Scenario specifications'!$A$11:$A$49,0))</f>
        <v>Current 1.5DS, 2020 start, 'Expect the Unexpected' but with cheap renewables</v>
      </c>
      <c r="B168" s="15" t="s">
        <v>21</v>
      </c>
      <c r="C168" s="15" t="s">
        <v>68</v>
      </c>
      <c r="D168" s="16">
        <v>162.98216788742448</v>
      </c>
      <c r="E168" s="16">
        <v>130.60599335107312</v>
      </c>
      <c r="F168" s="16">
        <v>115.48696602148951</v>
      </c>
      <c r="G168" s="16">
        <v>782.21208094211829</v>
      </c>
      <c r="H168" s="16">
        <v>469.22840022142213</v>
      </c>
      <c r="I168" s="16">
        <v>305.44176843628981</v>
      </c>
      <c r="J168" s="16">
        <v>45.47483783823354</v>
      </c>
      <c r="K168" s="16">
        <v>131.95253258080893</v>
      </c>
      <c r="L168" s="16">
        <v>319.14407853638528</v>
      </c>
      <c r="M168" s="16">
        <v>138.81770380403771</v>
      </c>
      <c r="N168" s="16">
        <v>107.52103741420132</v>
      </c>
    </row>
    <row r="169" spans="1:14" x14ac:dyDescent="0.3">
      <c r="A169" s="15" t="str">
        <f>INDEX('R1. Scenario specifications'!$C$11:$C$49,MATCH($B169,'R1. Scenario specifications'!$A$11:$A$49,0))</f>
        <v>Current 1.5DS, 2020 start, 'Expect the Unexpected' but with cheap renewables</v>
      </c>
      <c r="B169" s="15" t="s">
        <v>21</v>
      </c>
      <c r="C169" s="15" t="s">
        <v>69</v>
      </c>
      <c r="D169" s="16">
        <v>0</v>
      </c>
      <c r="E169" s="16">
        <v>0</v>
      </c>
      <c r="F169" s="16">
        <v>2.5582329061898301</v>
      </c>
      <c r="G169" s="16">
        <v>148.60499645074461</v>
      </c>
      <c r="H169" s="16">
        <v>395.64216001124566</v>
      </c>
      <c r="I169" s="16">
        <v>439.36308523965238</v>
      </c>
      <c r="J169" s="16">
        <v>78.794878854958839</v>
      </c>
      <c r="K169" s="16">
        <v>192.55453069351594</v>
      </c>
      <c r="L169" s="16">
        <v>655.96632435053937</v>
      </c>
      <c r="M169" s="16">
        <v>555.97377406607211</v>
      </c>
      <c r="N169" s="16">
        <v>0</v>
      </c>
    </row>
    <row r="170" spans="1:14" x14ac:dyDescent="0.3">
      <c r="A170" s="15" t="str">
        <f>INDEX('R1. Scenario specifications'!$C$11:$C$49,MATCH($B170,'R1. Scenario specifications'!$A$11:$A$49,0))</f>
        <v>Current 1.5DS, 2020 start, 'Expect the Unexpected' but with cheap renewables</v>
      </c>
      <c r="B170" s="15" t="s">
        <v>21</v>
      </c>
      <c r="C170" s="15" t="s">
        <v>70</v>
      </c>
      <c r="D170" s="16">
        <v>63.013640871972491</v>
      </c>
      <c r="E170" s="16">
        <v>26.859532615969691</v>
      </c>
      <c r="F170" s="16">
        <v>0.39656849116918191</v>
      </c>
      <c r="G170" s="16">
        <v>16.857316237272286</v>
      </c>
      <c r="H170" s="16">
        <v>6.8053960288570305</v>
      </c>
      <c r="I170" s="16">
        <v>7.1125366951667797</v>
      </c>
      <c r="J170" s="16">
        <v>52.717231437319363</v>
      </c>
      <c r="K170" s="16">
        <v>22.668274519010225</v>
      </c>
      <c r="L170" s="16">
        <v>45.434031578408842</v>
      </c>
      <c r="M170" s="16">
        <v>22.032585138337101</v>
      </c>
      <c r="N170" s="16">
        <v>117.965883662492</v>
      </c>
    </row>
    <row r="171" spans="1:14" x14ac:dyDescent="0.3">
      <c r="A171" s="15" t="str">
        <f>INDEX('R1. Scenario specifications'!$C$11:$C$49,MATCH($B171,'R1. Scenario specifications'!$A$11:$A$49,0))</f>
        <v>Current 1.5DS, 2020 start, 'Expect the Unexpected' but with cheap renewables</v>
      </c>
      <c r="B171" s="15" t="s">
        <v>21</v>
      </c>
      <c r="C171" s="15" t="s">
        <v>71</v>
      </c>
      <c r="D171" s="16">
        <v>12.637708883949241</v>
      </c>
      <c r="E171" s="16">
        <v>82.719415916369499</v>
      </c>
      <c r="F171" s="16">
        <v>132.45613489553401</v>
      </c>
      <c r="G171" s="16">
        <v>1218.8439024313554</v>
      </c>
      <c r="H171" s="16">
        <v>3085.489636389736</v>
      </c>
      <c r="I171" s="16">
        <v>6012.3821355444534</v>
      </c>
      <c r="J171" s="16">
        <v>6298.171677925774</v>
      </c>
      <c r="K171" s="16">
        <v>3199.8868334408171</v>
      </c>
      <c r="L171" s="16">
        <v>9070.2327142363774</v>
      </c>
      <c r="M171" s="16">
        <v>9437.9886748710251</v>
      </c>
      <c r="N171" s="16">
        <v>6545.9131039125787</v>
      </c>
    </row>
    <row r="172" spans="1:14" x14ac:dyDescent="0.3">
      <c r="A172" s="15" t="str">
        <f>INDEX('R1. Scenario specifications'!$C$11:$C$49,MATCH($B172,'R1. Scenario specifications'!$A$11:$A$49,0))</f>
        <v>Current 1.5DS, 2020 start, 'Expect the Unexpected' but with cheap renewables</v>
      </c>
      <c r="B172" s="15" t="s">
        <v>21</v>
      </c>
      <c r="C172" s="15" t="s">
        <v>72</v>
      </c>
      <c r="D172" s="16">
        <v>3.9388921868092472E-3</v>
      </c>
      <c r="E172" s="16">
        <v>1.0352472304670233</v>
      </c>
      <c r="F172" s="16">
        <v>1.710734171095331</v>
      </c>
      <c r="G172" s="16">
        <v>11.389644562437466</v>
      </c>
      <c r="H172" s="16">
        <v>79.353511346812041</v>
      </c>
      <c r="I172" s="16">
        <v>415.19238484124668</v>
      </c>
      <c r="J172" s="16">
        <v>75.480108870662221</v>
      </c>
      <c r="K172" s="16">
        <v>226.8880696376946</v>
      </c>
      <c r="L172" s="16">
        <v>265.94889863444558</v>
      </c>
      <c r="M172" s="16">
        <v>141.99238881455221</v>
      </c>
      <c r="N172" s="16">
        <v>244.04479818149662</v>
      </c>
    </row>
    <row r="173" spans="1:14" x14ac:dyDescent="0.3">
      <c r="A173" s="15" t="str">
        <f>INDEX('R1. Scenario specifications'!$C$11:$C$49,MATCH($B173,'R1. Scenario specifications'!$A$11:$A$49,0))</f>
        <v>Current 1.5DS, 2020 start, 'Expect the Unexpected' but with cheap renewables</v>
      </c>
      <c r="B173" s="15" t="s">
        <v>21</v>
      </c>
      <c r="C173" s="15" t="s">
        <v>73</v>
      </c>
      <c r="D173" s="16">
        <v>164.94116315871048</v>
      </c>
      <c r="E173" s="16">
        <v>30.000000000000007</v>
      </c>
      <c r="F173" s="16">
        <v>129.99999999999994</v>
      </c>
      <c r="G173" s="16">
        <v>2084.2297888328135</v>
      </c>
      <c r="H173" s="16">
        <v>2640.0355859093506</v>
      </c>
      <c r="I173" s="16">
        <v>6484.164177919336</v>
      </c>
      <c r="J173" s="16">
        <v>4908.6152862202825</v>
      </c>
      <c r="K173" s="16">
        <v>2262.7626685707673</v>
      </c>
      <c r="L173" s="16">
        <v>10014.049522881198</v>
      </c>
      <c r="M173" s="16">
        <v>8712.3565603999923</v>
      </c>
      <c r="N173" s="16">
        <v>11368.33414799506</v>
      </c>
    </row>
    <row r="174" spans="1:14" x14ac:dyDescent="0.3">
      <c r="A174" s="15" t="str">
        <f>INDEX('R1. Scenario specifications'!$C$11:$C$49,MATCH($B174,'R1. Scenario specifications'!$A$11:$A$49,0))</f>
        <v>Current 1.5DS, 2030 start, 'Expect the Unexpected' but with cheap renewables</v>
      </c>
      <c r="B174" s="15" t="s">
        <v>22</v>
      </c>
      <c r="C174" s="15" t="s">
        <v>64</v>
      </c>
      <c r="D174" s="16">
        <v>0</v>
      </c>
      <c r="E174" s="16">
        <v>6.4779376244269598</v>
      </c>
      <c r="F174" s="16">
        <v>95.589008100656628</v>
      </c>
      <c r="G174" s="16">
        <v>225.43790045169314</v>
      </c>
      <c r="H174" s="16">
        <v>606.92978109269632</v>
      </c>
      <c r="I174" s="16">
        <v>3.5439611070715098</v>
      </c>
      <c r="J174" s="16">
        <v>10.62651773168607</v>
      </c>
      <c r="K174" s="16">
        <v>0</v>
      </c>
      <c r="L174" s="16">
        <v>1.0515324818313501</v>
      </c>
      <c r="M174" s="16">
        <v>0</v>
      </c>
      <c r="N174" s="16">
        <v>0</v>
      </c>
    </row>
    <row r="175" spans="1:14" x14ac:dyDescent="0.3">
      <c r="A175" s="15" t="str">
        <f>INDEX('R1. Scenario specifications'!$C$11:$C$49,MATCH($B175,'R1. Scenario specifications'!$A$11:$A$49,0))</f>
        <v>Current 1.5DS, 2030 start, 'Expect the Unexpected' but with cheap renewables</v>
      </c>
      <c r="B175" s="15" t="s">
        <v>22</v>
      </c>
      <c r="C175" s="15" t="s">
        <v>74</v>
      </c>
      <c r="D175" s="16">
        <v>0</v>
      </c>
      <c r="E175" s="16">
        <v>0</v>
      </c>
      <c r="F175" s="16">
        <v>0</v>
      </c>
      <c r="G175" s="16">
        <v>0</v>
      </c>
      <c r="H175" s="16">
        <v>30.773867420273021</v>
      </c>
      <c r="I175" s="16">
        <v>2162.1605707653971</v>
      </c>
      <c r="J175" s="16">
        <v>2420.9185601622012</v>
      </c>
      <c r="K175" s="16">
        <v>0</v>
      </c>
      <c r="L175" s="16">
        <v>69.429314356769297</v>
      </c>
      <c r="M175" s="16">
        <v>1225.5142240054818</v>
      </c>
      <c r="N175" s="16">
        <v>2424.3999620643663</v>
      </c>
    </row>
    <row r="176" spans="1:14" x14ac:dyDescent="0.3">
      <c r="A176" s="15" t="str">
        <f>INDEX('R1. Scenario specifications'!$C$11:$C$49,MATCH($B176,'R1. Scenario specifications'!$A$11:$A$49,0))</f>
        <v>Current 1.5DS, 2030 start, 'Expect the Unexpected' but with cheap renewables</v>
      </c>
      <c r="B176" s="15" t="s">
        <v>22</v>
      </c>
      <c r="C176" s="15" t="s">
        <v>65</v>
      </c>
      <c r="D176" s="16">
        <v>486.76214820756047</v>
      </c>
      <c r="E176" s="16">
        <v>230.53324612910072</v>
      </c>
      <c r="F176" s="16">
        <v>0</v>
      </c>
      <c r="G176" s="16">
        <v>15.4833714793025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</row>
    <row r="177" spans="1:14" x14ac:dyDescent="0.3">
      <c r="A177" s="15" t="str">
        <f>INDEX('R1. Scenario specifications'!$C$11:$C$49,MATCH($B177,'R1. Scenario specifications'!$A$11:$A$49,0))</f>
        <v>Current 1.5DS, 2030 start, 'Expect the Unexpected' but with cheap renewables</v>
      </c>
      <c r="B177" s="15" t="s">
        <v>22</v>
      </c>
      <c r="C177" s="15" t="s">
        <v>66</v>
      </c>
      <c r="D177" s="16">
        <v>203.46404072245815</v>
      </c>
      <c r="E177" s="16">
        <v>625.552257672471</v>
      </c>
      <c r="F177" s="16">
        <v>509.11392949042698</v>
      </c>
      <c r="G177" s="16">
        <v>6.9447776636171703</v>
      </c>
      <c r="H177" s="16">
        <v>214.37175856538059</v>
      </c>
      <c r="I177" s="16">
        <v>81.182799451207515</v>
      </c>
      <c r="J177" s="16">
        <v>32.835496072203199</v>
      </c>
      <c r="K177" s="16">
        <v>39.820717752382201</v>
      </c>
      <c r="L177" s="16">
        <v>380.23209402496207</v>
      </c>
      <c r="M177" s="16">
        <v>253.61077442234898</v>
      </c>
      <c r="N177" s="16">
        <v>25.825139912812645</v>
      </c>
    </row>
    <row r="178" spans="1:14" x14ac:dyDescent="0.3">
      <c r="A178" s="15" t="str">
        <f>INDEX('R1. Scenario specifications'!$C$11:$C$49,MATCH($B178,'R1. Scenario specifications'!$A$11:$A$49,0))</f>
        <v>Current 1.5DS, 2030 start, 'Expect the Unexpected' but with cheap renewables</v>
      </c>
      <c r="B178" s="15" t="s">
        <v>22</v>
      </c>
      <c r="C178" s="15" t="s">
        <v>75</v>
      </c>
      <c r="D178" s="16">
        <v>0</v>
      </c>
      <c r="E178" s="16">
        <v>0</v>
      </c>
      <c r="F178" s="16">
        <v>0</v>
      </c>
      <c r="G178" s="16">
        <v>0</v>
      </c>
      <c r="H178" s="16">
        <v>3.3841161730938705</v>
      </c>
      <c r="I178" s="16">
        <v>751.64355267658334</v>
      </c>
      <c r="J178" s="16">
        <v>1304.8700476856611</v>
      </c>
      <c r="K178" s="16">
        <v>0</v>
      </c>
      <c r="L178" s="16">
        <v>0</v>
      </c>
      <c r="M178" s="16">
        <v>0</v>
      </c>
      <c r="N178" s="16">
        <v>290.06048986835742</v>
      </c>
    </row>
    <row r="179" spans="1:14" x14ac:dyDescent="0.3">
      <c r="A179" s="15" t="str">
        <f>INDEX('R1. Scenario specifications'!$C$11:$C$49,MATCH($B179,'R1. Scenario specifications'!$A$11:$A$49,0))</f>
        <v>Current 1.5DS, 2030 start, 'Expect the Unexpected' but with cheap renewables</v>
      </c>
      <c r="B179" s="15" t="s">
        <v>22</v>
      </c>
      <c r="C179" s="15" t="s">
        <v>67</v>
      </c>
      <c r="D179" s="16">
        <v>0.27881728888888901</v>
      </c>
      <c r="E179" s="16">
        <v>0.33361993333333301</v>
      </c>
      <c r="F179" s="16">
        <v>87.480811018470206</v>
      </c>
      <c r="G179" s="16">
        <v>53.162220652850131</v>
      </c>
      <c r="H179" s="16">
        <v>1117.6996388725279</v>
      </c>
      <c r="I179" s="16">
        <v>84.115947752327017</v>
      </c>
      <c r="J179" s="16">
        <v>76.268073746668165</v>
      </c>
      <c r="K179" s="16">
        <v>1.7516969217416656</v>
      </c>
      <c r="L179" s="16">
        <v>11.436270418619433</v>
      </c>
      <c r="M179" s="16">
        <v>141.40685147197078</v>
      </c>
      <c r="N179" s="16">
        <v>348.38402839468324</v>
      </c>
    </row>
    <row r="180" spans="1:14" x14ac:dyDescent="0.3">
      <c r="A180" s="15" t="str">
        <f>INDEX('R1. Scenario specifications'!$C$11:$C$49,MATCH($B180,'R1. Scenario specifications'!$A$11:$A$49,0))</f>
        <v>Current 1.5DS, 2030 start, 'Expect the Unexpected' but with cheap renewables</v>
      </c>
      <c r="B180" s="15" t="s">
        <v>22</v>
      </c>
      <c r="C180" s="15" t="s">
        <v>68</v>
      </c>
      <c r="D180" s="16">
        <v>162.98216788742448</v>
      </c>
      <c r="E180" s="16">
        <v>130.60599335107312</v>
      </c>
      <c r="F180" s="16">
        <v>115.48696602148951</v>
      </c>
      <c r="G180" s="16">
        <v>90.416531071746249</v>
      </c>
      <c r="H180" s="16">
        <v>1040.7644999852041</v>
      </c>
      <c r="I180" s="16">
        <v>604.5459433062224</v>
      </c>
      <c r="J180" s="16">
        <v>9.7377881850557841</v>
      </c>
      <c r="K180" s="16">
        <v>3.3396734263659971</v>
      </c>
      <c r="L180" s="16">
        <v>64.526071539064674</v>
      </c>
      <c r="M180" s="16">
        <v>194.0281979409456</v>
      </c>
      <c r="N180" s="16">
        <v>16.311818844446289</v>
      </c>
    </row>
    <row r="181" spans="1:14" x14ac:dyDescent="0.3">
      <c r="A181" s="15" t="str">
        <f>INDEX('R1. Scenario specifications'!$C$11:$C$49,MATCH($B181,'R1. Scenario specifications'!$A$11:$A$49,0))</f>
        <v>Current 1.5DS, 2030 start, 'Expect the Unexpected' but with cheap renewables</v>
      </c>
      <c r="B181" s="15" t="s">
        <v>22</v>
      </c>
      <c r="C181" s="15" t="s">
        <v>69</v>
      </c>
      <c r="D181" s="16">
        <v>0</v>
      </c>
      <c r="E181" s="16">
        <v>0</v>
      </c>
      <c r="F181" s="16">
        <v>2.5582329061898301</v>
      </c>
      <c r="G181" s="16">
        <v>14.72228241329314</v>
      </c>
      <c r="H181" s="16">
        <v>427.345564977479</v>
      </c>
      <c r="I181" s="16">
        <v>503.73549814863946</v>
      </c>
      <c r="J181" s="16">
        <v>93.535638968903697</v>
      </c>
      <c r="K181" s="16">
        <v>54.258319712616021</v>
      </c>
      <c r="L181" s="16">
        <v>513.91270719356976</v>
      </c>
      <c r="M181" s="16">
        <v>540.70415965046368</v>
      </c>
      <c r="N181" s="16">
        <v>0</v>
      </c>
    </row>
    <row r="182" spans="1:14" x14ac:dyDescent="0.3">
      <c r="A182" s="15" t="str">
        <f>INDEX('R1. Scenario specifications'!$C$11:$C$49,MATCH($B182,'R1. Scenario specifications'!$A$11:$A$49,0))</f>
        <v>Current 1.5DS, 2030 start, 'Expect the Unexpected' but with cheap renewables</v>
      </c>
      <c r="B182" s="15" t="s">
        <v>22</v>
      </c>
      <c r="C182" s="15" t="s">
        <v>70</v>
      </c>
      <c r="D182" s="16">
        <v>63.013640871972491</v>
      </c>
      <c r="E182" s="16">
        <v>26.859532615969691</v>
      </c>
      <c r="F182" s="16">
        <v>0.39656849116918191</v>
      </c>
      <c r="G182" s="16">
        <v>1.9075175926554799</v>
      </c>
      <c r="H182" s="16">
        <v>11.403410771745035</v>
      </c>
      <c r="I182" s="16">
        <v>16.242347713626121</v>
      </c>
      <c r="J182" s="16">
        <v>43.507029680734945</v>
      </c>
      <c r="K182" s="16">
        <v>2.92348837729913</v>
      </c>
      <c r="L182" s="16">
        <v>39.914032442156042</v>
      </c>
      <c r="M182" s="16">
        <v>17.43729271385812</v>
      </c>
      <c r="N182" s="16">
        <v>152.68679944871877</v>
      </c>
    </row>
    <row r="183" spans="1:14" x14ac:dyDescent="0.3">
      <c r="A183" s="15" t="str">
        <f>INDEX('R1. Scenario specifications'!$C$11:$C$49,MATCH($B183,'R1. Scenario specifications'!$A$11:$A$49,0))</f>
        <v>Current 1.5DS, 2030 start, 'Expect the Unexpected' but with cheap renewables</v>
      </c>
      <c r="B183" s="15" t="s">
        <v>22</v>
      </c>
      <c r="C183" s="15" t="s">
        <v>71</v>
      </c>
      <c r="D183" s="16">
        <v>12.637708883949241</v>
      </c>
      <c r="E183" s="16">
        <v>82.719415916369499</v>
      </c>
      <c r="F183" s="16">
        <v>132.45613489553401</v>
      </c>
      <c r="G183" s="16">
        <v>352.09418791701557</v>
      </c>
      <c r="H183" s="16">
        <v>2442.4999128135619</v>
      </c>
      <c r="I183" s="16">
        <v>5084.7397112258486</v>
      </c>
      <c r="J183" s="16">
        <v>9213.74821922923</v>
      </c>
      <c r="K183" s="16">
        <v>3312.8142447260925</v>
      </c>
      <c r="L183" s="16">
        <v>5218.1130531856561</v>
      </c>
      <c r="M183" s="16">
        <v>11320.436324222359</v>
      </c>
      <c r="N183" s="16">
        <v>4146.7419683859443</v>
      </c>
    </row>
    <row r="184" spans="1:14" x14ac:dyDescent="0.3">
      <c r="A184" s="15" t="str">
        <f>INDEX('R1. Scenario specifications'!$C$11:$C$49,MATCH($B184,'R1. Scenario specifications'!$A$11:$A$49,0))</f>
        <v>Current 1.5DS, 2030 start, 'Expect the Unexpected' but with cheap renewables</v>
      </c>
      <c r="B184" s="15" t="s">
        <v>22</v>
      </c>
      <c r="C184" s="15" t="s">
        <v>72</v>
      </c>
      <c r="D184" s="16">
        <v>3.9388921868092472E-3</v>
      </c>
      <c r="E184" s="16">
        <v>1.0352472304670233</v>
      </c>
      <c r="F184" s="16">
        <v>1.710734171095331</v>
      </c>
      <c r="G184" s="16">
        <v>10.613038269375846</v>
      </c>
      <c r="H184" s="16">
        <v>60.299893878007509</v>
      </c>
      <c r="I184" s="16">
        <v>10.443934342870589</v>
      </c>
      <c r="J184" s="16">
        <v>42.37279711631799</v>
      </c>
      <c r="K184" s="16">
        <v>38.3936517214429</v>
      </c>
      <c r="L184" s="16">
        <v>24.467420471093245</v>
      </c>
      <c r="M184" s="16">
        <v>40.621408433816377</v>
      </c>
      <c r="N184" s="16">
        <v>32.272477800296897</v>
      </c>
    </row>
    <row r="185" spans="1:14" x14ac:dyDescent="0.3">
      <c r="A185" s="15" t="str">
        <f>INDEX('R1. Scenario specifications'!$C$11:$C$49,MATCH($B185,'R1. Scenario specifications'!$A$11:$A$49,0))</f>
        <v>Current 1.5DS, 2030 start, 'Expect the Unexpected' but with cheap renewables</v>
      </c>
      <c r="B185" s="15" t="s">
        <v>22</v>
      </c>
      <c r="C185" s="15" t="s">
        <v>73</v>
      </c>
      <c r="D185" s="16">
        <v>164.94116315871048</v>
      </c>
      <c r="E185" s="16">
        <v>30.000000000000007</v>
      </c>
      <c r="F185" s="16">
        <v>129.99999999999994</v>
      </c>
      <c r="G185" s="16">
        <v>1264.1995760418588</v>
      </c>
      <c r="H185" s="16">
        <v>2251.2136242736779</v>
      </c>
      <c r="I185" s="16">
        <v>4564.1080417942021</v>
      </c>
      <c r="J185" s="16">
        <v>8540.7264240409404</v>
      </c>
      <c r="K185" s="16">
        <v>64.6779278176448</v>
      </c>
      <c r="L185" s="16">
        <v>4688.3766873483519</v>
      </c>
      <c r="M185" s="16">
        <v>7780.8168482176507</v>
      </c>
      <c r="N185" s="16">
        <v>5809.4223676329657</v>
      </c>
    </row>
    <row r="186" spans="1:14" x14ac:dyDescent="0.3">
      <c r="A186" s="15" t="str">
        <f>INDEX('R1. Scenario specifications'!$C$11:$C$49,MATCH($B186,'R1. Scenario specifications'!$A$11:$A$49,0))</f>
        <v>Current 1.5DS, 2020 start, 'Expect the Unexpected' but with cheap CCS</v>
      </c>
      <c r="B186" s="15" t="s">
        <v>23</v>
      </c>
      <c r="C186" s="15" t="s">
        <v>64</v>
      </c>
      <c r="D186" s="16">
        <v>0</v>
      </c>
      <c r="E186" s="16">
        <v>6.4779376244269598</v>
      </c>
      <c r="F186" s="16">
        <v>95.589008100656628</v>
      </c>
      <c r="G186" s="16">
        <v>470.00810832372986</v>
      </c>
      <c r="H186" s="16">
        <v>80.965985054754782</v>
      </c>
      <c r="I186" s="16">
        <v>2.5710207470025299</v>
      </c>
      <c r="J186" s="16">
        <v>0</v>
      </c>
      <c r="K186" s="16">
        <v>0</v>
      </c>
      <c r="L186" s="16">
        <v>5.1880603560373002</v>
      </c>
      <c r="M186" s="16">
        <v>0</v>
      </c>
      <c r="N186" s="16">
        <v>0.81238970998682403</v>
      </c>
    </row>
    <row r="187" spans="1:14" x14ac:dyDescent="0.3">
      <c r="A187" s="15" t="str">
        <f>INDEX('R1. Scenario specifications'!$C$11:$C$49,MATCH($B187,'R1. Scenario specifications'!$A$11:$A$49,0))</f>
        <v>Current 1.5DS, 2020 start, 'Expect the Unexpected' but with cheap CCS</v>
      </c>
      <c r="B187" s="15" t="s">
        <v>23</v>
      </c>
      <c r="C187" s="15" t="s">
        <v>74</v>
      </c>
      <c r="D187" s="16">
        <v>0</v>
      </c>
      <c r="E187" s="16">
        <v>0</v>
      </c>
      <c r="F187" s="16">
        <v>0</v>
      </c>
      <c r="G187" s="16">
        <v>33.031297821021262</v>
      </c>
      <c r="H187" s="16">
        <v>910.21736725771677</v>
      </c>
      <c r="I187" s="16">
        <v>1286.755545846974</v>
      </c>
      <c r="J187" s="16">
        <v>832.7337483394524</v>
      </c>
      <c r="K187" s="16">
        <v>188.99204245301465</v>
      </c>
      <c r="L187" s="16">
        <v>2184.9295898883547</v>
      </c>
      <c r="M187" s="16">
        <v>1078.2114904423711</v>
      </c>
      <c r="N187" s="16">
        <v>665.22185528540854</v>
      </c>
    </row>
    <row r="188" spans="1:14" x14ac:dyDescent="0.3">
      <c r="A188" s="15" t="str">
        <f>INDEX('R1. Scenario specifications'!$C$11:$C$49,MATCH($B188,'R1. Scenario specifications'!$A$11:$A$49,0))</f>
        <v>Current 1.5DS, 2020 start, 'Expect the Unexpected' but with cheap CCS</v>
      </c>
      <c r="B188" s="15" t="s">
        <v>23</v>
      </c>
      <c r="C188" s="15" t="s">
        <v>65</v>
      </c>
      <c r="D188" s="16">
        <v>486.76214820756047</v>
      </c>
      <c r="E188" s="16">
        <v>230.53324612910072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</row>
    <row r="189" spans="1:14" x14ac:dyDescent="0.3">
      <c r="A189" s="15" t="str">
        <f>INDEX('R1. Scenario specifications'!$C$11:$C$49,MATCH($B189,'R1. Scenario specifications'!$A$11:$A$49,0))</f>
        <v>Current 1.5DS, 2020 start, 'Expect the Unexpected' but with cheap CCS</v>
      </c>
      <c r="B189" s="15" t="s">
        <v>23</v>
      </c>
      <c r="C189" s="15" t="s">
        <v>66</v>
      </c>
      <c r="D189" s="16">
        <v>203.46404072245815</v>
      </c>
      <c r="E189" s="16">
        <v>625.552257672471</v>
      </c>
      <c r="F189" s="16">
        <v>509.11392949042698</v>
      </c>
      <c r="G189" s="16">
        <v>338.4930004258448</v>
      </c>
      <c r="H189" s="16">
        <v>73.042681389008095</v>
      </c>
      <c r="I189" s="16">
        <v>38.897425370707296</v>
      </c>
      <c r="J189" s="16">
        <v>75.413190239584281</v>
      </c>
      <c r="K189" s="16">
        <v>0</v>
      </c>
      <c r="L189" s="16">
        <v>124.13256590126279</v>
      </c>
      <c r="M189" s="16">
        <v>68.384857596593491</v>
      </c>
      <c r="N189" s="16">
        <v>9.6504156133794403</v>
      </c>
    </row>
    <row r="190" spans="1:14" x14ac:dyDescent="0.3">
      <c r="A190" s="15" t="str">
        <f>INDEX('R1. Scenario specifications'!$C$11:$C$49,MATCH($B190,'R1. Scenario specifications'!$A$11:$A$49,0))</f>
        <v>Current 1.5DS, 2020 start, 'Expect the Unexpected' but with cheap CCS</v>
      </c>
      <c r="B190" s="15" t="s">
        <v>23</v>
      </c>
      <c r="C190" s="15" t="s">
        <v>75</v>
      </c>
      <c r="D190" s="16">
        <v>0</v>
      </c>
      <c r="E190" s="16">
        <v>0</v>
      </c>
      <c r="F190" s="16">
        <v>0</v>
      </c>
      <c r="G190" s="16">
        <v>1.1266857723456301</v>
      </c>
      <c r="H190" s="16">
        <v>300.4895501791874</v>
      </c>
      <c r="I190" s="16">
        <v>2541.8397256143421</v>
      </c>
      <c r="J190" s="16">
        <v>425.6196685181468</v>
      </c>
      <c r="K190" s="16">
        <v>43.532481143220096</v>
      </c>
      <c r="L190" s="16">
        <v>400.02024099276673</v>
      </c>
      <c r="M190" s="16">
        <v>623.71508741949697</v>
      </c>
      <c r="N190" s="16">
        <v>373.68678691473559</v>
      </c>
    </row>
    <row r="191" spans="1:14" x14ac:dyDescent="0.3">
      <c r="A191" s="15" t="str">
        <f>INDEX('R1. Scenario specifications'!$C$11:$C$49,MATCH($B191,'R1. Scenario specifications'!$A$11:$A$49,0))</f>
        <v>Current 1.5DS, 2020 start, 'Expect the Unexpected' but with cheap CCS</v>
      </c>
      <c r="B191" s="15" t="s">
        <v>23</v>
      </c>
      <c r="C191" s="15" t="s">
        <v>67</v>
      </c>
      <c r="D191" s="16">
        <v>0.27881728888888901</v>
      </c>
      <c r="E191" s="16">
        <v>0.33361993333333301</v>
      </c>
      <c r="F191" s="16">
        <v>87.480811018470206</v>
      </c>
      <c r="G191" s="16">
        <v>442.26557148479714</v>
      </c>
      <c r="H191" s="16">
        <v>573.96466830956888</v>
      </c>
      <c r="I191" s="16">
        <v>45.786180851485504</v>
      </c>
      <c r="J191" s="16">
        <v>78.569574066276772</v>
      </c>
      <c r="K191" s="16">
        <v>7.7022703277638822</v>
      </c>
      <c r="L191" s="16">
        <v>274.46078019735415</v>
      </c>
      <c r="M191" s="16">
        <v>257.22135104154148</v>
      </c>
      <c r="N191" s="16">
        <v>1212.4303882908207</v>
      </c>
    </row>
    <row r="192" spans="1:14" x14ac:dyDescent="0.3">
      <c r="A192" s="15" t="str">
        <f>INDEX('R1. Scenario specifications'!$C$11:$C$49,MATCH($B192,'R1. Scenario specifications'!$A$11:$A$49,0))</f>
        <v>Current 1.5DS, 2020 start, 'Expect the Unexpected' but with cheap CCS</v>
      </c>
      <c r="B192" s="15" t="s">
        <v>23</v>
      </c>
      <c r="C192" s="15" t="s">
        <v>68</v>
      </c>
      <c r="D192" s="16">
        <v>162.98216788742448</v>
      </c>
      <c r="E192" s="16">
        <v>130.60599335107312</v>
      </c>
      <c r="F192" s="16">
        <v>115.48696602148951</v>
      </c>
      <c r="G192" s="16">
        <v>796.82865935196639</v>
      </c>
      <c r="H192" s="16">
        <v>471.59080634649263</v>
      </c>
      <c r="I192" s="16">
        <v>288.51538948857439</v>
      </c>
      <c r="J192" s="16">
        <v>52.896831014940588</v>
      </c>
      <c r="K192" s="16">
        <v>81.226675980892338</v>
      </c>
      <c r="L192" s="16">
        <v>331.71369483850367</v>
      </c>
      <c r="M192" s="16">
        <v>173.63139796238659</v>
      </c>
      <c r="N192" s="16">
        <v>9.3857065956868393</v>
      </c>
    </row>
    <row r="193" spans="1:14" x14ac:dyDescent="0.3">
      <c r="A193" s="15" t="str">
        <f>INDEX('R1. Scenario specifications'!$C$11:$C$49,MATCH($B193,'R1. Scenario specifications'!$A$11:$A$49,0))</f>
        <v>Current 1.5DS, 2020 start, 'Expect the Unexpected' but with cheap CCS</v>
      </c>
      <c r="B193" s="15" t="s">
        <v>23</v>
      </c>
      <c r="C193" s="15" t="s">
        <v>69</v>
      </c>
      <c r="D193" s="16">
        <v>0</v>
      </c>
      <c r="E193" s="16">
        <v>0</v>
      </c>
      <c r="F193" s="16">
        <v>2.5582329061898301</v>
      </c>
      <c r="G193" s="16">
        <v>186.87637741243847</v>
      </c>
      <c r="H193" s="16">
        <v>357.85203613888655</v>
      </c>
      <c r="I193" s="16">
        <v>525.44659386556475</v>
      </c>
      <c r="J193" s="16">
        <v>85.19839155379789</v>
      </c>
      <c r="K193" s="16">
        <v>201.12413311056127</v>
      </c>
      <c r="L193" s="16">
        <v>591.22631766789743</v>
      </c>
      <c r="M193" s="16">
        <v>601.92133407139806</v>
      </c>
      <c r="N193" s="16">
        <v>0</v>
      </c>
    </row>
    <row r="194" spans="1:14" x14ac:dyDescent="0.3">
      <c r="A194" s="15" t="str">
        <f>INDEX('R1. Scenario specifications'!$C$11:$C$49,MATCH($B194,'R1. Scenario specifications'!$A$11:$A$49,0))</f>
        <v>Current 1.5DS, 2020 start, 'Expect the Unexpected' but with cheap CCS</v>
      </c>
      <c r="B194" s="15" t="s">
        <v>23</v>
      </c>
      <c r="C194" s="15" t="s">
        <v>70</v>
      </c>
      <c r="D194" s="16">
        <v>63.013640871972491</v>
      </c>
      <c r="E194" s="16">
        <v>26.859532615969691</v>
      </c>
      <c r="F194" s="16">
        <v>0.39656849116918191</v>
      </c>
      <c r="G194" s="16">
        <v>1.33036841142398</v>
      </c>
      <c r="H194" s="16">
        <v>1.85798643437714</v>
      </c>
      <c r="I194" s="16">
        <v>8.2581711152998807</v>
      </c>
      <c r="J194" s="16">
        <v>84.617387280539901</v>
      </c>
      <c r="K194" s="16">
        <v>12.082800643851664</v>
      </c>
      <c r="L194" s="16">
        <v>55.916740820931714</v>
      </c>
      <c r="M194" s="16">
        <v>37.561076064185727</v>
      </c>
      <c r="N194" s="16">
        <v>137.49513049925719</v>
      </c>
    </row>
    <row r="195" spans="1:14" x14ac:dyDescent="0.3">
      <c r="A195" s="15" t="str">
        <f>INDEX('R1. Scenario specifications'!$C$11:$C$49,MATCH($B195,'R1. Scenario specifications'!$A$11:$A$49,0))</f>
        <v>Current 1.5DS, 2020 start, 'Expect the Unexpected' but with cheap CCS</v>
      </c>
      <c r="B195" s="15" t="s">
        <v>23</v>
      </c>
      <c r="C195" s="15" t="s">
        <v>71</v>
      </c>
      <c r="D195" s="16">
        <v>12.637708883949241</v>
      </c>
      <c r="E195" s="16">
        <v>82.719415916369499</v>
      </c>
      <c r="F195" s="16">
        <v>132.45613489553401</v>
      </c>
      <c r="G195" s="16">
        <v>901.98434517915939</v>
      </c>
      <c r="H195" s="16">
        <v>2961.5967316166834</v>
      </c>
      <c r="I195" s="16">
        <v>5100.6056415955736</v>
      </c>
      <c r="J195" s="16">
        <v>5929.0642484683658</v>
      </c>
      <c r="K195" s="16">
        <v>4045.7042980478273</v>
      </c>
      <c r="L195" s="16">
        <v>8496.0685659713236</v>
      </c>
      <c r="M195" s="16">
        <v>9475.0469442225931</v>
      </c>
      <c r="N195" s="16">
        <v>7632.1827408514546</v>
      </c>
    </row>
    <row r="196" spans="1:14" x14ac:dyDescent="0.3">
      <c r="A196" s="15" t="str">
        <f>INDEX('R1. Scenario specifications'!$C$11:$C$49,MATCH($B196,'R1. Scenario specifications'!$A$11:$A$49,0))</f>
        <v>Current 1.5DS, 2020 start, 'Expect the Unexpected' but with cheap CCS</v>
      </c>
      <c r="B196" s="15" t="s">
        <v>23</v>
      </c>
      <c r="C196" s="15" t="s">
        <v>72</v>
      </c>
      <c r="D196" s="16">
        <v>3.9388921868092472E-3</v>
      </c>
      <c r="E196" s="16">
        <v>1.0352472304670233</v>
      </c>
      <c r="F196" s="16">
        <v>1.710734171095331</v>
      </c>
      <c r="G196" s="16">
        <v>17.253858481928102</v>
      </c>
      <c r="H196" s="16">
        <v>79.604660673609743</v>
      </c>
      <c r="I196" s="16">
        <v>59.7992982610496</v>
      </c>
      <c r="J196" s="16">
        <v>227.74411242223854</v>
      </c>
      <c r="K196" s="16">
        <v>70.900095732190238</v>
      </c>
      <c r="L196" s="16">
        <v>133.57625968059025</v>
      </c>
      <c r="M196" s="16">
        <v>158.8373026409906</v>
      </c>
      <c r="N196" s="16">
        <v>98.431366883781664</v>
      </c>
    </row>
    <row r="197" spans="1:14" x14ac:dyDescent="0.3">
      <c r="A197" s="15" t="str">
        <f>INDEX('R1. Scenario specifications'!$C$11:$C$49,MATCH($B197,'R1. Scenario specifications'!$A$11:$A$49,0))</f>
        <v>Current 1.5DS, 2020 start, 'Expect the Unexpected' but with cheap CCS</v>
      </c>
      <c r="B197" s="15" t="s">
        <v>23</v>
      </c>
      <c r="C197" s="15" t="s">
        <v>73</v>
      </c>
      <c r="D197" s="16">
        <v>164.94116315871048</v>
      </c>
      <c r="E197" s="16">
        <v>30.000000000000007</v>
      </c>
      <c r="F197" s="16">
        <v>129.99999999999994</v>
      </c>
      <c r="G197" s="16">
        <v>1578.2302879462018</v>
      </c>
      <c r="H197" s="16">
        <v>2655.4274435591033</v>
      </c>
      <c r="I197" s="16">
        <v>5211.8646992610948</v>
      </c>
      <c r="J197" s="16">
        <v>5824.9044676369831</v>
      </c>
      <c r="K197" s="16">
        <v>1829.8167473812159</v>
      </c>
      <c r="L197" s="16">
        <v>9405.7901071319702</v>
      </c>
      <c r="M197" s="16">
        <v>9508.6487964968255</v>
      </c>
      <c r="N197" s="16">
        <v>10653.53488532924</v>
      </c>
    </row>
    <row r="198" spans="1:14" x14ac:dyDescent="0.3">
      <c r="A198" s="15" t="str">
        <f>INDEX('R1. Scenario specifications'!$C$11:$C$49,MATCH($B198,'R1. Scenario specifications'!$A$11:$A$49,0))</f>
        <v>Current 1.5DS, 2030 start, 'Expect the Unexpected' but with cheap CCS</v>
      </c>
      <c r="B198" s="15" t="s">
        <v>24</v>
      </c>
      <c r="C198" s="15" t="s">
        <v>64</v>
      </c>
      <c r="D198" s="16">
        <v>0</v>
      </c>
      <c r="E198" s="16">
        <v>6.4779376244269598</v>
      </c>
      <c r="F198" s="16">
        <v>95.589008100656628</v>
      </c>
      <c r="G198" s="16">
        <v>225.43790045169314</v>
      </c>
      <c r="H198" s="16">
        <v>617.1948225766231</v>
      </c>
      <c r="I198" s="16">
        <v>1.53310689468209</v>
      </c>
      <c r="J198" s="16">
        <v>1.1753344033217199</v>
      </c>
      <c r="K198" s="16">
        <v>0</v>
      </c>
      <c r="L198" s="16">
        <v>1.19481513283257</v>
      </c>
      <c r="M198" s="16">
        <v>22.725935645541561</v>
      </c>
      <c r="N198" s="16">
        <v>0</v>
      </c>
    </row>
    <row r="199" spans="1:14" x14ac:dyDescent="0.3">
      <c r="A199" s="15" t="str">
        <f>INDEX('R1. Scenario specifications'!$C$11:$C$49,MATCH($B199,'R1. Scenario specifications'!$A$11:$A$49,0))</f>
        <v>Current 1.5DS, 2030 start, 'Expect the Unexpected' but with cheap CCS</v>
      </c>
      <c r="B199" s="15" t="s">
        <v>24</v>
      </c>
      <c r="C199" s="15" t="s">
        <v>74</v>
      </c>
      <c r="D199" s="16">
        <v>0</v>
      </c>
      <c r="E199" s="16">
        <v>0</v>
      </c>
      <c r="F199" s="16">
        <v>0</v>
      </c>
      <c r="G199" s="16">
        <v>0</v>
      </c>
      <c r="H199" s="16">
        <v>30.773867420273021</v>
      </c>
      <c r="I199" s="16">
        <v>2158.21351977835</v>
      </c>
      <c r="J199" s="16">
        <v>2457.7004882848005</v>
      </c>
      <c r="K199" s="16">
        <v>0</v>
      </c>
      <c r="L199" s="16">
        <v>127.16982666283347</v>
      </c>
      <c r="M199" s="16">
        <v>1251.4506497863019</v>
      </c>
      <c r="N199" s="16">
        <v>2232.977031639623</v>
      </c>
    </row>
    <row r="200" spans="1:14" x14ac:dyDescent="0.3">
      <c r="A200" s="15" t="str">
        <f>INDEX('R1. Scenario specifications'!$C$11:$C$49,MATCH($B200,'R1. Scenario specifications'!$A$11:$A$49,0))</f>
        <v>Current 1.5DS, 2030 start, 'Expect the Unexpected' but with cheap CCS</v>
      </c>
      <c r="B200" s="15" t="s">
        <v>24</v>
      </c>
      <c r="C200" s="15" t="s">
        <v>65</v>
      </c>
      <c r="D200" s="16">
        <v>486.76214820756047</v>
      </c>
      <c r="E200" s="16">
        <v>230.53324612910072</v>
      </c>
      <c r="F200" s="16">
        <v>0</v>
      </c>
      <c r="G200" s="16">
        <v>15.4833714793025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</row>
    <row r="201" spans="1:14" x14ac:dyDescent="0.3">
      <c r="A201" s="15" t="str">
        <f>INDEX('R1. Scenario specifications'!$C$11:$C$49,MATCH($B201,'R1. Scenario specifications'!$A$11:$A$49,0))</f>
        <v>Current 1.5DS, 2030 start, 'Expect the Unexpected' but with cheap CCS</v>
      </c>
      <c r="B201" s="15" t="s">
        <v>24</v>
      </c>
      <c r="C201" s="15" t="s">
        <v>66</v>
      </c>
      <c r="D201" s="16">
        <v>203.46404072245815</v>
      </c>
      <c r="E201" s="16">
        <v>625.552257672471</v>
      </c>
      <c r="F201" s="16">
        <v>509.11392949042698</v>
      </c>
      <c r="G201" s="16">
        <v>6.9447776636171703</v>
      </c>
      <c r="H201" s="16">
        <v>189.21650549495411</v>
      </c>
      <c r="I201" s="16">
        <v>87.123440331226732</v>
      </c>
      <c r="J201" s="16">
        <v>26.283575144979501</v>
      </c>
      <c r="K201" s="16">
        <v>58.015220987680799</v>
      </c>
      <c r="L201" s="16">
        <v>346.25325563943431</v>
      </c>
      <c r="M201" s="16">
        <v>229.05483534008593</v>
      </c>
      <c r="N201" s="16">
        <v>51.837519550191701</v>
      </c>
    </row>
    <row r="202" spans="1:14" x14ac:dyDescent="0.3">
      <c r="A202" s="15" t="str">
        <f>INDEX('R1. Scenario specifications'!$C$11:$C$49,MATCH($B202,'R1. Scenario specifications'!$A$11:$A$49,0))</f>
        <v>Current 1.5DS, 2030 start, 'Expect the Unexpected' but with cheap CCS</v>
      </c>
      <c r="B202" s="15" t="s">
        <v>24</v>
      </c>
      <c r="C202" s="15" t="s">
        <v>75</v>
      </c>
      <c r="D202" s="16">
        <v>0</v>
      </c>
      <c r="E202" s="16">
        <v>0</v>
      </c>
      <c r="F202" s="16">
        <v>0</v>
      </c>
      <c r="G202" s="16">
        <v>0</v>
      </c>
      <c r="H202" s="16">
        <v>3.3841161730938705</v>
      </c>
      <c r="I202" s="16">
        <v>674.3283484554255</v>
      </c>
      <c r="J202" s="16">
        <v>1474.2010036764759</v>
      </c>
      <c r="K202" s="16">
        <v>0</v>
      </c>
      <c r="L202" s="16">
        <v>0</v>
      </c>
      <c r="M202" s="16">
        <v>0</v>
      </c>
      <c r="N202" s="16">
        <v>310.828263576739</v>
      </c>
    </row>
    <row r="203" spans="1:14" x14ac:dyDescent="0.3">
      <c r="A203" s="15" t="str">
        <f>INDEX('R1. Scenario specifications'!$C$11:$C$49,MATCH($B203,'R1. Scenario specifications'!$A$11:$A$49,0))</f>
        <v>Current 1.5DS, 2030 start, 'Expect the Unexpected' but with cheap CCS</v>
      </c>
      <c r="B203" s="15" t="s">
        <v>24</v>
      </c>
      <c r="C203" s="15" t="s">
        <v>67</v>
      </c>
      <c r="D203" s="16">
        <v>0.27881728888888901</v>
      </c>
      <c r="E203" s="16">
        <v>0.33361993333333301</v>
      </c>
      <c r="F203" s="16">
        <v>87.480811018470206</v>
      </c>
      <c r="G203" s="16">
        <v>53.162220652850131</v>
      </c>
      <c r="H203" s="16">
        <v>1164.8494227272338</v>
      </c>
      <c r="I203" s="16">
        <v>52.289097484560216</v>
      </c>
      <c r="J203" s="16">
        <v>78.569574066276772</v>
      </c>
      <c r="K203" s="16">
        <v>1.7516969217416656</v>
      </c>
      <c r="L203" s="16">
        <v>11.436270418619433</v>
      </c>
      <c r="M203" s="16">
        <v>139.10495115236219</v>
      </c>
      <c r="N203" s="16">
        <v>409.28227409095138</v>
      </c>
    </row>
    <row r="204" spans="1:14" x14ac:dyDescent="0.3">
      <c r="A204" s="15" t="str">
        <f>INDEX('R1. Scenario specifications'!$C$11:$C$49,MATCH($B204,'R1. Scenario specifications'!$A$11:$A$49,0))</f>
        <v>Current 1.5DS, 2030 start, 'Expect the Unexpected' but with cheap CCS</v>
      </c>
      <c r="B204" s="15" t="s">
        <v>24</v>
      </c>
      <c r="C204" s="15" t="s">
        <v>68</v>
      </c>
      <c r="D204" s="16">
        <v>162.98216788742448</v>
      </c>
      <c r="E204" s="16">
        <v>130.60599335107312</v>
      </c>
      <c r="F204" s="16">
        <v>115.48696602148951</v>
      </c>
      <c r="G204" s="16">
        <v>90.416531071746249</v>
      </c>
      <c r="H204" s="16">
        <v>1046.405395016955</v>
      </c>
      <c r="I204" s="16">
        <v>616.32486289568885</v>
      </c>
      <c r="J204" s="16">
        <v>12.016131141078274</v>
      </c>
      <c r="K204" s="16">
        <v>3.339673426365998</v>
      </c>
      <c r="L204" s="16">
        <v>76.864506924860962</v>
      </c>
      <c r="M204" s="16">
        <v>208.78489177985088</v>
      </c>
      <c r="N204" s="16">
        <v>20.443625929717729</v>
      </c>
    </row>
    <row r="205" spans="1:14" x14ac:dyDescent="0.3">
      <c r="A205" s="15" t="str">
        <f>INDEX('R1. Scenario specifications'!$C$11:$C$49,MATCH($B205,'R1. Scenario specifications'!$A$11:$A$49,0))</f>
        <v>Current 1.5DS, 2030 start, 'Expect the Unexpected' but with cheap CCS</v>
      </c>
      <c r="B205" s="15" t="s">
        <v>24</v>
      </c>
      <c r="C205" s="15" t="s">
        <v>69</v>
      </c>
      <c r="D205" s="16">
        <v>0</v>
      </c>
      <c r="E205" s="16">
        <v>0</v>
      </c>
      <c r="F205" s="16">
        <v>2.5582329061898301</v>
      </c>
      <c r="G205" s="16">
        <v>14.72228241329314</v>
      </c>
      <c r="H205" s="16">
        <v>460.21467374528817</v>
      </c>
      <c r="I205" s="16">
        <v>485.39954070089169</v>
      </c>
      <c r="J205" s="16">
        <v>84.001946689101246</v>
      </c>
      <c r="K205" s="16">
        <v>72.699853410147639</v>
      </c>
      <c r="L205" s="16">
        <v>519.07861885014927</v>
      </c>
      <c r="M205" s="16">
        <v>523.38358447245082</v>
      </c>
      <c r="N205" s="16">
        <v>0</v>
      </c>
    </row>
    <row r="206" spans="1:14" x14ac:dyDescent="0.3">
      <c r="A206" s="15" t="str">
        <f>INDEX('R1. Scenario specifications'!$C$11:$C$49,MATCH($B206,'R1. Scenario specifications'!$A$11:$A$49,0))</f>
        <v>Current 1.5DS, 2030 start, 'Expect the Unexpected' but with cheap CCS</v>
      </c>
      <c r="B206" s="15" t="s">
        <v>24</v>
      </c>
      <c r="C206" s="15" t="s">
        <v>70</v>
      </c>
      <c r="D206" s="16">
        <v>63.013640871972491</v>
      </c>
      <c r="E206" s="16">
        <v>26.859532615969691</v>
      </c>
      <c r="F206" s="16">
        <v>0.39656849116918191</v>
      </c>
      <c r="G206" s="16">
        <v>1.9075175926554799</v>
      </c>
      <c r="H206" s="16">
        <v>8.7146943984606704</v>
      </c>
      <c r="I206" s="16">
        <v>16.807503461173262</v>
      </c>
      <c r="J206" s="16">
        <v>48.587858737098728</v>
      </c>
      <c r="K206" s="16">
        <v>4.5533230568526903</v>
      </c>
      <c r="L206" s="16">
        <v>45.483202037319586</v>
      </c>
      <c r="M206" s="16">
        <v>22.723610531500377</v>
      </c>
      <c r="N206" s="16">
        <v>133.70978384152011</v>
      </c>
    </row>
    <row r="207" spans="1:14" x14ac:dyDescent="0.3">
      <c r="A207" s="15" t="str">
        <f>INDEX('R1. Scenario specifications'!$C$11:$C$49,MATCH($B207,'R1. Scenario specifications'!$A$11:$A$49,0))</f>
        <v>Current 1.5DS, 2030 start, 'Expect the Unexpected' but with cheap CCS</v>
      </c>
      <c r="B207" s="15" t="s">
        <v>24</v>
      </c>
      <c r="C207" s="15" t="s">
        <v>71</v>
      </c>
      <c r="D207" s="16">
        <v>12.637708883949241</v>
      </c>
      <c r="E207" s="16">
        <v>82.719415916369499</v>
      </c>
      <c r="F207" s="16">
        <v>132.45613489553401</v>
      </c>
      <c r="G207" s="16">
        <v>352.09418791701557</v>
      </c>
      <c r="H207" s="16">
        <v>1999.386331511238</v>
      </c>
      <c r="I207" s="16">
        <v>4545.5610055678781</v>
      </c>
      <c r="J207" s="16">
        <v>10078.511090103701</v>
      </c>
      <c r="K207" s="16">
        <v>2986.8180319902262</v>
      </c>
      <c r="L207" s="16">
        <v>4645.2210805928498</v>
      </c>
      <c r="M207" s="16">
        <v>11991.103629021749</v>
      </c>
      <c r="N207" s="16">
        <v>4202.856990134831</v>
      </c>
    </row>
    <row r="208" spans="1:14" x14ac:dyDescent="0.3">
      <c r="A208" s="15" t="str">
        <f>INDEX('R1. Scenario specifications'!$C$11:$C$49,MATCH($B208,'R1. Scenario specifications'!$A$11:$A$49,0))</f>
        <v>Current 1.5DS, 2030 start, 'Expect the Unexpected' but with cheap CCS</v>
      </c>
      <c r="B208" s="15" t="s">
        <v>24</v>
      </c>
      <c r="C208" s="15" t="s">
        <v>72</v>
      </c>
      <c r="D208" s="16">
        <v>3.9388921868092472E-3</v>
      </c>
      <c r="E208" s="16">
        <v>1.0352472304670233</v>
      </c>
      <c r="F208" s="16">
        <v>1.710734171095331</v>
      </c>
      <c r="G208" s="16">
        <v>10.613038269375846</v>
      </c>
      <c r="H208" s="16">
        <v>51.181080604978249</v>
      </c>
      <c r="I208" s="16">
        <v>40.804999962179977</v>
      </c>
      <c r="J208" s="16">
        <v>32.832878408143344</v>
      </c>
      <c r="K208" s="16">
        <v>46.618861043706069</v>
      </c>
      <c r="L208" s="16">
        <v>37.299466418445419</v>
      </c>
      <c r="M208" s="16">
        <v>38.885940767865478</v>
      </c>
      <c r="N208" s="16">
        <v>42.521530172744008</v>
      </c>
    </row>
    <row r="209" spans="1:14" x14ac:dyDescent="0.3">
      <c r="A209" s="15" t="str">
        <f>INDEX('R1. Scenario specifications'!$C$11:$C$49,MATCH($B209,'R1. Scenario specifications'!$A$11:$A$49,0))</f>
        <v>Current 1.5DS, 2030 start, 'Expect the Unexpected' but with cheap CCS</v>
      </c>
      <c r="B209" s="15" t="s">
        <v>24</v>
      </c>
      <c r="C209" s="15" t="s">
        <v>73</v>
      </c>
      <c r="D209" s="16">
        <v>164.94116315871048</v>
      </c>
      <c r="E209" s="16">
        <v>30.000000000000007</v>
      </c>
      <c r="F209" s="16">
        <v>129.99999999999994</v>
      </c>
      <c r="G209" s="16">
        <v>1264.1995760418588</v>
      </c>
      <c r="H209" s="16">
        <v>2003.9890782823998</v>
      </c>
      <c r="I209" s="16">
        <v>4270.0035808830944</v>
      </c>
      <c r="J209" s="16">
        <v>8198.1883305627689</v>
      </c>
      <c r="K209" s="16">
        <v>79.477091507462035</v>
      </c>
      <c r="L209" s="16">
        <v>4060.378564543736</v>
      </c>
      <c r="M209" s="16">
        <v>7427.1771005457567</v>
      </c>
      <c r="N209" s="16">
        <v>5175.5340104057377</v>
      </c>
    </row>
    <row r="210" spans="1:14" x14ac:dyDescent="0.3">
      <c r="A210" s="15" t="str">
        <f>INDEX('R1. Scenario specifications'!$C$11:$C$49,MATCH($B210,'R1. Scenario specifications'!$A$11:$A$49,0))</f>
        <v>Current 1.5DS, 2020 start, 'Expect the Unexpected' but with cheap EVs</v>
      </c>
      <c r="B210" s="15" t="s">
        <v>25</v>
      </c>
      <c r="C210" s="15" t="s">
        <v>64</v>
      </c>
      <c r="D210" s="16">
        <v>0</v>
      </c>
      <c r="E210" s="16">
        <v>6.4779376244269598</v>
      </c>
      <c r="F210" s="16">
        <v>95.589008100656628</v>
      </c>
      <c r="G210" s="16">
        <v>491.50450982895518</v>
      </c>
      <c r="H210" s="16">
        <v>68.306571380509681</v>
      </c>
      <c r="I210" s="16">
        <v>2.01381229823023</v>
      </c>
      <c r="J210" s="16">
        <v>0</v>
      </c>
      <c r="K210" s="16">
        <v>0</v>
      </c>
      <c r="L210" s="16">
        <v>5.1876506634602801</v>
      </c>
      <c r="M210" s="16">
        <v>0</v>
      </c>
      <c r="N210" s="16">
        <v>0.81279940256384497</v>
      </c>
    </row>
    <row r="211" spans="1:14" x14ac:dyDescent="0.3">
      <c r="A211" s="15" t="str">
        <f>INDEX('R1. Scenario specifications'!$C$11:$C$49,MATCH($B211,'R1. Scenario specifications'!$A$11:$A$49,0))</f>
        <v>Current 1.5DS, 2020 start, 'Expect the Unexpected' but with cheap EVs</v>
      </c>
      <c r="B211" s="15" t="s">
        <v>25</v>
      </c>
      <c r="C211" s="15" t="s">
        <v>74</v>
      </c>
      <c r="D211" s="16">
        <v>0</v>
      </c>
      <c r="E211" s="16">
        <v>0</v>
      </c>
      <c r="F211" s="16">
        <v>0</v>
      </c>
      <c r="G211" s="16">
        <v>33.031297821021255</v>
      </c>
      <c r="H211" s="16">
        <v>946.44596639544352</v>
      </c>
      <c r="I211" s="16">
        <v>1299.5242059587299</v>
      </c>
      <c r="J211" s="16">
        <v>826.24532378086349</v>
      </c>
      <c r="K211" s="16">
        <v>213.90329853166438</v>
      </c>
      <c r="L211" s="16">
        <v>2210.2932028836908</v>
      </c>
      <c r="M211" s="16">
        <v>1013.3411770789735</v>
      </c>
      <c r="N211" s="16">
        <v>807.36424699263023</v>
      </c>
    </row>
    <row r="212" spans="1:14" x14ac:dyDescent="0.3">
      <c r="A212" s="15" t="str">
        <f>INDEX('R1. Scenario specifications'!$C$11:$C$49,MATCH($B212,'R1. Scenario specifications'!$A$11:$A$49,0))</f>
        <v>Current 1.5DS, 2020 start, 'Expect the Unexpected' but with cheap EVs</v>
      </c>
      <c r="B212" s="15" t="s">
        <v>25</v>
      </c>
      <c r="C212" s="15" t="s">
        <v>65</v>
      </c>
      <c r="D212" s="16">
        <v>486.76214820756047</v>
      </c>
      <c r="E212" s="16">
        <v>230.53324612910072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</row>
    <row r="213" spans="1:14" x14ac:dyDescent="0.3">
      <c r="A213" s="15" t="str">
        <f>INDEX('R1. Scenario specifications'!$C$11:$C$49,MATCH($B213,'R1. Scenario specifications'!$A$11:$A$49,0))</f>
        <v>Current 1.5DS, 2020 start, 'Expect the Unexpected' but with cheap EVs</v>
      </c>
      <c r="B213" s="15" t="s">
        <v>25</v>
      </c>
      <c r="C213" s="15" t="s">
        <v>66</v>
      </c>
      <c r="D213" s="16">
        <v>203.46404072245815</v>
      </c>
      <c r="E213" s="16">
        <v>625.552257672471</v>
      </c>
      <c r="F213" s="16">
        <v>509.11392949042698</v>
      </c>
      <c r="G213" s="16">
        <v>348.44060450298565</v>
      </c>
      <c r="H213" s="16">
        <v>79.993057172592501</v>
      </c>
      <c r="I213" s="16">
        <v>36.977841830803598</v>
      </c>
      <c r="J213" s="16">
        <v>74.418775922287978</v>
      </c>
      <c r="K213" s="16">
        <v>21.3767506256475</v>
      </c>
      <c r="L213" s="16">
        <v>120.63229863961736</v>
      </c>
      <c r="M213" s="16">
        <v>85.547597620974614</v>
      </c>
      <c r="N213" s="16">
        <v>23.651280502250199</v>
      </c>
    </row>
    <row r="214" spans="1:14" x14ac:dyDescent="0.3">
      <c r="A214" s="15" t="str">
        <f>INDEX('R1. Scenario specifications'!$C$11:$C$49,MATCH($B214,'R1. Scenario specifications'!$A$11:$A$49,0))</f>
        <v>Current 1.5DS, 2020 start, 'Expect the Unexpected' but with cheap EVs</v>
      </c>
      <c r="B214" s="15" t="s">
        <v>25</v>
      </c>
      <c r="C214" s="15" t="s">
        <v>75</v>
      </c>
      <c r="D214" s="16">
        <v>0</v>
      </c>
      <c r="E214" s="16">
        <v>0</v>
      </c>
      <c r="F214" s="16">
        <v>0</v>
      </c>
      <c r="G214" s="16">
        <v>1.1266857723456301</v>
      </c>
      <c r="H214" s="16">
        <v>297.50621129770201</v>
      </c>
      <c r="I214" s="16">
        <v>2494.4680435292048</v>
      </c>
      <c r="J214" s="16">
        <v>606.0343118156818</v>
      </c>
      <c r="K214" s="16">
        <v>44.525988490877396</v>
      </c>
      <c r="L214" s="16">
        <v>588.96878780973577</v>
      </c>
      <c r="M214" s="16">
        <v>482.12639157420432</v>
      </c>
      <c r="N214" s="16">
        <v>644.62771099703627</v>
      </c>
    </row>
    <row r="215" spans="1:14" x14ac:dyDescent="0.3">
      <c r="A215" s="15" t="str">
        <f>INDEX('R1. Scenario specifications'!$C$11:$C$49,MATCH($B215,'R1. Scenario specifications'!$A$11:$A$49,0))</f>
        <v>Current 1.5DS, 2020 start, 'Expect the Unexpected' but with cheap EVs</v>
      </c>
      <c r="B215" s="15" t="s">
        <v>25</v>
      </c>
      <c r="C215" s="15" t="s">
        <v>67</v>
      </c>
      <c r="D215" s="16">
        <v>0.27881728888888901</v>
      </c>
      <c r="E215" s="16">
        <v>0.33361993333333301</v>
      </c>
      <c r="F215" s="16">
        <v>87.480811018470206</v>
      </c>
      <c r="G215" s="16">
        <v>433.82859254973033</v>
      </c>
      <c r="H215" s="16">
        <v>580.52374073692022</v>
      </c>
      <c r="I215" s="16">
        <v>44.955472888606181</v>
      </c>
      <c r="J215" s="16">
        <v>78.569574066276772</v>
      </c>
      <c r="K215" s="16">
        <v>7.7022703277638822</v>
      </c>
      <c r="L215" s="16">
        <v>361.27636337057214</v>
      </c>
      <c r="M215" s="16">
        <v>331.38564961932525</v>
      </c>
      <c r="N215" s="16">
        <v>349.82683390100925</v>
      </c>
    </row>
    <row r="216" spans="1:14" x14ac:dyDescent="0.3">
      <c r="A216" s="15" t="str">
        <f>INDEX('R1. Scenario specifications'!$C$11:$C$49,MATCH($B216,'R1. Scenario specifications'!$A$11:$A$49,0))</f>
        <v>Current 1.5DS, 2020 start, 'Expect the Unexpected' but with cheap EVs</v>
      </c>
      <c r="B216" s="15" t="s">
        <v>25</v>
      </c>
      <c r="C216" s="15" t="s">
        <v>68</v>
      </c>
      <c r="D216" s="16">
        <v>162.98216788742448</v>
      </c>
      <c r="E216" s="16">
        <v>130.60599335107312</v>
      </c>
      <c r="F216" s="16">
        <v>115.48696602148951</v>
      </c>
      <c r="G216" s="16">
        <v>813.51615216425273</v>
      </c>
      <c r="H216" s="16">
        <v>464.03086923181729</v>
      </c>
      <c r="I216" s="16">
        <v>357.86702627969231</v>
      </c>
      <c r="J216" s="16">
        <v>50.335498849004289</v>
      </c>
      <c r="K216" s="16">
        <v>99.104308278679923</v>
      </c>
      <c r="L216" s="16">
        <v>283.64189312521847</v>
      </c>
      <c r="M216" s="16">
        <v>171.01422720042066</v>
      </c>
      <c r="N216" s="16">
        <v>5.7266450200867398</v>
      </c>
    </row>
    <row r="217" spans="1:14" x14ac:dyDescent="0.3">
      <c r="A217" s="15" t="str">
        <f>INDEX('R1. Scenario specifications'!$C$11:$C$49,MATCH($B217,'R1. Scenario specifications'!$A$11:$A$49,0))</f>
        <v>Current 1.5DS, 2020 start, 'Expect the Unexpected' but with cheap EVs</v>
      </c>
      <c r="B217" s="15" t="s">
        <v>25</v>
      </c>
      <c r="C217" s="15" t="s">
        <v>69</v>
      </c>
      <c r="D217" s="16">
        <v>0</v>
      </c>
      <c r="E217" s="16">
        <v>0</v>
      </c>
      <c r="F217" s="16">
        <v>2.5582329061898301</v>
      </c>
      <c r="G217" s="16">
        <v>167.57648609511853</v>
      </c>
      <c r="H217" s="16">
        <v>364.92001800599587</v>
      </c>
      <c r="I217" s="16">
        <v>534.19880852166125</v>
      </c>
      <c r="J217" s="16">
        <v>77.327208518500143</v>
      </c>
      <c r="K217" s="16">
        <v>223.49586888324109</v>
      </c>
      <c r="L217" s="16">
        <v>580.00113496572237</v>
      </c>
      <c r="M217" s="16">
        <v>598.64596403619123</v>
      </c>
      <c r="N217" s="16">
        <v>0</v>
      </c>
    </row>
    <row r="218" spans="1:14" x14ac:dyDescent="0.3">
      <c r="A218" s="15" t="str">
        <f>INDEX('R1. Scenario specifications'!$C$11:$C$49,MATCH($B218,'R1. Scenario specifications'!$A$11:$A$49,0))</f>
        <v>Current 1.5DS, 2020 start, 'Expect the Unexpected' but with cheap EVs</v>
      </c>
      <c r="B218" s="15" t="s">
        <v>25</v>
      </c>
      <c r="C218" s="15" t="s">
        <v>70</v>
      </c>
      <c r="D218" s="16">
        <v>63.013640871972491</v>
      </c>
      <c r="E218" s="16">
        <v>26.859532615969691</v>
      </c>
      <c r="F218" s="16">
        <v>0.39656849116918191</v>
      </c>
      <c r="G218" s="16">
        <v>0</v>
      </c>
      <c r="H218" s="16">
        <v>3.7070858937404001</v>
      </c>
      <c r="I218" s="16">
        <v>4.7948672376327703</v>
      </c>
      <c r="J218" s="16">
        <v>75.295134556002751</v>
      </c>
      <c r="K218" s="16">
        <v>17.561398106875188</v>
      </c>
      <c r="L218" s="16">
        <v>57.176933111020944</v>
      </c>
      <c r="M218" s="16">
        <v>36.982908712285685</v>
      </c>
      <c r="N218" s="16">
        <v>169.08434222993279</v>
      </c>
    </row>
    <row r="219" spans="1:14" x14ac:dyDescent="0.3">
      <c r="A219" s="15" t="str">
        <f>INDEX('R1. Scenario specifications'!$C$11:$C$49,MATCH($B219,'R1. Scenario specifications'!$A$11:$A$49,0))</f>
        <v>Current 1.5DS, 2020 start, 'Expect the Unexpected' but with cheap EVs</v>
      </c>
      <c r="B219" s="15" t="s">
        <v>25</v>
      </c>
      <c r="C219" s="15" t="s">
        <v>71</v>
      </c>
      <c r="D219" s="16">
        <v>12.637708883949241</v>
      </c>
      <c r="E219" s="16">
        <v>82.719415916369499</v>
      </c>
      <c r="F219" s="16">
        <v>132.45613489553401</v>
      </c>
      <c r="G219" s="16">
        <v>901.98434517915939</v>
      </c>
      <c r="H219" s="16">
        <v>2978.9066939748714</v>
      </c>
      <c r="I219" s="16">
        <v>5070.5563250907917</v>
      </c>
      <c r="J219" s="16">
        <v>5790.4589430162123</v>
      </c>
      <c r="K219" s="16">
        <v>4257.7278921498018</v>
      </c>
      <c r="L219" s="16">
        <v>8397.0379696713517</v>
      </c>
      <c r="M219" s="16">
        <v>9045.4315277436472</v>
      </c>
      <c r="N219" s="16">
        <v>7959.0411160712029</v>
      </c>
    </row>
    <row r="220" spans="1:14" x14ac:dyDescent="0.3">
      <c r="A220" s="15" t="str">
        <f>INDEX('R1. Scenario specifications'!$C$11:$C$49,MATCH($B220,'R1. Scenario specifications'!$A$11:$A$49,0))</f>
        <v>Current 1.5DS, 2020 start, 'Expect the Unexpected' but with cheap EVs</v>
      </c>
      <c r="B220" s="15" t="s">
        <v>25</v>
      </c>
      <c r="C220" s="15" t="s">
        <v>72</v>
      </c>
      <c r="D220" s="16">
        <v>3.9388921868092472E-3</v>
      </c>
      <c r="E220" s="16">
        <v>1.0352472304670233</v>
      </c>
      <c r="F220" s="16">
        <v>1.710734171095331</v>
      </c>
      <c r="G220" s="16">
        <v>17.292475668625503</v>
      </c>
      <c r="H220" s="16">
        <v>80.840170797032343</v>
      </c>
      <c r="I220" s="16">
        <v>63.960000260129704</v>
      </c>
      <c r="J220" s="16">
        <v>255.69016433014599</v>
      </c>
      <c r="K220" s="16">
        <v>73.420680567349493</v>
      </c>
      <c r="L220" s="16">
        <v>148.18617423628996</v>
      </c>
      <c r="M220" s="16">
        <v>175.61361726048978</v>
      </c>
      <c r="N220" s="16">
        <v>106.26295098534656</v>
      </c>
    </row>
    <row r="221" spans="1:14" x14ac:dyDescent="0.3">
      <c r="A221" s="15" t="str">
        <f>INDEX('R1. Scenario specifications'!$C$11:$C$49,MATCH($B221,'R1. Scenario specifications'!$A$11:$A$49,0))</f>
        <v>Current 1.5DS, 2020 start, 'Expect the Unexpected' but with cheap EVs</v>
      </c>
      <c r="B221" s="15" t="s">
        <v>25</v>
      </c>
      <c r="C221" s="15" t="s">
        <v>73</v>
      </c>
      <c r="D221" s="16">
        <v>164.94116315871048</v>
      </c>
      <c r="E221" s="16">
        <v>30.000000000000007</v>
      </c>
      <c r="F221" s="16">
        <v>129.99999999999994</v>
      </c>
      <c r="G221" s="16">
        <v>1578.2302879462018</v>
      </c>
      <c r="H221" s="16">
        <v>2654.6128627499079</v>
      </c>
      <c r="I221" s="16">
        <v>5436.0103103960928</v>
      </c>
      <c r="J221" s="16">
        <v>5742.4188079923488</v>
      </c>
      <c r="K221" s="16">
        <v>2027.2457133251187</v>
      </c>
      <c r="L221" s="16">
        <v>9507.9362555371608</v>
      </c>
      <c r="M221" s="16">
        <v>9692.8356082341925</v>
      </c>
      <c r="N221" s="16">
        <v>10540.234099976089</v>
      </c>
    </row>
    <row r="222" spans="1:14" x14ac:dyDescent="0.3">
      <c r="A222" s="15" t="str">
        <f>INDEX('R1. Scenario specifications'!$C$11:$C$49,MATCH($B222,'R1. Scenario specifications'!$A$11:$A$49,0))</f>
        <v>Current 2DS, 2030 start, 'Expect the Unexpected'</v>
      </c>
      <c r="B222" s="15" t="s">
        <v>26</v>
      </c>
      <c r="C222" s="15" t="s">
        <v>64</v>
      </c>
      <c r="D222" s="16">
        <v>0</v>
      </c>
      <c r="E222" s="16">
        <v>6.4779376244269598</v>
      </c>
      <c r="F222" s="16">
        <v>95.589008100656628</v>
      </c>
      <c r="G222" s="16">
        <v>225.43790045169314</v>
      </c>
      <c r="H222" s="16">
        <v>241.63417556562257</v>
      </c>
      <c r="I222" s="16">
        <v>84.510900727074599</v>
      </c>
      <c r="J222" s="16">
        <v>14.16776176489318</v>
      </c>
      <c r="K222" s="16">
        <v>0</v>
      </c>
      <c r="L222" s="16">
        <v>6.2369048899496002</v>
      </c>
      <c r="M222" s="16">
        <v>0</v>
      </c>
      <c r="N222" s="16">
        <v>0</v>
      </c>
    </row>
    <row r="223" spans="1:14" x14ac:dyDescent="0.3">
      <c r="A223" s="15" t="str">
        <f>INDEX('R1. Scenario specifications'!$C$11:$C$49,MATCH($B223,'R1. Scenario specifications'!$A$11:$A$49,0))</f>
        <v>Current 2DS, 2030 start, 'Expect the Unexpected'</v>
      </c>
      <c r="B223" s="15" t="s">
        <v>26</v>
      </c>
      <c r="C223" s="15" t="s">
        <v>74</v>
      </c>
      <c r="D223" s="16">
        <v>0</v>
      </c>
      <c r="E223" s="16">
        <v>0</v>
      </c>
      <c r="F223" s="16">
        <v>0</v>
      </c>
      <c r="G223" s="16">
        <v>0</v>
      </c>
      <c r="H223" s="16">
        <v>25.016163230102229</v>
      </c>
      <c r="I223" s="16">
        <v>135.74379590398695</v>
      </c>
      <c r="J223" s="16">
        <v>822.71022116522533</v>
      </c>
      <c r="K223" s="16">
        <v>1103.1463217661571</v>
      </c>
      <c r="L223" s="16">
        <v>1183.6908363859061</v>
      </c>
      <c r="M223" s="16">
        <v>794.95942777127982</v>
      </c>
      <c r="N223" s="16">
        <v>1775.3867938177709</v>
      </c>
    </row>
    <row r="224" spans="1:14" x14ac:dyDescent="0.3">
      <c r="A224" s="15" t="str">
        <f>INDEX('R1. Scenario specifications'!$C$11:$C$49,MATCH($B224,'R1. Scenario specifications'!$A$11:$A$49,0))</f>
        <v>Current 2DS, 2030 start, 'Expect the Unexpected'</v>
      </c>
      <c r="B224" s="15" t="s">
        <v>26</v>
      </c>
      <c r="C224" s="15" t="s">
        <v>65</v>
      </c>
      <c r="D224" s="16">
        <v>486.76214820756047</v>
      </c>
      <c r="E224" s="16">
        <v>230.53324612910072</v>
      </c>
      <c r="F224" s="16">
        <v>0</v>
      </c>
      <c r="G224" s="16">
        <v>15.4833714793025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</row>
    <row r="225" spans="1:14" x14ac:dyDescent="0.3">
      <c r="A225" s="15" t="str">
        <f>INDEX('R1. Scenario specifications'!$C$11:$C$49,MATCH($B225,'R1. Scenario specifications'!$A$11:$A$49,0))</f>
        <v>Current 2DS, 2030 start, 'Expect the Unexpected'</v>
      </c>
      <c r="B225" s="15" t="s">
        <v>26</v>
      </c>
      <c r="C225" s="15" t="s">
        <v>66</v>
      </c>
      <c r="D225" s="16">
        <v>203.46404072245815</v>
      </c>
      <c r="E225" s="16">
        <v>625.552257672471</v>
      </c>
      <c r="F225" s="16">
        <v>509.11392949042698</v>
      </c>
      <c r="G225" s="16">
        <v>6.9447776636171703</v>
      </c>
      <c r="H225" s="16">
        <v>152.5206367785905</v>
      </c>
      <c r="I225" s="16">
        <v>275.90691104321553</v>
      </c>
      <c r="J225" s="16">
        <v>101.841004683216</v>
      </c>
      <c r="K225" s="16">
        <v>294.73833247916969</v>
      </c>
      <c r="L225" s="16">
        <v>75.981459599702106</v>
      </c>
      <c r="M225" s="16">
        <v>61.582355046238625</v>
      </c>
      <c r="N225" s="16">
        <v>121.50540153242552</v>
      </c>
    </row>
    <row r="226" spans="1:14" x14ac:dyDescent="0.3">
      <c r="A226" s="15" t="str">
        <f>INDEX('R1. Scenario specifications'!$C$11:$C$49,MATCH($B226,'R1. Scenario specifications'!$A$11:$A$49,0))</f>
        <v>Current 2DS, 2030 start, 'Expect the Unexpected'</v>
      </c>
      <c r="B226" s="15" t="s">
        <v>26</v>
      </c>
      <c r="C226" s="15" t="s">
        <v>75</v>
      </c>
      <c r="D226" s="16">
        <v>0</v>
      </c>
      <c r="E226" s="16">
        <v>0</v>
      </c>
      <c r="F226" s="16">
        <v>0</v>
      </c>
      <c r="G226" s="16">
        <v>0</v>
      </c>
      <c r="H226" s="16">
        <v>4.1678509513961002</v>
      </c>
      <c r="I226" s="16">
        <v>0.206160942472772</v>
      </c>
      <c r="J226" s="16">
        <v>31.6607737577683</v>
      </c>
      <c r="K226" s="16">
        <v>79.329860085128956</v>
      </c>
      <c r="L226" s="16">
        <v>390.26745712517084</v>
      </c>
      <c r="M226" s="16">
        <v>574.4627413808937</v>
      </c>
      <c r="N226" s="16">
        <v>203.18739765589154</v>
      </c>
    </row>
    <row r="227" spans="1:14" x14ac:dyDescent="0.3">
      <c r="A227" s="15" t="str">
        <f>INDEX('R1. Scenario specifications'!$C$11:$C$49,MATCH($B227,'R1. Scenario specifications'!$A$11:$A$49,0))</f>
        <v>Current 2DS, 2030 start, 'Expect the Unexpected'</v>
      </c>
      <c r="B227" s="15" t="s">
        <v>26</v>
      </c>
      <c r="C227" s="15" t="s">
        <v>67</v>
      </c>
      <c r="D227" s="16">
        <v>0.27881728888888901</v>
      </c>
      <c r="E227" s="16">
        <v>0.33361993333333301</v>
      </c>
      <c r="F227" s="16">
        <v>87.480811018470206</v>
      </c>
      <c r="G227" s="16">
        <v>53.162220652850131</v>
      </c>
      <c r="H227" s="16">
        <v>58.488436627850128</v>
      </c>
      <c r="I227" s="16">
        <v>198.06916940124196</v>
      </c>
      <c r="J227" s="16">
        <v>93.360151634053466</v>
      </c>
      <c r="K227" s="16">
        <v>50.506529352466792</v>
      </c>
      <c r="L227" s="16">
        <v>266.17204410064107</v>
      </c>
      <c r="M227" s="16">
        <v>522.72605053876566</v>
      </c>
      <c r="N227" s="16">
        <v>153.42695154252263</v>
      </c>
    </row>
    <row r="228" spans="1:14" x14ac:dyDescent="0.3">
      <c r="A228" s="15" t="str">
        <f>INDEX('R1. Scenario specifications'!$C$11:$C$49,MATCH($B228,'R1. Scenario specifications'!$A$11:$A$49,0))</f>
        <v>Current 2DS, 2030 start, 'Expect the Unexpected'</v>
      </c>
      <c r="B228" s="15" t="s">
        <v>26</v>
      </c>
      <c r="C228" s="15" t="s">
        <v>68</v>
      </c>
      <c r="D228" s="16">
        <v>162.98216788742448</v>
      </c>
      <c r="E228" s="16">
        <v>130.60599335107312</v>
      </c>
      <c r="F228" s="16">
        <v>115.48696602148951</v>
      </c>
      <c r="G228" s="16">
        <v>90.416531071746249</v>
      </c>
      <c r="H228" s="16">
        <v>433.41730050313407</v>
      </c>
      <c r="I228" s="16">
        <v>131.35866659642545</v>
      </c>
      <c r="J228" s="16">
        <v>165.06725326094698</v>
      </c>
      <c r="K228" s="16">
        <v>201.82447313248315</v>
      </c>
      <c r="L228" s="16">
        <v>508.94417964424917</v>
      </c>
      <c r="M228" s="16">
        <v>437.69012471017822</v>
      </c>
      <c r="N228" s="16">
        <v>18.410669388006077</v>
      </c>
    </row>
    <row r="229" spans="1:14" x14ac:dyDescent="0.3">
      <c r="A229" s="15" t="str">
        <f>INDEX('R1. Scenario specifications'!$C$11:$C$49,MATCH($B229,'R1. Scenario specifications'!$A$11:$A$49,0))</f>
        <v>Current 2DS, 2030 start, 'Expect the Unexpected'</v>
      </c>
      <c r="B229" s="15" t="s">
        <v>26</v>
      </c>
      <c r="C229" s="15" t="s">
        <v>69</v>
      </c>
      <c r="D229" s="16">
        <v>0</v>
      </c>
      <c r="E229" s="16">
        <v>0</v>
      </c>
      <c r="F229" s="16">
        <v>2.5582329061898301</v>
      </c>
      <c r="G229" s="16">
        <v>14.72228241329314</v>
      </c>
      <c r="H229" s="16">
        <v>380.15090502630221</v>
      </c>
      <c r="I229" s="16">
        <v>602.98660581144918</v>
      </c>
      <c r="J229" s="16">
        <v>158.14983829911529</v>
      </c>
      <c r="K229" s="16">
        <v>100.38213063518204</v>
      </c>
      <c r="L229" s="16">
        <v>561.25263509337879</v>
      </c>
      <c r="M229" s="16">
        <v>659.68557237597827</v>
      </c>
      <c r="N229" s="16">
        <v>0</v>
      </c>
    </row>
    <row r="230" spans="1:14" x14ac:dyDescent="0.3">
      <c r="A230" s="15" t="str">
        <f>INDEX('R1. Scenario specifications'!$C$11:$C$49,MATCH($B230,'R1. Scenario specifications'!$A$11:$A$49,0))</f>
        <v>Current 2DS, 2030 start, 'Expect the Unexpected'</v>
      </c>
      <c r="B230" s="15" t="s">
        <v>26</v>
      </c>
      <c r="C230" s="15" t="s">
        <v>70</v>
      </c>
      <c r="D230" s="16">
        <v>63.013640871972491</v>
      </c>
      <c r="E230" s="16">
        <v>26.859532615969691</v>
      </c>
      <c r="F230" s="16">
        <v>0.39656849116918191</v>
      </c>
      <c r="G230" s="16">
        <v>1.9075175926554799</v>
      </c>
      <c r="H230" s="16">
        <v>24.424391363730727</v>
      </c>
      <c r="I230" s="16">
        <v>2.8052174814432629</v>
      </c>
      <c r="J230" s="16">
        <v>7.4913597660392073</v>
      </c>
      <c r="K230" s="16">
        <v>3.7301294197304098</v>
      </c>
      <c r="L230" s="16">
        <v>44.86427464248068</v>
      </c>
      <c r="M230" s="16">
        <v>36.6640207439129</v>
      </c>
      <c r="N230" s="16">
        <v>123.74623208392688</v>
      </c>
    </row>
    <row r="231" spans="1:14" x14ac:dyDescent="0.3">
      <c r="A231" s="15" t="str">
        <f>INDEX('R1. Scenario specifications'!$C$11:$C$49,MATCH($B231,'R1. Scenario specifications'!$A$11:$A$49,0))</f>
        <v>Current 2DS, 2030 start, 'Expect the Unexpected'</v>
      </c>
      <c r="B231" s="15" t="s">
        <v>26</v>
      </c>
      <c r="C231" s="15" t="s">
        <v>71</v>
      </c>
      <c r="D231" s="16">
        <v>12.637708883949241</v>
      </c>
      <c r="E231" s="16">
        <v>82.719415916369499</v>
      </c>
      <c r="F231" s="16">
        <v>132.45613489553401</v>
      </c>
      <c r="G231" s="16">
        <v>352.09418791701557</v>
      </c>
      <c r="H231" s="16">
        <v>1819.97561280376</v>
      </c>
      <c r="I231" s="16">
        <v>2909.6207567734468</v>
      </c>
      <c r="J231" s="16">
        <v>2108.933804467471</v>
      </c>
      <c r="K231" s="16">
        <v>4662.1062138978614</v>
      </c>
      <c r="L231" s="16">
        <v>6095.2778038667502</v>
      </c>
      <c r="M231" s="16">
        <v>8522.2131326701656</v>
      </c>
      <c r="N231" s="16">
        <v>8055.5479149093717</v>
      </c>
    </row>
    <row r="232" spans="1:14" x14ac:dyDescent="0.3">
      <c r="A232" s="15" t="str">
        <f>INDEX('R1. Scenario specifications'!$C$11:$C$49,MATCH($B232,'R1. Scenario specifications'!$A$11:$A$49,0))</f>
        <v>Current 2DS, 2030 start, 'Expect the Unexpected'</v>
      </c>
      <c r="B232" s="15" t="s">
        <v>26</v>
      </c>
      <c r="C232" s="15" t="s">
        <v>72</v>
      </c>
      <c r="D232" s="16">
        <v>3.9388921868092472E-3</v>
      </c>
      <c r="E232" s="16">
        <v>1.0352472304670233</v>
      </c>
      <c r="F232" s="16">
        <v>1.710734171095331</v>
      </c>
      <c r="G232" s="16">
        <v>10.613038269375846</v>
      </c>
      <c r="H232" s="16">
        <v>1.4567584740198549</v>
      </c>
      <c r="I232" s="16">
        <v>5.6512966655079877</v>
      </c>
      <c r="J232" s="16">
        <v>6.6074503370628781</v>
      </c>
      <c r="K232" s="16">
        <v>30.249531760260371</v>
      </c>
      <c r="L232" s="16">
        <v>6.068668653307947</v>
      </c>
      <c r="M232" s="16">
        <v>20.760376841087144</v>
      </c>
      <c r="N232" s="16">
        <v>19.624165128464472</v>
      </c>
    </row>
    <row r="233" spans="1:14" x14ac:dyDescent="0.3">
      <c r="A233" s="15" t="str">
        <f>INDEX('R1. Scenario specifications'!$C$11:$C$49,MATCH($B233,'R1. Scenario specifications'!$A$11:$A$49,0))</f>
        <v>Current 2DS, 2030 start, 'Expect the Unexpected'</v>
      </c>
      <c r="B233" s="15" t="s">
        <v>26</v>
      </c>
      <c r="C233" s="15" t="s">
        <v>73</v>
      </c>
      <c r="D233" s="16">
        <v>164.94116315871048</v>
      </c>
      <c r="E233" s="16">
        <v>30.000000000000007</v>
      </c>
      <c r="F233" s="16">
        <v>129.99999999999994</v>
      </c>
      <c r="G233" s="16">
        <v>1264.1995760418588</v>
      </c>
      <c r="H233" s="16">
        <v>2088.1606585263098</v>
      </c>
      <c r="I233" s="16">
        <v>1657.537251030637</v>
      </c>
      <c r="J233" s="16">
        <v>3276.188361816502</v>
      </c>
      <c r="K233" s="16">
        <v>4163.8356045805403</v>
      </c>
      <c r="L233" s="16">
        <v>5592.33225270618</v>
      </c>
      <c r="M233" s="16">
        <v>10475.804638067633</v>
      </c>
      <c r="N233" s="16">
        <v>10288.044017863265</v>
      </c>
    </row>
    <row r="234" spans="1:14" x14ac:dyDescent="0.3">
      <c r="A234" s="15" t="str">
        <f>INDEX('R1. Scenario specifications'!$C$11:$C$49,MATCH($B234,'R1. Scenario specifications'!$A$11:$A$49,0))</f>
        <v>Current 1.5DS, 2030 start, 'Expect the Unexpected' but with cheap EVs</v>
      </c>
      <c r="B234" s="15" t="s">
        <v>27</v>
      </c>
      <c r="C234" s="15" t="s">
        <v>64</v>
      </c>
      <c r="D234" s="16">
        <v>0</v>
      </c>
      <c r="E234" s="16">
        <v>6.4779376244269598</v>
      </c>
      <c r="F234" s="16">
        <v>95.589008100656628</v>
      </c>
      <c r="G234" s="16">
        <v>225.43790045169314</v>
      </c>
      <c r="H234" s="16">
        <v>669.484227163235</v>
      </c>
      <c r="I234" s="16">
        <v>1.5302280415285101</v>
      </c>
      <c r="J234" s="16">
        <v>3.4704232988937598</v>
      </c>
      <c r="K234" s="16">
        <v>0</v>
      </c>
      <c r="L234" s="16">
        <v>10.8916769714287</v>
      </c>
      <c r="M234" s="16">
        <v>15.1356411865711</v>
      </c>
      <c r="N234" s="16">
        <v>0</v>
      </c>
    </row>
    <row r="235" spans="1:14" x14ac:dyDescent="0.3">
      <c r="A235" s="15" t="str">
        <f>INDEX('R1. Scenario specifications'!$C$11:$C$49,MATCH($B235,'R1. Scenario specifications'!$A$11:$A$49,0))</f>
        <v>Current 1.5DS, 2030 start, 'Expect the Unexpected' but with cheap EVs</v>
      </c>
      <c r="B235" s="15" t="s">
        <v>27</v>
      </c>
      <c r="C235" s="15" t="s">
        <v>74</v>
      </c>
      <c r="D235" s="16">
        <v>0</v>
      </c>
      <c r="E235" s="16">
        <v>0</v>
      </c>
      <c r="F235" s="16">
        <v>0</v>
      </c>
      <c r="G235" s="16">
        <v>0</v>
      </c>
      <c r="H235" s="16">
        <v>30.773867420273014</v>
      </c>
      <c r="I235" s="16">
        <v>2216.8419000353083</v>
      </c>
      <c r="J235" s="16">
        <v>2449.8548746848537</v>
      </c>
      <c r="K235" s="16">
        <v>0</v>
      </c>
      <c r="L235" s="16">
        <v>233.1989535158765</v>
      </c>
      <c r="M235" s="16">
        <v>1364.7166407572497</v>
      </c>
      <c r="N235" s="16">
        <v>2274.2608874706611</v>
      </c>
    </row>
    <row r="236" spans="1:14" x14ac:dyDescent="0.3">
      <c r="A236" s="15" t="str">
        <f>INDEX('R1. Scenario specifications'!$C$11:$C$49,MATCH($B236,'R1. Scenario specifications'!$A$11:$A$49,0))</f>
        <v>Current 1.5DS, 2030 start, 'Expect the Unexpected' but with cheap EVs</v>
      </c>
      <c r="B236" s="15" t="s">
        <v>27</v>
      </c>
      <c r="C236" s="15" t="s">
        <v>65</v>
      </c>
      <c r="D236" s="16">
        <v>486.76214820756047</v>
      </c>
      <c r="E236" s="16">
        <v>230.53324612910072</v>
      </c>
      <c r="F236" s="16">
        <v>0</v>
      </c>
      <c r="G236" s="16">
        <v>15.4833714793025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</row>
    <row r="237" spans="1:14" x14ac:dyDescent="0.3">
      <c r="A237" s="15" t="str">
        <f>INDEX('R1. Scenario specifications'!$C$11:$C$49,MATCH($B237,'R1. Scenario specifications'!$A$11:$A$49,0))</f>
        <v>Current 1.5DS, 2030 start, 'Expect the Unexpected' but with cheap EVs</v>
      </c>
      <c r="B237" s="15" t="s">
        <v>27</v>
      </c>
      <c r="C237" s="15" t="s">
        <v>66</v>
      </c>
      <c r="D237" s="16">
        <v>203.46404072245815</v>
      </c>
      <c r="E237" s="16">
        <v>625.552257672471</v>
      </c>
      <c r="F237" s="16">
        <v>509.11392949042698</v>
      </c>
      <c r="G237" s="16">
        <v>6.9447776636171703</v>
      </c>
      <c r="H237" s="16">
        <v>212.03332375894499</v>
      </c>
      <c r="I237" s="16">
        <v>85.058142678599992</v>
      </c>
      <c r="J237" s="16">
        <v>18.462621215975101</v>
      </c>
      <c r="K237" s="16">
        <v>112.2557291969328</v>
      </c>
      <c r="L237" s="16">
        <v>432.58956560381489</v>
      </c>
      <c r="M237" s="16">
        <v>182.38581738250582</v>
      </c>
      <c r="N237" s="16">
        <v>33.930382525274979</v>
      </c>
    </row>
    <row r="238" spans="1:14" x14ac:dyDescent="0.3">
      <c r="A238" s="15" t="str">
        <f>INDEX('R1. Scenario specifications'!$C$11:$C$49,MATCH($B238,'R1. Scenario specifications'!$A$11:$A$49,0))</f>
        <v>Current 1.5DS, 2030 start, 'Expect the Unexpected' but with cheap EVs</v>
      </c>
      <c r="B238" s="15" t="s">
        <v>27</v>
      </c>
      <c r="C238" s="15" t="s">
        <v>75</v>
      </c>
      <c r="D238" s="16">
        <v>0</v>
      </c>
      <c r="E238" s="16">
        <v>0</v>
      </c>
      <c r="F238" s="16">
        <v>0</v>
      </c>
      <c r="G238" s="16">
        <v>0</v>
      </c>
      <c r="H238" s="16">
        <v>3.3841161730938603</v>
      </c>
      <c r="I238" s="16">
        <v>643.38506382114815</v>
      </c>
      <c r="J238" s="16">
        <v>1503.6929476768478</v>
      </c>
      <c r="K238" s="16">
        <v>0</v>
      </c>
      <c r="L238" s="16">
        <v>0</v>
      </c>
      <c r="M238" s="16">
        <v>0</v>
      </c>
      <c r="N238" s="16">
        <v>320.72726899227081</v>
      </c>
    </row>
    <row r="239" spans="1:14" x14ac:dyDescent="0.3">
      <c r="A239" s="15" t="str">
        <f>INDEX('R1. Scenario specifications'!$C$11:$C$49,MATCH($B239,'R1. Scenario specifications'!$A$11:$A$49,0))</f>
        <v>Current 1.5DS, 2030 start, 'Expect the Unexpected' but with cheap EVs</v>
      </c>
      <c r="B239" s="15" t="s">
        <v>27</v>
      </c>
      <c r="C239" s="15" t="s">
        <v>67</v>
      </c>
      <c r="D239" s="16">
        <v>0.27881728888888901</v>
      </c>
      <c r="E239" s="16">
        <v>0.33361993333333301</v>
      </c>
      <c r="F239" s="16">
        <v>87.480811018470206</v>
      </c>
      <c r="G239" s="16">
        <v>53.162220652850131</v>
      </c>
      <c r="H239" s="16">
        <v>1176.4776983728659</v>
      </c>
      <c r="I239" s="16">
        <v>54.874495125822158</v>
      </c>
      <c r="J239" s="16">
        <v>75.984176425014823</v>
      </c>
      <c r="K239" s="16">
        <v>1.7516969217416656</v>
      </c>
      <c r="L239" s="16">
        <v>17.39954367509478</v>
      </c>
      <c r="M239" s="16">
        <v>139.03709261406459</v>
      </c>
      <c r="N239" s="16">
        <v>573.22567362917641</v>
      </c>
    </row>
    <row r="240" spans="1:14" x14ac:dyDescent="0.3">
      <c r="A240" s="15" t="str">
        <f>INDEX('R1. Scenario specifications'!$C$11:$C$49,MATCH($B240,'R1. Scenario specifications'!$A$11:$A$49,0))</f>
        <v>Current 1.5DS, 2030 start, 'Expect the Unexpected' but with cheap EVs</v>
      </c>
      <c r="B240" s="15" t="s">
        <v>27</v>
      </c>
      <c r="C240" s="15" t="s">
        <v>68</v>
      </c>
      <c r="D240" s="16">
        <v>162.98216788742448</v>
      </c>
      <c r="E240" s="16">
        <v>130.60599335107312</v>
      </c>
      <c r="F240" s="16">
        <v>115.48696602148951</v>
      </c>
      <c r="G240" s="16">
        <v>90.416531071746249</v>
      </c>
      <c r="H240" s="16">
        <v>1029.6495637496366</v>
      </c>
      <c r="I240" s="16">
        <v>652.71398139153268</v>
      </c>
      <c r="J240" s="16">
        <v>12.016131141078274</v>
      </c>
      <c r="K240" s="16">
        <v>3.3396734263659997</v>
      </c>
      <c r="L240" s="16">
        <v>108.57393238081971</v>
      </c>
      <c r="M240" s="16">
        <v>195.79600525450314</v>
      </c>
      <c r="N240" s="16">
        <v>13.854109027783201</v>
      </c>
    </row>
    <row r="241" spans="1:14" x14ac:dyDescent="0.3">
      <c r="A241" s="15" t="str">
        <f>INDEX('R1. Scenario specifications'!$C$11:$C$49,MATCH($B241,'R1. Scenario specifications'!$A$11:$A$49,0))</f>
        <v>Current 1.5DS, 2030 start, 'Expect the Unexpected' but with cheap EVs</v>
      </c>
      <c r="B241" s="15" t="s">
        <v>27</v>
      </c>
      <c r="C241" s="15" t="s">
        <v>69</v>
      </c>
      <c r="D241" s="16">
        <v>0</v>
      </c>
      <c r="E241" s="16">
        <v>0</v>
      </c>
      <c r="F241" s="16">
        <v>2.5582329061898301</v>
      </c>
      <c r="G241" s="16">
        <v>14.72228241329314</v>
      </c>
      <c r="H241" s="16">
        <v>456.94463137725069</v>
      </c>
      <c r="I241" s="16">
        <v>486.23107074787021</v>
      </c>
      <c r="J241" s="16">
        <v>84.001946689101246</v>
      </c>
      <c r="K241" s="16">
        <v>62.176481718121735</v>
      </c>
      <c r="L241" s="16">
        <v>560.05238751791012</v>
      </c>
      <c r="M241" s="16">
        <v>469.46006465197212</v>
      </c>
      <c r="N241" s="16">
        <v>0</v>
      </c>
    </row>
    <row r="242" spans="1:14" x14ac:dyDescent="0.3">
      <c r="A242" s="15" t="str">
        <f>INDEX('R1. Scenario specifications'!$C$11:$C$49,MATCH($B242,'R1. Scenario specifications'!$A$11:$A$49,0))</f>
        <v>Current 1.5DS, 2030 start, 'Expect the Unexpected' but with cheap EVs</v>
      </c>
      <c r="B242" s="15" t="s">
        <v>27</v>
      </c>
      <c r="C242" s="15" t="s">
        <v>70</v>
      </c>
      <c r="D242" s="16">
        <v>63.013640871972491</v>
      </c>
      <c r="E242" s="16">
        <v>26.859532615969691</v>
      </c>
      <c r="F242" s="16">
        <v>0.39656849116918191</v>
      </c>
      <c r="G242" s="16">
        <v>1.9075175926554799</v>
      </c>
      <c r="H242" s="16">
        <v>8.1695010818368097</v>
      </c>
      <c r="I242" s="16">
        <v>15.661001062619659</v>
      </c>
      <c r="J242" s="16">
        <v>47.078507669823161</v>
      </c>
      <c r="K242" s="16">
        <v>25.286230178712401</v>
      </c>
      <c r="L242" s="16">
        <v>46.718853250503159</v>
      </c>
      <c r="M242" s="16">
        <v>19.451775130071258</v>
      </c>
      <c r="N242" s="16">
        <v>171.30073491655881</v>
      </c>
    </row>
    <row r="243" spans="1:14" x14ac:dyDescent="0.3">
      <c r="A243" s="15" t="str">
        <f>INDEX('R1. Scenario specifications'!$C$11:$C$49,MATCH($B243,'R1. Scenario specifications'!$A$11:$A$49,0))</f>
        <v>Current 1.5DS, 2030 start, 'Expect the Unexpected' but with cheap EVs</v>
      </c>
      <c r="B243" s="15" t="s">
        <v>27</v>
      </c>
      <c r="C243" s="15" t="s">
        <v>71</v>
      </c>
      <c r="D243" s="16">
        <v>12.637708883949241</v>
      </c>
      <c r="E243" s="16">
        <v>82.719415916369499</v>
      </c>
      <c r="F243" s="16">
        <v>132.45613489553401</v>
      </c>
      <c r="G243" s="16">
        <v>352.09418791701557</v>
      </c>
      <c r="H243" s="16">
        <v>2027.2270347176745</v>
      </c>
      <c r="I243" s="16">
        <v>4490.1093408919678</v>
      </c>
      <c r="J243" s="16">
        <v>10094.682916593718</v>
      </c>
      <c r="K243" s="16">
        <v>2991.3525266051356</v>
      </c>
      <c r="L243" s="16">
        <v>4661.2900033722035</v>
      </c>
      <c r="M243" s="16">
        <v>11705.633422797135</v>
      </c>
      <c r="N243" s="16">
        <v>4195.8748081106378</v>
      </c>
    </row>
    <row r="244" spans="1:14" x14ac:dyDescent="0.3">
      <c r="A244" s="15" t="str">
        <f>INDEX('R1. Scenario specifications'!$C$11:$C$49,MATCH($B244,'R1. Scenario specifications'!$A$11:$A$49,0))</f>
        <v>Current 1.5DS, 2030 start, 'Expect the Unexpected' but with cheap EVs</v>
      </c>
      <c r="B244" s="15" t="s">
        <v>27</v>
      </c>
      <c r="C244" s="15" t="s">
        <v>72</v>
      </c>
      <c r="D244" s="16">
        <v>3.9388921868092472E-3</v>
      </c>
      <c r="E244" s="16">
        <v>1.0352472304670233</v>
      </c>
      <c r="F244" s="16">
        <v>1.710734171095331</v>
      </c>
      <c r="G244" s="16">
        <v>10.613038269375846</v>
      </c>
      <c r="H244" s="16">
        <v>51.174797316916589</v>
      </c>
      <c r="I244" s="16">
        <v>39.20894461007407</v>
      </c>
      <c r="J244" s="16">
        <v>32.830118078244375</v>
      </c>
      <c r="K244" s="16">
        <v>50.205893514254541</v>
      </c>
      <c r="L244" s="16">
        <v>36.40348750907053</v>
      </c>
      <c r="M244" s="16">
        <v>40.460478464436818</v>
      </c>
      <c r="N244" s="16">
        <v>44.139333222312167</v>
      </c>
    </row>
    <row r="245" spans="1:14" x14ac:dyDescent="0.3">
      <c r="A245" s="15" t="str">
        <f>INDEX('R1. Scenario specifications'!$C$11:$C$49,MATCH($B245,'R1. Scenario specifications'!$A$11:$A$49,0))</f>
        <v>Current 1.5DS, 2030 start, 'Expect the Unexpected' but with cheap EVs</v>
      </c>
      <c r="B245" s="15" t="s">
        <v>27</v>
      </c>
      <c r="C245" s="15" t="s">
        <v>73</v>
      </c>
      <c r="D245" s="16">
        <v>164.94116315871048</v>
      </c>
      <c r="E245" s="16">
        <v>30.000000000000007</v>
      </c>
      <c r="F245" s="16">
        <v>129.99999999999994</v>
      </c>
      <c r="G245" s="16">
        <v>1264.1995760418588</v>
      </c>
      <c r="H245" s="16">
        <v>2135.7411052725447</v>
      </c>
      <c r="I245" s="16">
        <v>4171.4681989505361</v>
      </c>
      <c r="J245" s="16">
        <v>8294.5744860053528</v>
      </c>
      <c r="K245" s="16">
        <v>48.561042459488611</v>
      </c>
      <c r="L245" s="16">
        <v>4163.0600049414406</v>
      </c>
      <c r="M245" s="16">
        <v>7655.3734359949085</v>
      </c>
      <c r="N245" s="16">
        <v>5775.0839944413929</v>
      </c>
    </row>
    <row r="246" spans="1:14" x14ac:dyDescent="0.3">
      <c r="A246" s="15" t="str">
        <f>INDEX('R1. Scenario specifications'!$C$11:$C$49,MATCH($B246,'R1. Scenario specifications'!$A$11:$A$49,0))</f>
        <v>Current 1.5DS, 2020 start, 'Expect the Unexpected' but with cheap energy efficiency</v>
      </c>
      <c r="B246" s="15" t="s">
        <v>28</v>
      </c>
      <c r="C246" s="15" t="s">
        <v>64</v>
      </c>
      <c r="D246" s="16">
        <v>0</v>
      </c>
      <c r="E246" s="16">
        <v>6.4779376244269598</v>
      </c>
      <c r="F246" s="16">
        <v>95.589008100656628</v>
      </c>
      <c r="G246" s="16">
        <v>430.31627592083498</v>
      </c>
      <c r="H246" s="16">
        <v>60.644958144027981</v>
      </c>
      <c r="I246" s="16">
        <v>6.1445775454426101</v>
      </c>
      <c r="J246" s="16">
        <v>0</v>
      </c>
      <c r="K246" s="16">
        <v>0</v>
      </c>
      <c r="L246" s="16">
        <v>5.9970918094209003</v>
      </c>
      <c r="M246" s="16">
        <v>0</v>
      </c>
      <c r="N246" s="16">
        <v>0</v>
      </c>
    </row>
    <row r="247" spans="1:14" x14ac:dyDescent="0.3">
      <c r="A247" s="15" t="str">
        <f>INDEX('R1. Scenario specifications'!$C$11:$C$49,MATCH($B247,'R1. Scenario specifications'!$A$11:$A$49,0))</f>
        <v>Current 1.5DS, 2020 start, 'Expect the Unexpected' but with cheap energy efficiency</v>
      </c>
      <c r="B247" s="15" t="s">
        <v>28</v>
      </c>
      <c r="C247" s="15" t="s">
        <v>74</v>
      </c>
      <c r="D247" s="16">
        <v>0</v>
      </c>
      <c r="E247" s="16">
        <v>0</v>
      </c>
      <c r="F247" s="16">
        <v>0</v>
      </c>
      <c r="G247" s="16">
        <v>33.031297821021262</v>
      </c>
      <c r="H247" s="16">
        <v>848.03705468633382</v>
      </c>
      <c r="I247" s="16">
        <v>1141.47869141305</v>
      </c>
      <c r="J247" s="16">
        <v>938.00233204829249</v>
      </c>
      <c r="K247" s="16">
        <v>36.375268418192121</v>
      </c>
      <c r="L247" s="16">
        <v>2130.354005081279</v>
      </c>
      <c r="M247" s="16">
        <v>1147.2125544776079</v>
      </c>
      <c r="N247" s="16">
        <v>315.28304675787018</v>
      </c>
    </row>
    <row r="248" spans="1:14" x14ac:dyDescent="0.3">
      <c r="A248" s="15" t="str">
        <f>INDEX('R1. Scenario specifications'!$C$11:$C$49,MATCH($B248,'R1. Scenario specifications'!$A$11:$A$49,0))</f>
        <v>Current 1.5DS, 2020 start, 'Expect the Unexpected' but with cheap energy efficiency</v>
      </c>
      <c r="B248" s="15" t="s">
        <v>28</v>
      </c>
      <c r="C248" s="15" t="s">
        <v>65</v>
      </c>
      <c r="D248" s="16">
        <v>486.76214820756047</v>
      </c>
      <c r="E248" s="16">
        <v>230.53324612910072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</row>
    <row r="249" spans="1:14" x14ac:dyDescent="0.3">
      <c r="A249" s="15" t="str">
        <f>INDEX('R1. Scenario specifications'!$C$11:$C$49,MATCH($B249,'R1. Scenario specifications'!$A$11:$A$49,0))</f>
        <v>Current 1.5DS, 2020 start, 'Expect the Unexpected' but with cheap energy efficiency</v>
      </c>
      <c r="B249" s="15" t="s">
        <v>28</v>
      </c>
      <c r="C249" s="15" t="s">
        <v>66</v>
      </c>
      <c r="D249" s="16">
        <v>203.46404072245815</v>
      </c>
      <c r="E249" s="16">
        <v>625.552257672471</v>
      </c>
      <c r="F249" s="16">
        <v>509.11392949042698</v>
      </c>
      <c r="G249" s="16">
        <v>322.08133773202883</v>
      </c>
      <c r="H249" s="16">
        <v>74.861117868091057</v>
      </c>
      <c r="I249" s="16">
        <v>17.302251250405799</v>
      </c>
      <c r="J249" s="16">
        <v>90.495848427925409</v>
      </c>
      <c r="K249" s="16">
        <v>0</v>
      </c>
      <c r="L249" s="16">
        <v>131.57175074115341</v>
      </c>
      <c r="M249" s="16">
        <v>32.029854481327099</v>
      </c>
      <c r="N249" s="16">
        <v>3.1807199842396319</v>
      </c>
    </row>
    <row r="250" spans="1:14" x14ac:dyDescent="0.3">
      <c r="A250" s="15" t="str">
        <f>INDEX('R1. Scenario specifications'!$C$11:$C$49,MATCH($B250,'R1. Scenario specifications'!$A$11:$A$49,0))</f>
        <v>Current 1.5DS, 2020 start, 'Expect the Unexpected' but with cheap energy efficiency</v>
      </c>
      <c r="B250" s="15" t="s">
        <v>28</v>
      </c>
      <c r="C250" s="15" t="s">
        <v>75</v>
      </c>
      <c r="D250" s="16">
        <v>0</v>
      </c>
      <c r="E250" s="16">
        <v>0</v>
      </c>
      <c r="F250" s="16">
        <v>0</v>
      </c>
      <c r="G250" s="16">
        <v>1.1266857723456301</v>
      </c>
      <c r="H250" s="16">
        <v>149.13508280235172</v>
      </c>
      <c r="I250" s="16">
        <v>1554.8815804708904</v>
      </c>
      <c r="J250" s="16">
        <v>100.663476825578</v>
      </c>
      <c r="K250" s="16">
        <v>8.3256695091648005</v>
      </c>
      <c r="L250" s="16">
        <v>26.297660763900101</v>
      </c>
      <c r="M250" s="16">
        <v>451.29384186698906</v>
      </c>
      <c r="N250" s="16">
        <v>54.971672983890997</v>
      </c>
    </row>
    <row r="251" spans="1:14" x14ac:dyDescent="0.3">
      <c r="A251" s="15" t="str">
        <f>INDEX('R1. Scenario specifications'!$C$11:$C$49,MATCH($B251,'R1. Scenario specifications'!$A$11:$A$49,0))</f>
        <v>Current 1.5DS, 2020 start, 'Expect the Unexpected' but with cheap energy efficiency</v>
      </c>
      <c r="B251" s="15" t="s">
        <v>28</v>
      </c>
      <c r="C251" s="15" t="s">
        <v>67</v>
      </c>
      <c r="D251" s="16">
        <v>0.27881728888888901</v>
      </c>
      <c r="E251" s="16">
        <v>0.33361993333333301</v>
      </c>
      <c r="F251" s="16">
        <v>87.480811018470206</v>
      </c>
      <c r="G251" s="16">
        <v>356.67874011713673</v>
      </c>
      <c r="H251" s="16">
        <v>328.16382887675894</v>
      </c>
      <c r="I251" s="16">
        <v>49.450408165668108</v>
      </c>
      <c r="J251" s="16">
        <v>79.577135679179975</v>
      </c>
      <c r="K251" s="16">
        <v>5.9953594800244998</v>
      </c>
      <c r="L251" s="16">
        <v>142.8803945455434</v>
      </c>
      <c r="M251" s="16">
        <v>200.47322913676268</v>
      </c>
      <c r="N251" s="16">
        <v>253.06299467252595</v>
      </c>
    </row>
    <row r="252" spans="1:14" x14ac:dyDescent="0.3">
      <c r="A252" s="15" t="str">
        <f>INDEX('R1. Scenario specifications'!$C$11:$C$49,MATCH($B252,'R1. Scenario specifications'!$A$11:$A$49,0))</f>
        <v>Current 1.5DS, 2020 start, 'Expect the Unexpected' but with cheap energy efficiency</v>
      </c>
      <c r="B252" s="15" t="s">
        <v>28</v>
      </c>
      <c r="C252" s="15" t="s">
        <v>68</v>
      </c>
      <c r="D252" s="16">
        <v>162.98216788742448</v>
      </c>
      <c r="E252" s="16">
        <v>130.60599335107312</v>
      </c>
      <c r="F252" s="16">
        <v>115.48696602148951</v>
      </c>
      <c r="G252" s="16">
        <v>658.39757789969144</v>
      </c>
      <c r="H252" s="16">
        <v>299.4637001628106</v>
      </c>
      <c r="I252" s="16">
        <v>295.72156535018178</v>
      </c>
      <c r="J252" s="16">
        <v>83.625093870055508</v>
      </c>
      <c r="K252" s="16">
        <v>149.56381173981782</v>
      </c>
      <c r="L252" s="16">
        <v>164.83856738935052</v>
      </c>
      <c r="M252" s="16">
        <v>179.49091077388192</v>
      </c>
      <c r="N252" s="16">
        <v>94.316947694930235</v>
      </c>
    </row>
    <row r="253" spans="1:14" x14ac:dyDescent="0.3">
      <c r="A253" s="15" t="str">
        <f>INDEX('R1. Scenario specifications'!$C$11:$C$49,MATCH($B253,'R1. Scenario specifications'!$A$11:$A$49,0))</f>
        <v>Current 1.5DS, 2020 start, 'Expect the Unexpected' but with cheap energy efficiency</v>
      </c>
      <c r="B253" s="15" t="s">
        <v>28</v>
      </c>
      <c r="C253" s="15" t="s">
        <v>69</v>
      </c>
      <c r="D253" s="16">
        <v>0</v>
      </c>
      <c r="E253" s="16">
        <v>0</v>
      </c>
      <c r="F253" s="16">
        <v>2.5582329061898301</v>
      </c>
      <c r="G253" s="16">
        <v>126.90310629033894</v>
      </c>
      <c r="H253" s="16">
        <v>347.69113124014956</v>
      </c>
      <c r="I253" s="16">
        <v>462.12964369355018</v>
      </c>
      <c r="J253" s="16">
        <v>94.854726669838314</v>
      </c>
      <c r="K253" s="16">
        <v>117.97260105835728</v>
      </c>
      <c r="L253" s="16">
        <v>623.73026870580532</v>
      </c>
      <c r="M253" s="16">
        <v>592.18841896281822</v>
      </c>
      <c r="N253" s="16">
        <v>0</v>
      </c>
    </row>
    <row r="254" spans="1:14" x14ac:dyDescent="0.3">
      <c r="A254" s="15" t="str">
        <f>INDEX('R1. Scenario specifications'!$C$11:$C$49,MATCH($B254,'R1. Scenario specifications'!$A$11:$A$49,0))</f>
        <v>Current 1.5DS, 2020 start, 'Expect the Unexpected' but with cheap energy efficiency</v>
      </c>
      <c r="B254" s="15" t="s">
        <v>28</v>
      </c>
      <c r="C254" s="15" t="s">
        <v>70</v>
      </c>
      <c r="D254" s="16">
        <v>63.013640871972491</v>
      </c>
      <c r="E254" s="16">
        <v>26.859532615969691</v>
      </c>
      <c r="F254" s="16">
        <v>0.39656849116918191</v>
      </c>
      <c r="G254" s="16">
        <v>4.0766044804487782</v>
      </c>
      <c r="H254" s="16">
        <v>3.6259248269150302</v>
      </c>
      <c r="I254" s="16">
        <v>5.2590206633920697</v>
      </c>
      <c r="J254" s="16">
        <v>103.15105204868154</v>
      </c>
      <c r="K254" s="16">
        <v>19.05236596693624</v>
      </c>
      <c r="L254" s="16">
        <v>46.518837381179502</v>
      </c>
      <c r="M254" s="16">
        <v>34.641140901092506</v>
      </c>
      <c r="N254" s="16">
        <v>138.0011107604717</v>
      </c>
    </row>
    <row r="255" spans="1:14" x14ac:dyDescent="0.3">
      <c r="A255" s="15" t="str">
        <f>INDEX('R1. Scenario specifications'!$C$11:$C$49,MATCH($B255,'R1. Scenario specifications'!$A$11:$A$49,0))</f>
        <v>Current 1.5DS, 2020 start, 'Expect the Unexpected' but with cheap energy efficiency</v>
      </c>
      <c r="B255" s="15" t="s">
        <v>28</v>
      </c>
      <c r="C255" s="15" t="s">
        <v>71</v>
      </c>
      <c r="D255" s="16">
        <v>12.637708883949241</v>
      </c>
      <c r="E255" s="16">
        <v>82.719415916369499</v>
      </c>
      <c r="F255" s="16">
        <v>132.45613489553401</v>
      </c>
      <c r="G255" s="16">
        <v>901.98434517915939</v>
      </c>
      <c r="H255" s="16">
        <v>2771.9540778433802</v>
      </c>
      <c r="I255" s="16">
        <v>3258.4676958011532</v>
      </c>
      <c r="J255" s="16">
        <v>4622.0558019332238</v>
      </c>
      <c r="K255" s="16">
        <v>3299.9878052396916</v>
      </c>
      <c r="L255" s="16">
        <v>6057.932677486132</v>
      </c>
      <c r="M255" s="16">
        <v>8089.8879796180117</v>
      </c>
      <c r="N255" s="16">
        <v>6801.4770347191179</v>
      </c>
    </row>
    <row r="256" spans="1:14" x14ac:dyDescent="0.3">
      <c r="A256" s="15" t="str">
        <f>INDEX('R1. Scenario specifications'!$C$11:$C$49,MATCH($B256,'R1. Scenario specifications'!$A$11:$A$49,0))</f>
        <v>Current 1.5DS, 2020 start, 'Expect the Unexpected' but with cheap energy efficiency</v>
      </c>
      <c r="B256" s="15" t="s">
        <v>28</v>
      </c>
      <c r="C256" s="15" t="s">
        <v>72</v>
      </c>
      <c r="D256" s="16">
        <v>3.9388921868092472E-3</v>
      </c>
      <c r="E256" s="16">
        <v>1.0352472304670233</v>
      </c>
      <c r="F256" s="16">
        <v>1.710734171095331</v>
      </c>
      <c r="G256" s="16">
        <v>11.183016491626912</v>
      </c>
      <c r="H256" s="16">
        <v>4.2007716197853666</v>
      </c>
      <c r="I256" s="16">
        <v>17.830156461043444</v>
      </c>
      <c r="J256" s="16">
        <v>8.2465945927735067</v>
      </c>
      <c r="K256" s="16">
        <v>16.599255328724063</v>
      </c>
      <c r="L256" s="16">
        <v>13.616600899590468</v>
      </c>
      <c r="M256" s="16">
        <v>11.912826733895187</v>
      </c>
      <c r="N256" s="16">
        <v>15.285756398177766</v>
      </c>
    </row>
    <row r="257" spans="1:14" x14ac:dyDescent="0.3">
      <c r="A257" s="15" t="str">
        <f>INDEX('R1. Scenario specifications'!$C$11:$C$49,MATCH($B257,'R1. Scenario specifications'!$A$11:$A$49,0))</f>
        <v>Current 1.5DS, 2020 start, 'Expect the Unexpected' but with cheap energy efficiency</v>
      </c>
      <c r="B257" s="15" t="s">
        <v>28</v>
      </c>
      <c r="C257" s="15" t="s">
        <v>73</v>
      </c>
      <c r="D257" s="16">
        <v>164.94116315871048</v>
      </c>
      <c r="E257" s="16">
        <v>30.000000000000007</v>
      </c>
      <c r="F257" s="16">
        <v>129.99999999999994</v>
      </c>
      <c r="G257" s="16">
        <v>1578.2302879462018</v>
      </c>
      <c r="H257" s="16">
        <v>2365.1843552403184</v>
      </c>
      <c r="I257" s="16">
        <v>3755.890808060733</v>
      </c>
      <c r="J257" s="16">
        <v>4789.9516562831204</v>
      </c>
      <c r="K257" s="16">
        <v>1338.2061906696172</v>
      </c>
      <c r="L257" s="16">
        <v>7212.4687719726735</v>
      </c>
      <c r="M257" s="16">
        <v>7665.1136985572957</v>
      </c>
      <c r="N257" s="16">
        <v>8517.8123874808407</v>
      </c>
    </row>
    <row r="258" spans="1:14" x14ac:dyDescent="0.3">
      <c r="A258" s="15" t="str">
        <f>INDEX('R1. Scenario specifications'!$C$11:$C$49,MATCH($B258,'R1. Scenario specifications'!$A$11:$A$49,0))</f>
        <v>Current 1.5DS, 2030 start, 'Expect the Unexpected' but with cheap energy efficiency</v>
      </c>
      <c r="B258" s="15" t="s">
        <v>29</v>
      </c>
      <c r="C258" s="15" t="s">
        <v>64</v>
      </c>
      <c r="D258" s="16">
        <v>0</v>
      </c>
      <c r="E258" s="16">
        <v>6.4779376244269598</v>
      </c>
      <c r="F258" s="16">
        <v>95.589008100656628</v>
      </c>
      <c r="G258" s="16">
        <v>225.43790045169314</v>
      </c>
      <c r="H258" s="16">
        <v>616.95971182391645</v>
      </c>
      <c r="I258" s="16">
        <v>19.916195792683371</v>
      </c>
      <c r="J258" s="16">
        <v>0</v>
      </c>
      <c r="K258" s="16">
        <v>0</v>
      </c>
      <c r="L258" s="16">
        <v>7.3600914383571601</v>
      </c>
      <c r="M258" s="16">
        <v>1.92828963883159</v>
      </c>
      <c r="N258" s="16">
        <v>0</v>
      </c>
    </row>
    <row r="259" spans="1:14" x14ac:dyDescent="0.3">
      <c r="A259" s="15" t="str">
        <f>INDEX('R1. Scenario specifications'!$C$11:$C$49,MATCH($B259,'R1. Scenario specifications'!$A$11:$A$49,0))</f>
        <v>Current 1.5DS, 2030 start, 'Expect the Unexpected' but with cheap energy efficiency</v>
      </c>
      <c r="B259" s="15" t="s">
        <v>29</v>
      </c>
      <c r="C259" s="15" t="s">
        <v>74</v>
      </c>
      <c r="D259" s="16">
        <v>0</v>
      </c>
      <c r="E259" s="16">
        <v>0</v>
      </c>
      <c r="F259" s="16">
        <v>0</v>
      </c>
      <c r="G259" s="16">
        <v>0</v>
      </c>
      <c r="H259" s="16">
        <v>30.773867420273024</v>
      </c>
      <c r="I259" s="16">
        <v>2185.8736559506624</v>
      </c>
      <c r="J259" s="16">
        <v>2135.3694067723777</v>
      </c>
      <c r="K259" s="16">
        <v>0</v>
      </c>
      <c r="L259" s="16">
        <v>38.499260669353703</v>
      </c>
      <c r="M259" s="16">
        <v>1186.6090259055268</v>
      </c>
      <c r="N259" s="16">
        <v>2028.0880149553502</v>
      </c>
    </row>
    <row r="260" spans="1:14" x14ac:dyDescent="0.3">
      <c r="A260" s="15" t="str">
        <f>INDEX('R1. Scenario specifications'!$C$11:$C$49,MATCH($B260,'R1. Scenario specifications'!$A$11:$A$49,0))</f>
        <v>Current 1.5DS, 2030 start, 'Expect the Unexpected' but with cheap energy efficiency</v>
      </c>
      <c r="B260" s="15" t="s">
        <v>29</v>
      </c>
      <c r="C260" s="15" t="s">
        <v>65</v>
      </c>
      <c r="D260" s="16">
        <v>486.76214820756047</v>
      </c>
      <c r="E260" s="16">
        <v>230.53324612910072</v>
      </c>
      <c r="F260" s="16">
        <v>0</v>
      </c>
      <c r="G260" s="16">
        <v>15.4833714793025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</row>
    <row r="261" spans="1:14" x14ac:dyDescent="0.3">
      <c r="A261" s="15" t="str">
        <f>INDEX('R1. Scenario specifications'!$C$11:$C$49,MATCH($B261,'R1. Scenario specifications'!$A$11:$A$49,0))</f>
        <v>Current 1.5DS, 2030 start, 'Expect the Unexpected' but with cheap energy efficiency</v>
      </c>
      <c r="B261" s="15" t="s">
        <v>29</v>
      </c>
      <c r="C261" s="15" t="s">
        <v>66</v>
      </c>
      <c r="D261" s="16">
        <v>203.46404072245815</v>
      </c>
      <c r="E261" s="16">
        <v>625.552257672471</v>
      </c>
      <c r="F261" s="16">
        <v>509.11392949042698</v>
      </c>
      <c r="G261" s="16">
        <v>6.9447776636171703</v>
      </c>
      <c r="H261" s="16">
        <v>391.85015657072557</v>
      </c>
      <c r="I261" s="16">
        <v>62.426983317473905</v>
      </c>
      <c r="J261" s="16">
        <v>38.301715179634996</v>
      </c>
      <c r="K261" s="16">
        <v>30.188568571843</v>
      </c>
      <c r="L261" s="16">
        <v>164.37664999133301</v>
      </c>
      <c r="M261" s="16">
        <v>76.754498284876433</v>
      </c>
      <c r="N261" s="16">
        <v>112.87212628596653</v>
      </c>
    </row>
    <row r="262" spans="1:14" x14ac:dyDescent="0.3">
      <c r="A262" s="15" t="str">
        <f>INDEX('R1. Scenario specifications'!$C$11:$C$49,MATCH($B262,'R1. Scenario specifications'!$A$11:$A$49,0))</f>
        <v>Current 1.5DS, 2030 start, 'Expect the Unexpected' but with cheap energy efficiency</v>
      </c>
      <c r="B262" s="15" t="s">
        <v>29</v>
      </c>
      <c r="C262" s="15" t="s">
        <v>75</v>
      </c>
      <c r="D262" s="16">
        <v>0</v>
      </c>
      <c r="E262" s="16">
        <v>0</v>
      </c>
      <c r="F262" s="16">
        <v>0</v>
      </c>
      <c r="G262" s="16">
        <v>0</v>
      </c>
      <c r="H262" s="16">
        <v>3.3841161730938705</v>
      </c>
      <c r="I262" s="16">
        <v>924.04919791840814</v>
      </c>
      <c r="J262" s="16">
        <v>535.82274528966605</v>
      </c>
      <c r="K262" s="16">
        <v>0</v>
      </c>
      <c r="L262" s="16">
        <v>0</v>
      </c>
      <c r="M262" s="16">
        <v>0</v>
      </c>
      <c r="N262" s="16">
        <v>186.5201005002794</v>
      </c>
    </row>
    <row r="263" spans="1:14" x14ac:dyDescent="0.3">
      <c r="A263" s="15" t="str">
        <f>INDEX('R1. Scenario specifications'!$C$11:$C$49,MATCH($B263,'R1. Scenario specifications'!$A$11:$A$49,0))</f>
        <v>Current 1.5DS, 2030 start, 'Expect the Unexpected' but with cheap energy efficiency</v>
      </c>
      <c r="B263" s="15" t="s">
        <v>29</v>
      </c>
      <c r="C263" s="15" t="s">
        <v>67</v>
      </c>
      <c r="D263" s="16">
        <v>0.27881728888888901</v>
      </c>
      <c r="E263" s="16">
        <v>0.33361993333333301</v>
      </c>
      <c r="F263" s="16">
        <v>87.480811018470206</v>
      </c>
      <c r="G263" s="16">
        <v>53.162220652850131</v>
      </c>
      <c r="H263" s="16">
        <v>767.60500334390736</v>
      </c>
      <c r="I263" s="16">
        <v>52.289097484560216</v>
      </c>
      <c r="J263" s="16">
        <v>78.569574066276772</v>
      </c>
      <c r="K263" s="16">
        <v>1.7516969217416656</v>
      </c>
      <c r="L263" s="16">
        <v>11.435870418619434</v>
      </c>
      <c r="M263" s="16">
        <v>139.10455115236218</v>
      </c>
      <c r="N263" s="16">
        <v>68.926611802943427</v>
      </c>
    </row>
    <row r="264" spans="1:14" x14ac:dyDescent="0.3">
      <c r="A264" s="15" t="str">
        <f>INDEX('R1. Scenario specifications'!$C$11:$C$49,MATCH($B264,'R1. Scenario specifications'!$A$11:$A$49,0))</f>
        <v>Current 1.5DS, 2030 start, 'Expect the Unexpected' but with cheap energy efficiency</v>
      </c>
      <c r="B264" s="15" t="s">
        <v>29</v>
      </c>
      <c r="C264" s="15" t="s">
        <v>68</v>
      </c>
      <c r="D264" s="16">
        <v>162.98216788742448</v>
      </c>
      <c r="E264" s="16">
        <v>130.60599335107312</v>
      </c>
      <c r="F264" s="16">
        <v>115.48696602148951</v>
      </c>
      <c r="G264" s="16">
        <v>90.416531071746249</v>
      </c>
      <c r="H264" s="16">
        <v>741.98748590783396</v>
      </c>
      <c r="I264" s="16">
        <v>534.7909304942134</v>
      </c>
      <c r="J264" s="16">
        <v>9.7377881850557841</v>
      </c>
      <c r="K264" s="16">
        <v>16.357190821910358</v>
      </c>
      <c r="L264" s="16">
        <v>65.323896006924045</v>
      </c>
      <c r="M264" s="16">
        <v>94.265945484593232</v>
      </c>
      <c r="N264" s="16">
        <v>2.55331252565525</v>
      </c>
    </row>
    <row r="265" spans="1:14" x14ac:dyDescent="0.3">
      <c r="A265" s="15" t="str">
        <f>INDEX('R1. Scenario specifications'!$C$11:$C$49,MATCH($B265,'R1. Scenario specifications'!$A$11:$A$49,0))</f>
        <v>Current 1.5DS, 2030 start, 'Expect the Unexpected' but with cheap energy efficiency</v>
      </c>
      <c r="B265" s="15" t="s">
        <v>29</v>
      </c>
      <c r="C265" s="15" t="s">
        <v>69</v>
      </c>
      <c r="D265" s="16">
        <v>0</v>
      </c>
      <c r="E265" s="16">
        <v>0</v>
      </c>
      <c r="F265" s="16">
        <v>2.5582329061898301</v>
      </c>
      <c r="G265" s="16">
        <v>14.72228241329314</v>
      </c>
      <c r="H265" s="16">
        <v>409.68402276151494</v>
      </c>
      <c r="I265" s="16">
        <v>460.70494402251018</v>
      </c>
      <c r="J265" s="16">
        <v>90.405459387940311</v>
      </c>
      <c r="K265" s="16">
        <v>47.082960453274005</v>
      </c>
      <c r="L265" s="16">
        <v>387.6254337273013</v>
      </c>
      <c r="M265" s="16">
        <v>568.81460914275624</v>
      </c>
      <c r="N265" s="16">
        <v>0</v>
      </c>
    </row>
    <row r="266" spans="1:14" x14ac:dyDescent="0.3">
      <c r="A266" s="15" t="str">
        <f>INDEX('R1. Scenario specifications'!$C$11:$C$49,MATCH($B266,'R1. Scenario specifications'!$A$11:$A$49,0))</f>
        <v>Current 1.5DS, 2030 start, 'Expect the Unexpected' but with cheap energy efficiency</v>
      </c>
      <c r="B266" s="15" t="s">
        <v>29</v>
      </c>
      <c r="C266" s="15" t="s">
        <v>70</v>
      </c>
      <c r="D266" s="16">
        <v>63.013640871972491</v>
      </c>
      <c r="E266" s="16">
        <v>26.859532615969691</v>
      </c>
      <c r="F266" s="16">
        <v>0.39656849116918191</v>
      </c>
      <c r="G266" s="16">
        <v>1.9075175926554799</v>
      </c>
      <c r="H266" s="16">
        <v>10.63949191085924</v>
      </c>
      <c r="I266" s="16">
        <v>23.688620466208469</v>
      </c>
      <c r="J266" s="16">
        <v>83.269147502315235</v>
      </c>
      <c r="K266" s="16">
        <v>5.1627572415826398E-2</v>
      </c>
      <c r="L266" s="16">
        <v>38.474879031458819</v>
      </c>
      <c r="M266" s="16">
        <v>15.83193565851383</v>
      </c>
      <c r="N266" s="16">
        <v>126.8334447984553</v>
      </c>
    </row>
    <row r="267" spans="1:14" x14ac:dyDescent="0.3">
      <c r="A267" s="15" t="str">
        <f>INDEX('R1. Scenario specifications'!$C$11:$C$49,MATCH($B267,'R1. Scenario specifications'!$A$11:$A$49,0))</f>
        <v>Current 1.5DS, 2030 start, 'Expect the Unexpected' but with cheap energy efficiency</v>
      </c>
      <c r="B267" s="15" t="s">
        <v>29</v>
      </c>
      <c r="C267" s="15" t="s">
        <v>71</v>
      </c>
      <c r="D267" s="16">
        <v>12.637708883949241</v>
      </c>
      <c r="E267" s="16">
        <v>82.719415916369499</v>
      </c>
      <c r="F267" s="16">
        <v>132.45613489553401</v>
      </c>
      <c r="G267" s="16">
        <v>352.09418791701557</v>
      </c>
      <c r="H267" s="16">
        <v>2015.5346685434238</v>
      </c>
      <c r="I267" s="16">
        <v>4035.6153749567679</v>
      </c>
      <c r="J267" s="16">
        <v>7943.1877695315761</v>
      </c>
      <c r="K267" s="16">
        <v>2858.9403391684896</v>
      </c>
      <c r="L267" s="16">
        <v>3927.5651416089472</v>
      </c>
      <c r="M267" s="16">
        <v>9781.4952696892324</v>
      </c>
      <c r="N267" s="16">
        <v>3627.5066676725955</v>
      </c>
    </row>
    <row r="268" spans="1:14" x14ac:dyDescent="0.3">
      <c r="A268" s="15" t="str">
        <f>INDEX('R1. Scenario specifications'!$C$11:$C$49,MATCH($B268,'R1. Scenario specifications'!$A$11:$A$49,0))</f>
        <v>Current 1.5DS, 2030 start, 'Expect the Unexpected' but with cheap energy efficiency</v>
      </c>
      <c r="B268" s="15" t="s">
        <v>29</v>
      </c>
      <c r="C268" s="15" t="s">
        <v>72</v>
      </c>
      <c r="D268" s="16">
        <v>3.9388921868092472E-3</v>
      </c>
      <c r="E268" s="16">
        <v>1.0352472304670233</v>
      </c>
      <c r="F268" s="16">
        <v>1.710734171095331</v>
      </c>
      <c r="G268" s="16">
        <v>10.613038269375846</v>
      </c>
      <c r="H268" s="16">
        <v>2.9390512972975529</v>
      </c>
      <c r="I268" s="16">
        <v>8.3807192059909088</v>
      </c>
      <c r="J268" s="16">
        <v>11.639929547148135</v>
      </c>
      <c r="K268" s="16">
        <v>5.3259553476001269</v>
      </c>
      <c r="L268" s="16">
        <v>9.8093766460982437</v>
      </c>
      <c r="M268" s="16">
        <v>8.8632203031722643</v>
      </c>
      <c r="N268" s="16">
        <v>7.2927804449166329</v>
      </c>
    </row>
    <row r="269" spans="1:14" x14ac:dyDescent="0.3">
      <c r="A269" s="15" t="str">
        <f>INDEX('R1. Scenario specifications'!$C$11:$C$49,MATCH($B269,'R1. Scenario specifications'!$A$11:$A$49,0))</f>
        <v>Current 1.5DS, 2030 start, 'Expect the Unexpected' but with cheap energy efficiency</v>
      </c>
      <c r="B269" s="15" t="s">
        <v>29</v>
      </c>
      <c r="C269" s="15" t="s">
        <v>73</v>
      </c>
      <c r="D269" s="16">
        <v>164.94116315871048</v>
      </c>
      <c r="E269" s="16">
        <v>30.000000000000007</v>
      </c>
      <c r="F269" s="16">
        <v>129.99999999999994</v>
      </c>
      <c r="G269" s="16">
        <v>1264.1995760418588</v>
      </c>
      <c r="H269" s="16">
        <v>1877.2471377490624</v>
      </c>
      <c r="I269" s="16">
        <v>3713.5634189694701</v>
      </c>
      <c r="J269" s="16">
        <v>6917.5113797416661</v>
      </c>
      <c r="K269" s="16">
        <v>92.909940975279596</v>
      </c>
      <c r="L269" s="16">
        <v>3225.5975197925709</v>
      </c>
      <c r="M269" s="16">
        <v>6217.0433061398116</v>
      </c>
      <c r="N269" s="16">
        <v>3886.0491429715003</v>
      </c>
    </row>
    <row r="270" spans="1:14" x14ac:dyDescent="0.3">
      <c r="A270" s="15" t="str">
        <f>INDEX('R1. Scenario specifications'!$C$11:$C$49,MATCH($B270,'R1. Scenario specifications'!$A$11:$A$49,0))</f>
        <v>Current 1.5DS, 2020 start, 'Expect the Unexpected' but with most conservative biomass CCS / NET technology cost assumptions</v>
      </c>
      <c r="B270" s="15" t="s">
        <v>30</v>
      </c>
      <c r="C270" s="15" t="s">
        <v>64</v>
      </c>
      <c r="D270" s="16">
        <v>0</v>
      </c>
      <c r="E270" s="16">
        <v>6.4779376244269598</v>
      </c>
      <c r="F270" s="16">
        <v>95.589008100656628</v>
      </c>
      <c r="G270" s="16">
        <v>428.8563007672866</v>
      </c>
      <c r="H270" s="16">
        <v>22.574286756348638</v>
      </c>
      <c r="I270" s="16">
        <v>4.8529605785159822</v>
      </c>
      <c r="J270" s="16">
        <v>0</v>
      </c>
      <c r="K270" s="16">
        <v>0</v>
      </c>
      <c r="L270" s="16">
        <v>6.2364682192901402</v>
      </c>
      <c r="M270" s="16">
        <v>0</v>
      </c>
      <c r="N270" s="16">
        <v>0</v>
      </c>
    </row>
    <row r="271" spans="1:14" x14ac:dyDescent="0.3">
      <c r="A271" s="15" t="str">
        <f>INDEX('R1. Scenario specifications'!$C$11:$C$49,MATCH($B271,'R1. Scenario specifications'!$A$11:$A$49,0))</f>
        <v>Current 1.5DS, 2020 start, 'Expect the Unexpected' but with most conservative biomass CCS / NET technology cost assumptions</v>
      </c>
      <c r="B271" s="15" t="s">
        <v>30</v>
      </c>
      <c r="C271" s="15" t="s">
        <v>74</v>
      </c>
      <c r="D271" s="16">
        <v>0</v>
      </c>
      <c r="E271" s="16">
        <v>0</v>
      </c>
      <c r="F271" s="16">
        <v>0</v>
      </c>
      <c r="G271" s="16">
        <v>33.031297821021255</v>
      </c>
      <c r="H271" s="16">
        <v>913.53493938712563</v>
      </c>
      <c r="I271" s="16">
        <v>1006.6837730908625</v>
      </c>
      <c r="J271" s="16">
        <v>864.80155791372522</v>
      </c>
      <c r="K271" s="16">
        <v>77.042150761116616</v>
      </c>
      <c r="L271" s="16">
        <v>2507.8483435475641</v>
      </c>
      <c r="M271" s="16">
        <v>465.20907962013882</v>
      </c>
      <c r="N271" s="16">
        <v>1261.8264096154774</v>
      </c>
    </row>
    <row r="272" spans="1:14" x14ac:dyDescent="0.3">
      <c r="A272" s="15" t="str">
        <f>INDEX('R1. Scenario specifications'!$C$11:$C$49,MATCH($B272,'R1. Scenario specifications'!$A$11:$A$49,0))</f>
        <v>Current 1.5DS, 2020 start, 'Expect the Unexpected' but with most conservative biomass CCS / NET technology cost assumptions</v>
      </c>
      <c r="B272" s="15" t="s">
        <v>30</v>
      </c>
      <c r="C272" s="15" t="s">
        <v>65</v>
      </c>
      <c r="D272" s="16">
        <v>486.76214820756047</v>
      </c>
      <c r="E272" s="16">
        <v>230.53324612910072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</row>
    <row r="273" spans="1:14" x14ac:dyDescent="0.3">
      <c r="A273" s="15" t="str">
        <f>INDEX('R1. Scenario specifications'!$C$11:$C$49,MATCH($B273,'R1. Scenario specifications'!$A$11:$A$49,0))</f>
        <v>Current 1.5DS, 2020 start, 'Expect the Unexpected' but with most conservative biomass CCS / NET technology cost assumptions</v>
      </c>
      <c r="B273" s="15" t="s">
        <v>30</v>
      </c>
      <c r="C273" s="15" t="s">
        <v>66</v>
      </c>
      <c r="D273" s="16">
        <v>203.46404072245815</v>
      </c>
      <c r="E273" s="16">
        <v>625.552257672471</v>
      </c>
      <c r="F273" s="16">
        <v>509.11392949042698</v>
      </c>
      <c r="G273" s="16">
        <v>336.32281748802546</v>
      </c>
      <c r="H273" s="16">
        <v>18.651499097515799</v>
      </c>
      <c r="I273" s="16">
        <v>37.668378052313599</v>
      </c>
      <c r="J273" s="16">
        <v>155.7491617372298</v>
      </c>
      <c r="K273" s="16">
        <v>0</v>
      </c>
      <c r="L273" s="16">
        <v>60.445516910312797</v>
      </c>
      <c r="M273" s="16">
        <v>140.11156247263096</v>
      </c>
      <c r="N273" s="16">
        <v>9.7293713396985595</v>
      </c>
    </row>
    <row r="274" spans="1:14" x14ac:dyDescent="0.3">
      <c r="A274" s="15" t="str">
        <f>INDEX('R1. Scenario specifications'!$C$11:$C$49,MATCH($B274,'R1. Scenario specifications'!$A$11:$A$49,0))</f>
        <v>Current 1.5DS, 2020 start, 'Expect the Unexpected' but with most conservative biomass CCS / NET technology cost assumptions</v>
      </c>
      <c r="B274" s="15" t="s">
        <v>30</v>
      </c>
      <c r="C274" s="15" t="s">
        <v>75</v>
      </c>
      <c r="D274" s="16">
        <v>0</v>
      </c>
      <c r="E274" s="16">
        <v>0</v>
      </c>
      <c r="F274" s="16">
        <v>0</v>
      </c>
      <c r="G274" s="16">
        <v>1.1266857723456301</v>
      </c>
      <c r="H274" s="16">
        <v>277.14193998765182</v>
      </c>
      <c r="I274" s="16">
        <v>2534.6789619759247</v>
      </c>
      <c r="J274" s="16">
        <v>144.94643369586419</v>
      </c>
      <c r="K274" s="16">
        <v>15.282659952298699</v>
      </c>
      <c r="L274" s="16">
        <v>440.94947808121503</v>
      </c>
      <c r="M274" s="16">
        <v>735.81632297307044</v>
      </c>
      <c r="N274" s="16">
        <v>241.30167830639647</v>
      </c>
    </row>
    <row r="275" spans="1:14" x14ac:dyDescent="0.3">
      <c r="A275" s="15" t="str">
        <f>INDEX('R1. Scenario specifications'!$C$11:$C$49,MATCH($B275,'R1. Scenario specifications'!$A$11:$A$49,0))</f>
        <v>Current 1.5DS, 2020 start, 'Expect the Unexpected' but with most conservative biomass CCS / NET technology cost assumptions</v>
      </c>
      <c r="B275" s="15" t="s">
        <v>30</v>
      </c>
      <c r="C275" s="15" t="s">
        <v>67</v>
      </c>
      <c r="D275" s="16">
        <v>0.27881728888888901</v>
      </c>
      <c r="E275" s="16">
        <v>0.33361993333333301</v>
      </c>
      <c r="F275" s="16">
        <v>87.480811018470206</v>
      </c>
      <c r="G275" s="16">
        <v>494.53940117762858</v>
      </c>
      <c r="H275" s="16">
        <v>531.11991273137528</v>
      </c>
      <c r="I275" s="16">
        <v>44.845857559761178</v>
      </c>
      <c r="J275" s="16">
        <v>78.569574066276772</v>
      </c>
      <c r="K275" s="16">
        <v>5.7462589041916612</v>
      </c>
      <c r="L275" s="16">
        <v>325.1514644465077</v>
      </c>
      <c r="M275" s="16">
        <v>370.54717950525054</v>
      </c>
      <c r="N275" s="16">
        <v>87.761425749785843</v>
      </c>
    </row>
    <row r="276" spans="1:14" x14ac:dyDescent="0.3">
      <c r="A276" s="15" t="str">
        <f>INDEX('R1. Scenario specifications'!$C$11:$C$49,MATCH($B276,'R1. Scenario specifications'!$A$11:$A$49,0))</f>
        <v>Current 1.5DS, 2020 start, 'Expect the Unexpected' but with most conservative biomass CCS / NET technology cost assumptions</v>
      </c>
      <c r="B276" s="15" t="s">
        <v>30</v>
      </c>
      <c r="C276" s="15" t="s">
        <v>68</v>
      </c>
      <c r="D276" s="16">
        <v>162.98216788742448</v>
      </c>
      <c r="E276" s="16">
        <v>130.60599335107312</v>
      </c>
      <c r="F276" s="16">
        <v>115.48696602148951</v>
      </c>
      <c r="G276" s="16">
        <v>798.81237845825149</v>
      </c>
      <c r="H276" s="16">
        <v>410.02394787474549</v>
      </c>
      <c r="I276" s="16">
        <v>303.66186748780444</v>
      </c>
      <c r="J276" s="16">
        <v>45.765078505632793</v>
      </c>
      <c r="K276" s="16">
        <v>73.326761255383829</v>
      </c>
      <c r="L276" s="16">
        <v>315.28892307252931</v>
      </c>
      <c r="M276" s="16">
        <v>214.48045311778611</v>
      </c>
      <c r="N276" s="16">
        <v>9.6242225703891293</v>
      </c>
    </row>
    <row r="277" spans="1:14" x14ac:dyDescent="0.3">
      <c r="A277" s="15" t="str">
        <f>INDEX('R1. Scenario specifications'!$C$11:$C$49,MATCH($B277,'R1. Scenario specifications'!$A$11:$A$49,0))</f>
        <v>Current 1.5DS, 2020 start, 'Expect the Unexpected' but with most conservative biomass CCS / NET technology cost assumptions</v>
      </c>
      <c r="B277" s="15" t="s">
        <v>30</v>
      </c>
      <c r="C277" s="15" t="s">
        <v>69</v>
      </c>
      <c r="D277" s="16">
        <v>0</v>
      </c>
      <c r="E277" s="16">
        <v>0</v>
      </c>
      <c r="F277" s="16">
        <v>2.5582329061898301</v>
      </c>
      <c r="G277" s="16">
        <v>169.67674372049325</v>
      </c>
      <c r="H277" s="16">
        <v>312.92985969577853</v>
      </c>
      <c r="I277" s="16">
        <v>603.84140138377381</v>
      </c>
      <c r="J277" s="16">
        <v>77.668175267720599</v>
      </c>
      <c r="K277" s="16">
        <v>143.37564960356772</v>
      </c>
      <c r="L277" s="16">
        <v>585.57858263019705</v>
      </c>
      <c r="M277" s="16">
        <v>672.84776890216904</v>
      </c>
      <c r="N277" s="16">
        <v>0</v>
      </c>
    </row>
    <row r="278" spans="1:14" x14ac:dyDescent="0.3">
      <c r="A278" s="15" t="str">
        <f>INDEX('R1. Scenario specifications'!$C$11:$C$49,MATCH($B278,'R1. Scenario specifications'!$A$11:$A$49,0))</f>
        <v>Current 1.5DS, 2020 start, 'Expect the Unexpected' but with most conservative biomass CCS / NET technology cost assumptions</v>
      </c>
      <c r="B278" s="15" t="s">
        <v>30</v>
      </c>
      <c r="C278" s="15" t="s">
        <v>70</v>
      </c>
      <c r="D278" s="16">
        <v>63.013640871972491</v>
      </c>
      <c r="E278" s="16">
        <v>26.859532615969691</v>
      </c>
      <c r="F278" s="16">
        <v>0.39656849116918191</v>
      </c>
      <c r="G278" s="16">
        <v>1.3728314220661499</v>
      </c>
      <c r="H278" s="16">
        <v>1.8824155891313601</v>
      </c>
      <c r="I278" s="16">
        <v>8.0280044863058908</v>
      </c>
      <c r="J278" s="16">
        <v>71.170874767539445</v>
      </c>
      <c r="K278" s="16">
        <v>4.9519586458299818</v>
      </c>
      <c r="L278" s="16">
        <v>50.894844913802608</v>
      </c>
      <c r="M278" s="16">
        <v>43.605890313821149</v>
      </c>
      <c r="N278" s="16">
        <v>118.09170846267548</v>
      </c>
    </row>
    <row r="279" spans="1:14" x14ac:dyDescent="0.3">
      <c r="A279" s="15" t="str">
        <f>INDEX('R1. Scenario specifications'!$C$11:$C$49,MATCH($B279,'R1. Scenario specifications'!$A$11:$A$49,0))</f>
        <v>Current 1.5DS, 2020 start, 'Expect the Unexpected' but with most conservative biomass CCS / NET technology cost assumptions</v>
      </c>
      <c r="B279" s="15" t="s">
        <v>30</v>
      </c>
      <c r="C279" s="15" t="s">
        <v>71</v>
      </c>
      <c r="D279" s="16">
        <v>12.637708883949241</v>
      </c>
      <c r="E279" s="16">
        <v>82.719415916369499</v>
      </c>
      <c r="F279" s="16">
        <v>132.45613489553401</v>
      </c>
      <c r="G279" s="16">
        <v>901.98434517915939</v>
      </c>
      <c r="H279" s="16">
        <v>2942.815753593482</v>
      </c>
      <c r="I279" s="16">
        <v>5005.8543142036369</v>
      </c>
      <c r="J279" s="16">
        <v>4188.4233102008629</v>
      </c>
      <c r="K279" s="16">
        <v>3657.1702335780283</v>
      </c>
      <c r="L279" s="16">
        <v>8391.8644979015153</v>
      </c>
      <c r="M279" s="16">
        <v>7684.9368141064342</v>
      </c>
      <c r="N279" s="16">
        <v>7859.8457311076972</v>
      </c>
    </row>
    <row r="280" spans="1:14" x14ac:dyDescent="0.3">
      <c r="A280" s="15" t="str">
        <f>INDEX('R1. Scenario specifications'!$C$11:$C$49,MATCH($B280,'R1. Scenario specifications'!$A$11:$A$49,0))</f>
        <v>Current 1.5DS, 2020 start, 'Expect the Unexpected' but with most conservative biomass CCS / NET technology cost assumptions</v>
      </c>
      <c r="B280" s="15" t="s">
        <v>30</v>
      </c>
      <c r="C280" s="15" t="s">
        <v>72</v>
      </c>
      <c r="D280" s="16">
        <v>3.9388921868092472E-3</v>
      </c>
      <c r="E280" s="16">
        <v>1.0352472304670233</v>
      </c>
      <c r="F280" s="16">
        <v>1.710734171095331</v>
      </c>
      <c r="G280" s="16">
        <v>37.901963768038414</v>
      </c>
      <c r="H280" s="16">
        <v>177.36373713932846</v>
      </c>
      <c r="I280" s="16">
        <v>233.65776151551415</v>
      </c>
      <c r="J280" s="16">
        <v>207.6724362866899</v>
      </c>
      <c r="K280" s="16">
        <v>202.09021932952743</v>
      </c>
      <c r="L280" s="16">
        <v>222.23829868531158</v>
      </c>
      <c r="M280" s="16">
        <v>205.21649601227114</v>
      </c>
      <c r="N280" s="16">
        <v>210.93795160624299</v>
      </c>
    </row>
    <row r="281" spans="1:14" x14ac:dyDescent="0.3">
      <c r="A281" s="15" t="str">
        <f>INDEX('R1. Scenario specifications'!$C$11:$C$49,MATCH($B281,'R1. Scenario specifications'!$A$11:$A$49,0))</f>
        <v>Current 1.5DS, 2020 start, 'Expect the Unexpected' but with most conservative biomass CCS / NET technology cost assumptions</v>
      </c>
      <c r="B281" s="15" t="s">
        <v>30</v>
      </c>
      <c r="C281" s="15" t="s">
        <v>73</v>
      </c>
      <c r="D281" s="16">
        <v>164.94116315871048</v>
      </c>
      <c r="E281" s="16">
        <v>30.000000000000007</v>
      </c>
      <c r="F281" s="16">
        <v>129.99999999999994</v>
      </c>
      <c r="G281" s="16">
        <v>1578.2302879462018</v>
      </c>
      <c r="H281" s="16">
        <v>2663.3624313585979</v>
      </c>
      <c r="I281" s="16">
        <v>5149.0137006076839</v>
      </c>
      <c r="J281" s="16">
        <v>4740.1601362689271</v>
      </c>
      <c r="K281" s="16">
        <v>2315.0533016204372</v>
      </c>
      <c r="L281" s="16">
        <v>8276.3541449698696</v>
      </c>
      <c r="M281" s="16">
        <v>9043.7528061657176</v>
      </c>
      <c r="N281" s="16">
        <v>10523.800720182466</v>
      </c>
    </row>
    <row r="282" spans="1:14" x14ac:dyDescent="0.3">
      <c r="A282" s="15" t="str">
        <f>INDEX('R1. Scenario specifications'!$C$11:$C$49,MATCH($B282,'R1. Scenario specifications'!$A$11:$A$49,0))</f>
        <v>Current 1.5DS, 2030 start, 'Expect the Unexpected' but with most conservative biomass CCS / NET technology cost assumptions</v>
      </c>
      <c r="B282" s="15" t="s">
        <v>31</v>
      </c>
      <c r="C282" s="15" t="s">
        <v>64</v>
      </c>
      <c r="D282" s="16">
        <v>0</v>
      </c>
      <c r="E282" s="16">
        <v>6.4779376244269598</v>
      </c>
      <c r="F282" s="16">
        <v>95.589008100656628</v>
      </c>
      <c r="G282" s="16">
        <v>225.43790045169314</v>
      </c>
      <c r="H282" s="16">
        <v>434.48727532056068</v>
      </c>
      <c r="I282" s="16">
        <v>24.339440882857932</v>
      </c>
      <c r="J282" s="16">
        <v>12.307490210577599</v>
      </c>
      <c r="K282" s="16">
        <v>0</v>
      </c>
      <c r="L282" s="16">
        <v>0.38254259583031702</v>
      </c>
      <c r="M282" s="16">
        <v>11.809670475292652</v>
      </c>
      <c r="N282" s="16">
        <v>0</v>
      </c>
    </row>
    <row r="283" spans="1:14" x14ac:dyDescent="0.3">
      <c r="A283" s="15" t="str">
        <f>INDEX('R1. Scenario specifications'!$C$11:$C$49,MATCH($B283,'R1. Scenario specifications'!$A$11:$A$49,0))</f>
        <v>Current 1.5DS, 2030 start, 'Expect the Unexpected' but with most conservative biomass CCS / NET technology cost assumptions</v>
      </c>
      <c r="B283" s="15" t="s">
        <v>31</v>
      </c>
      <c r="C283" s="15" t="s">
        <v>74</v>
      </c>
      <c r="D283" s="16">
        <v>0</v>
      </c>
      <c r="E283" s="16">
        <v>0</v>
      </c>
      <c r="F283" s="16">
        <v>0</v>
      </c>
      <c r="G283" s="16">
        <v>0</v>
      </c>
      <c r="H283" s="16">
        <v>30.773867420273024</v>
      </c>
      <c r="I283" s="16">
        <v>1650.8285676845371</v>
      </c>
      <c r="J283" s="16">
        <v>3135.4744153535257</v>
      </c>
      <c r="K283" s="16">
        <v>0</v>
      </c>
      <c r="L283" s="16">
        <v>182.66831271874125</v>
      </c>
      <c r="M283" s="16">
        <v>602.18387287189717</v>
      </c>
      <c r="N283" s="16">
        <v>3433.5850822902462</v>
      </c>
    </row>
    <row r="284" spans="1:14" x14ac:dyDescent="0.3">
      <c r="A284" s="15" t="str">
        <f>INDEX('R1. Scenario specifications'!$C$11:$C$49,MATCH($B284,'R1. Scenario specifications'!$A$11:$A$49,0))</f>
        <v>Current 1.5DS, 2030 start, 'Expect the Unexpected' but with most conservative biomass CCS / NET technology cost assumptions</v>
      </c>
      <c r="B284" s="15" t="s">
        <v>31</v>
      </c>
      <c r="C284" s="15" t="s">
        <v>65</v>
      </c>
      <c r="D284" s="16">
        <v>486.76214820756047</v>
      </c>
      <c r="E284" s="16">
        <v>230.53324612910072</v>
      </c>
      <c r="F284" s="16">
        <v>0</v>
      </c>
      <c r="G284" s="16">
        <v>15.4833714793025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</row>
    <row r="285" spans="1:14" x14ac:dyDescent="0.3">
      <c r="A285" s="15" t="str">
        <f>INDEX('R1. Scenario specifications'!$C$11:$C$49,MATCH($B285,'R1. Scenario specifications'!$A$11:$A$49,0))</f>
        <v>Current 1.5DS, 2030 start, 'Expect the Unexpected' but with most conservative biomass CCS / NET technology cost assumptions</v>
      </c>
      <c r="B285" s="15" t="s">
        <v>31</v>
      </c>
      <c r="C285" s="15" t="s">
        <v>66</v>
      </c>
      <c r="D285" s="16">
        <v>203.46404072245815</v>
      </c>
      <c r="E285" s="16">
        <v>625.552257672471</v>
      </c>
      <c r="F285" s="16">
        <v>509.11392949042698</v>
      </c>
      <c r="G285" s="16">
        <v>6.9447776636171703</v>
      </c>
      <c r="H285" s="16">
        <v>170.45831239894014</v>
      </c>
      <c r="I285" s="16">
        <v>82.942499030567291</v>
      </c>
      <c r="J285" s="16">
        <v>21.772521202507029</v>
      </c>
      <c r="K285" s="16">
        <v>69.409743356918668</v>
      </c>
      <c r="L285" s="16">
        <v>266.32113185532671</v>
      </c>
      <c r="M285" s="16">
        <v>252.10199812723846</v>
      </c>
      <c r="N285" s="16">
        <v>136.24239900247397</v>
      </c>
    </row>
    <row r="286" spans="1:14" x14ac:dyDescent="0.3">
      <c r="A286" s="15" t="str">
        <f>INDEX('R1. Scenario specifications'!$C$11:$C$49,MATCH($B286,'R1. Scenario specifications'!$A$11:$A$49,0))</f>
        <v>Current 1.5DS, 2030 start, 'Expect the Unexpected' but with most conservative biomass CCS / NET technology cost assumptions</v>
      </c>
      <c r="B286" s="15" t="s">
        <v>31</v>
      </c>
      <c r="C286" s="15" t="s">
        <v>75</v>
      </c>
      <c r="D286" s="16">
        <v>0</v>
      </c>
      <c r="E286" s="16">
        <v>0</v>
      </c>
      <c r="F286" s="16">
        <v>0</v>
      </c>
      <c r="G286" s="16">
        <v>0</v>
      </c>
      <c r="H286" s="16">
        <v>3.3841161730938705</v>
      </c>
      <c r="I286" s="16">
        <v>707.8807211786193</v>
      </c>
      <c r="J286" s="16">
        <v>1402.0555634156244</v>
      </c>
      <c r="K286" s="16">
        <v>0</v>
      </c>
      <c r="L286" s="16">
        <v>0</v>
      </c>
      <c r="M286" s="16">
        <v>0</v>
      </c>
      <c r="N286" s="16">
        <v>304.91451592249871</v>
      </c>
    </row>
    <row r="287" spans="1:14" x14ac:dyDescent="0.3">
      <c r="A287" s="15" t="str">
        <f>INDEX('R1. Scenario specifications'!$C$11:$C$49,MATCH($B287,'R1. Scenario specifications'!$A$11:$A$49,0))</f>
        <v>Current 1.5DS, 2030 start, 'Expect the Unexpected' but with most conservative biomass CCS / NET technology cost assumptions</v>
      </c>
      <c r="B287" s="15" t="s">
        <v>31</v>
      </c>
      <c r="C287" s="15" t="s">
        <v>67</v>
      </c>
      <c r="D287" s="16">
        <v>0.27881728888888901</v>
      </c>
      <c r="E287" s="16">
        <v>0.33361993333333301</v>
      </c>
      <c r="F287" s="16">
        <v>87.480811018470206</v>
      </c>
      <c r="G287" s="16">
        <v>53.162220652850131</v>
      </c>
      <c r="H287" s="16">
        <v>1167.9221120350333</v>
      </c>
      <c r="I287" s="16">
        <v>52.289097484560216</v>
      </c>
      <c r="J287" s="16">
        <v>78.569574066276772</v>
      </c>
      <c r="K287" s="16">
        <v>1.7516969217416656</v>
      </c>
      <c r="L287" s="16">
        <v>11.436270418619433</v>
      </c>
      <c r="M287" s="16">
        <v>139.10495115236219</v>
      </c>
      <c r="N287" s="16">
        <v>415.76348984589634</v>
      </c>
    </row>
    <row r="288" spans="1:14" x14ac:dyDescent="0.3">
      <c r="A288" s="15" t="str">
        <f>INDEX('R1. Scenario specifications'!$C$11:$C$49,MATCH($B288,'R1. Scenario specifications'!$A$11:$A$49,0))</f>
        <v>Current 1.5DS, 2030 start, 'Expect the Unexpected' but with most conservative biomass CCS / NET technology cost assumptions</v>
      </c>
      <c r="B288" s="15" t="s">
        <v>31</v>
      </c>
      <c r="C288" s="15" t="s">
        <v>68</v>
      </c>
      <c r="D288" s="16">
        <v>162.98216788742448</v>
      </c>
      <c r="E288" s="16">
        <v>130.60599335107312</v>
      </c>
      <c r="F288" s="16">
        <v>115.48696602148951</v>
      </c>
      <c r="G288" s="16">
        <v>90.416531071746249</v>
      </c>
      <c r="H288" s="16">
        <v>1033.883028152012</v>
      </c>
      <c r="I288" s="16">
        <v>746.52902319191003</v>
      </c>
      <c r="J288" s="16">
        <v>12.016131141078285</v>
      </c>
      <c r="K288" s="16">
        <v>3.339673426365998</v>
      </c>
      <c r="L288" s="16">
        <v>71.104530061371136</v>
      </c>
      <c r="M288" s="16">
        <v>172.44022084502905</v>
      </c>
      <c r="N288" s="16">
        <v>20.443625929717729</v>
      </c>
    </row>
    <row r="289" spans="1:14" x14ac:dyDescent="0.3">
      <c r="A289" s="15" t="str">
        <f>INDEX('R1. Scenario specifications'!$C$11:$C$49,MATCH($B289,'R1. Scenario specifications'!$A$11:$A$49,0))</f>
        <v>Current 1.5DS, 2030 start, 'Expect the Unexpected' but with most conservative biomass CCS / NET technology cost assumptions</v>
      </c>
      <c r="B289" s="15" t="s">
        <v>31</v>
      </c>
      <c r="C289" s="15" t="s">
        <v>69</v>
      </c>
      <c r="D289" s="16">
        <v>0</v>
      </c>
      <c r="E289" s="16">
        <v>0</v>
      </c>
      <c r="F289" s="16">
        <v>2.5582329061898301</v>
      </c>
      <c r="G289" s="16">
        <v>14.72228241329314</v>
      </c>
      <c r="H289" s="16">
        <v>430.97426582851188</v>
      </c>
      <c r="I289" s="16">
        <v>509.12046668248485</v>
      </c>
      <c r="J289" s="16">
        <v>84.001946689101246</v>
      </c>
      <c r="K289" s="16">
        <v>72.570389991474045</v>
      </c>
      <c r="L289" s="16">
        <v>528.65167600541338</v>
      </c>
      <c r="M289" s="16">
        <v>508.75795029979474</v>
      </c>
      <c r="N289" s="16">
        <v>0</v>
      </c>
    </row>
    <row r="290" spans="1:14" x14ac:dyDescent="0.3">
      <c r="A290" s="15" t="str">
        <f>INDEX('R1. Scenario specifications'!$C$11:$C$49,MATCH($B290,'R1. Scenario specifications'!$A$11:$A$49,0))</f>
        <v>Current 1.5DS, 2030 start, 'Expect the Unexpected' but with most conservative biomass CCS / NET technology cost assumptions</v>
      </c>
      <c r="B290" s="15" t="s">
        <v>31</v>
      </c>
      <c r="C290" s="15" t="s">
        <v>70</v>
      </c>
      <c r="D290" s="16">
        <v>63.013640871972491</v>
      </c>
      <c r="E290" s="16">
        <v>26.859532615969691</v>
      </c>
      <c r="F290" s="16">
        <v>0.39656849116918191</v>
      </c>
      <c r="G290" s="16">
        <v>1.9075175926554799</v>
      </c>
      <c r="H290" s="16">
        <v>8.965402093713422</v>
      </c>
      <c r="I290" s="16">
        <v>9.6743339834134403</v>
      </c>
      <c r="J290" s="16">
        <v>53.855645430339464</v>
      </c>
      <c r="K290" s="16">
        <v>8.1800930826331797</v>
      </c>
      <c r="L290" s="16">
        <v>45.371974241914756</v>
      </c>
      <c r="M290" s="16">
        <v>19.805994073903278</v>
      </c>
      <c r="N290" s="16">
        <v>138.70910858897619</v>
      </c>
    </row>
    <row r="291" spans="1:14" x14ac:dyDescent="0.3">
      <c r="A291" s="15" t="str">
        <f>INDEX('R1. Scenario specifications'!$C$11:$C$49,MATCH($B291,'R1. Scenario specifications'!$A$11:$A$49,0))</f>
        <v>Current 1.5DS, 2030 start, 'Expect the Unexpected' but with most conservative biomass CCS / NET technology cost assumptions</v>
      </c>
      <c r="B291" s="15" t="s">
        <v>31</v>
      </c>
      <c r="C291" s="15" t="s">
        <v>71</v>
      </c>
      <c r="D291" s="16">
        <v>12.637708883949241</v>
      </c>
      <c r="E291" s="16">
        <v>82.719415916369499</v>
      </c>
      <c r="F291" s="16">
        <v>132.45613489553401</v>
      </c>
      <c r="G291" s="16">
        <v>352.09418791701557</v>
      </c>
      <c r="H291" s="16">
        <v>2007.8778268230517</v>
      </c>
      <c r="I291" s="16">
        <v>4490.1823532598091</v>
      </c>
      <c r="J291" s="16">
        <v>9815.4058924595174</v>
      </c>
      <c r="K291" s="16">
        <v>2985.2203342908188</v>
      </c>
      <c r="L291" s="16">
        <v>4615.390063180399</v>
      </c>
      <c r="M291" s="16">
        <v>11685.072272558693</v>
      </c>
      <c r="N291" s="16">
        <v>4216.7481970900126</v>
      </c>
    </row>
    <row r="292" spans="1:14" x14ac:dyDescent="0.3">
      <c r="A292" s="15" t="str">
        <f>INDEX('R1. Scenario specifications'!$C$11:$C$49,MATCH($B292,'R1. Scenario specifications'!$A$11:$A$49,0))</f>
        <v>Current 1.5DS, 2030 start, 'Expect the Unexpected' but with most conservative biomass CCS / NET technology cost assumptions</v>
      </c>
      <c r="B292" s="15" t="s">
        <v>31</v>
      </c>
      <c r="C292" s="15" t="s">
        <v>72</v>
      </c>
      <c r="D292" s="16">
        <v>3.9388921868092472E-3</v>
      </c>
      <c r="E292" s="16">
        <v>1.0352472304670233</v>
      </c>
      <c r="F292" s="16">
        <v>1.710734171095331</v>
      </c>
      <c r="G292" s="16">
        <v>10.613038269375846</v>
      </c>
      <c r="H292" s="16">
        <v>51.181880604978247</v>
      </c>
      <c r="I292" s="16">
        <v>83.898921082096138</v>
      </c>
      <c r="J292" s="16">
        <v>32.832878408143344</v>
      </c>
      <c r="K292" s="16">
        <v>69.12784611301052</v>
      </c>
      <c r="L292" s="16">
        <v>61.461669341814151</v>
      </c>
      <c r="M292" s="16">
        <v>48.774429704311466</v>
      </c>
      <c r="N292" s="16">
        <v>65.756795276848493</v>
      </c>
    </row>
    <row r="293" spans="1:14" x14ac:dyDescent="0.3">
      <c r="A293" s="15" t="str">
        <f>INDEX('R1. Scenario specifications'!$C$11:$C$49,MATCH($B293,'R1. Scenario specifications'!$A$11:$A$49,0))</f>
        <v>Current 1.5DS, 2030 start, 'Expect the Unexpected' but with most conservative biomass CCS / NET technology cost assumptions</v>
      </c>
      <c r="B293" s="15" t="s">
        <v>31</v>
      </c>
      <c r="C293" s="15" t="s">
        <v>73</v>
      </c>
      <c r="D293" s="16">
        <v>164.94116315871048</v>
      </c>
      <c r="E293" s="16">
        <v>30.000000000000007</v>
      </c>
      <c r="F293" s="16">
        <v>129.99999999999994</v>
      </c>
      <c r="G293" s="16">
        <v>1264.1995760418588</v>
      </c>
      <c r="H293" s="16">
        <v>1926.7704173786569</v>
      </c>
      <c r="I293" s="16">
        <v>4258.5892897681751</v>
      </c>
      <c r="J293" s="16">
        <v>8519.3822676708678</v>
      </c>
      <c r="K293" s="16">
        <v>78.281879709715199</v>
      </c>
      <c r="L293" s="16">
        <v>3932.0729970111361</v>
      </c>
      <c r="M293" s="16">
        <v>7394.5056520189501</v>
      </c>
      <c r="N293" s="16">
        <v>5110.7411925623146</v>
      </c>
    </row>
    <row r="294" spans="1:14" x14ac:dyDescent="0.3">
      <c r="A294" s="15" t="str">
        <f>INDEX('R1. Scenario specifications'!$C$11:$C$49,MATCH($B294,'R1. Scenario specifications'!$A$11:$A$49,0))</f>
        <v>Current 1.75DS, 2020 start, 'Expect the Unexpected'</v>
      </c>
      <c r="B294" s="15" t="s">
        <v>32</v>
      </c>
      <c r="C294" s="15" t="s">
        <v>64</v>
      </c>
      <c r="D294" s="16">
        <v>0</v>
      </c>
      <c r="E294" s="16">
        <v>6.4779376244269598</v>
      </c>
      <c r="F294" s="16">
        <v>95.589008100656628</v>
      </c>
      <c r="G294" s="16">
        <v>394.01542900951245</v>
      </c>
      <c r="H294" s="16">
        <v>54.86185312283834</v>
      </c>
      <c r="I294" s="16">
        <v>13.2201836525259</v>
      </c>
      <c r="J294" s="16">
        <v>0</v>
      </c>
      <c r="K294" s="16">
        <v>6.4173514600684998</v>
      </c>
      <c r="L294" s="16">
        <v>7.0267530589285698E-2</v>
      </c>
      <c r="M294" s="16">
        <v>0</v>
      </c>
      <c r="N294" s="16">
        <v>5.9325746574126104</v>
      </c>
    </row>
    <row r="295" spans="1:14" x14ac:dyDescent="0.3">
      <c r="A295" s="15" t="str">
        <f>INDEX('R1. Scenario specifications'!$C$11:$C$49,MATCH($B295,'R1. Scenario specifications'!$A$11:$A$49,0))</f>
        <v>Current 1.75DS, 2020 start, 'Expect the Unexpected'</v>
      </c>
      <c r="B295" s="15" t="s">
        <v>32</v>
      </c>
      <c r="C295" s="15" t="s">
        <v>74</v>
      </c>
      <c r="D295" s="16">
        <v>0</v>
      </c>
      <c r="E295" s="16">
        <v>0</v>
      </c>
      <c r="F295" s="16">
        <v>0</v>
      </c>
      <c r="G295" s="16">
        <v>31.61941596407782</v>
      </c>
      <c r="H295" s="16">
        <v>137.36067905441305</v>
      </c>
      <c r="I295" s="16">
        <v>650.07710274576982</v>
      </c>
      <c r="J295" s="16">
        <v>1297.6739143344832</v>
      </c>
      <c r="K295" s="16">
        <v>870.27511425188823</v>
      </c>
      <c r="L295" s="16">
        <v>1050.5481070450483</v>
      </c>
      <c r="M295" s="16">
        <v>1728.8118960961042</v>
      </c>
      <c r="N295" s="16">
        <v>994.50578538166644</v>
      </c>
    </row>
    <row r="296" spans="1:14" x14ac:dyDescent="0.3">
      <c r="A296" s="15" t="str">
        <f>INDEX('R1. Scenario specifications'!$C$11:$C$49,MATCH($B296,'R1. Scenario specifications'!$A$11:$A$49,0))</f>
        <v>Current 1.75DS, 2020 start, 'Expect the Unexpected'</v>
      </c>
      <c r="B296" s="15" t="s">
        <v>32</v>
      </c>
      <c r="C296" s="15" t="s">
        <v>65</v>
      </c>
      <c r="D296" s="16">
        <v>486.76214820756047</v>
      </c>
      <c r="E296" s="16">
        <v>230.53324612910072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</row>
    <row r="297" spans="1:14" x14ac:dyDescent="0.3">
      <c r="A297" s="15" t="str">
        <f>INDEX('R1. Scenario specifications'!$C$11:$C$49,MATCH($B297,'R1. Scenario specifications'!$A$11:$A$49,0))</f>
        <v>Current 1.75DS, 2020 start, 'Expect the Unexpected'</v>
      </c>
      <c r="B297" s="15" t="s">
        <v>32</v>
      </c>
      <c r="C297" s="15" t="s">
        <v>66</v>
      </c>
      <c r="D297" s="16">
        <v>203.46404072245815</v>
      </c>
      <c r="E297" s="16">
        <v>625.552257672471</v>
      </c>
      <c r="F297" s="16">
        <v>509.11392949042698</v>
      </c>
      <c r="G297" s="16">
        <v>25.483388266724909</v>
      </c>
      <c r="H297" s="16">
        <v>65.626469193343723</v>
      </c>
      <c r="I297" s="16">
        <v>290.18713555636407</v>
      </c>
      <c r="J297" s="16">
        <v>103.48300167583005</v>
      </c>
      <c r="K297" s="16">
        <v>72.728677920365129</v>
      </c>
      <c r="L297" s="16">
        <v>20.787092776635429</v>
      </c>
      <c r="M297" s="16">
        <v>198.68420622990072</v>
      </c>
      <c r="N297" s="16">
        <v>90.479053936277779</v>
      </c>
    </row>
    <row r="298" spans="1:14" x14ac:dyDescent="0.3">
      <c r="A298" s="15" t="str">
        <f>INDEX('R1. Scenario specifications'!$C$11:$C$49,MATCH($B298,'R1. Scenario specifications'!$A$11:$A$49,0))</f>
        <v>Current 1.75DS, 2020 start, 'Expect the Unexpected'</v>
      </c>
      <c r="B298" s="15" t="s">
        <v>32</v>
      </c>
      <c r="C298" s="15" t="s">
        <v>75</v>
      </c>
      <c r="D298" s="16">
        <v>0</v>
      </c>
      <c r="E298" s="16">
        <v>0</v>
      </c>
      <c r="F298" s="16">
        <v>0</v>
      </c>
      <c r="G298" s="16">
        <v>2.538567629289064</v>
      </c>
      <c r="H298" s="16">
        <v>12.20857056319986</v>
      </c>
      <c r="I298" s="16">
        <v>125.59742890052701</v>
      </c>
      <c r="J298" s="16">
        <v>227.03654577823616</v>
      </c>
      <c r="K298" s="16">
        <v>441.46073644408818</v>
      </c>
      <c r="L298" s="16">
        <v>680.00942027880137</v>
      </c>
      <c r="M298" s="16">
        <v>111.9473991902389</v>
      </c>
      <c r="N298" s="16">
        <v>407.00200834728969</v>
      </c>
    </row>
    <row r="299" spans="1:14" x14ac:dyDescent="0.3">
      <c r="A299" s="15" t="str">
        <f>INDEX('R1. Scenario specifications'!$C$11:$C$49,MATCH($B299,'R1. Scenario specifications'!$A$11:$A$49,0))</f>
        <v>Current 1.75DS, 2020 start, 'Expect the Unexpected'</v>
      </c>
      <c r="B299" s="15" t="s">
        <v>32</v>
      </c>
      <c r="C299" s="15" t="s">
        <v>67</v>
      </c>
      <c r="D299" s="16">
        <v>0.27881728888888901</v>
      </c>
      <c r="E299" s="16">
        <v>0.33361993333333301</v>
      </c>
      <c r="F299" s="16">
        <v>87.480811018470206</v>
      </c>
      <c r="G299" s="16">
        <v>53.53277898674402</v>
      </c>
      <c r="H299" s="16">
        <v>56.296530050950132</v>
      </c>
      <c r="I299" s="16">
        <v>153.14026867927944</v>
      </c>
      <c r="J299" s="16">
        <v>162.91389211942516</v>
      </c>
      <c r="K299" s="16">
        <v>212.41374641167479</v>
      </c>
      <c r="L299" s="16">
        <v>319.90381339739088</v>
      </c>
      <c r="M299" s="16">
        <v>152.80334544629051</v>
      </c>
      <c r="N299" s="16">
        <v>624.72636113174508</v>
      </c>
    </row>
    <row r="300" spans="1:14" x14ac:dyDescent="0.3">
      <c r="A300" s="15" t="str">
        <f>INDEX('R1. Scenario specifications'!$C$11:$C$49,MATCH($B300,'R1. Scenario specifications'!$A$11:$A$49,0))</f>
        <v>Current 1.75DS, 2020 start, 'Expect the Unexpected'</v>
      </c>
      <c r="B300" s="15" t="s">
        <v>32</v>
      </c>
      <c r="C300" s="15" t="s">
        <v>68</v>
      </c>
      <c r="D300" s="16">
        <v>162.98216788742448</v>
      </c>
      <c r="E300" s="16">
        <v>130.60599335107312</v>
      </c>
      <c r="F300" s="16">
        <v>115.48696602148951</v>
      </c>
      <c r="G300" s="16">
        <v>314.10292910022764</v>
      </c>
      <c r="H300" s="16">
        <v>219.20706388496785</v>
      </c>
      <c r="I300" s="16">
        <v>249.91291211416612</v>
      </c>
      <c r="J300" s="16">
        <v>129.49516315051127</v>
      </c>
      <c r="K300" s="16">
        <v>568.15293127528275</v>
      </c>
      <c r="L300" s="16">
        <v>311.28188889060914</v>
      </c>
      <c r="M300" s="16">
        <v>112.49178359737772</v>
      </c>
      <c r="N300" s="16">
        <v>46.309960893816182</v>
      </c>
    </row>
    <row r="301" spans="1:14" x14ac:dyDescent="0.3">
      <c r="A301" s="15" t="str">
        <f>INDEX('R1. Scenario specifications'!$C$11:$C$49,MATCH($B301,'R1. Scenario specifications'!$A$11:$A$49,0))</f>
        <v>Current 1.75DS, 2020 start, 'Expect the Unexpected'</v>
      </c>
      <c r="B301" s="15" t="s">
        <v>32</v>
      </c>
      <c r="C301" s="15" t="s">
        <v>69</v>
      </c>
      <c r="D301" s="16">
        <v>0</v>
      </c>
      <c r="E301" s="16">
        <v>0</v>
      </c>
      <c r="F301" s="16">
        <v>2.5582329061898301</v>
      </c>
      <c r="G301" s="16">
        <v>100.08515571516199</v>
      </c>
      <c r="H301" s="16">
        <v>352.73241845724692</v>
      </c>
      <c r="I301" s="16">
        <v>536.94987302756363</v>
      </c>
      <c r="J301" s="16">
        <v>168.64255965054036</v>
      </c>
      <c r="K301" s="16">
        <v>307.47615529727074</v>
      </c>
      <c r="L301" s="16">
        <v>412.94799679827094</v>
      </c>
      <c r="M301" s="16">
        <v>549.92834033570682</v>
      </c>
      <c r="N301" s="16">
        <v>0</v>
      </c>
    </row>
    <row r="302" spans="1:14" x14ac:dyDescent="0.3">
      <c r="A302" s="15" t="str">
        <f>INDEX('R1. Scenario specifications'!$C$11:$C$49,MATCH($B302,'R1. Scenario specifications'!$A$11:$A$49,0))</f>
        <v>Current 1.75DS, 2020 start, 'Expect the Unexpected'</v>
      </c>
      <c r="B302" s="15" t="s">
        <v>32</v>
      </c>
      <c r="C302" s="15" t="s">
        <v>70</v>
      </c>
      <c r="D302" s="16">
        <v>63.013640871972491</v>
      </c>
      <c r="E302" s="16">
        <v>26.859532615969691</v>
      </c>
      <c r="F302" s="16">
        <v>0.39656849116918191</v>
      </c>
      <c r="G302" s="16">
        <v>1.9527486090734079</v>
      </c>
      <c r="H302" s="16">
        <v>11.350934491321899</v>
      </c>
      <c r="I302" s="16">
        <v>10.945605752185056</v>
      </c>
      <c r="J302" s="16">
        <v>23.745958666149999</v>
      </c>
      <c r="K302" s="16">
        <v>31.957240027335278</v>
      </c>
      <c r="L302" s="16">
        <v>44.497449016056237</v>
      </c>
      <c r="M302" s="16">
        <v>113.96965703895179</v>
      </c>
      <c r="N302" s="16">
        <v>118.7897092250561</v>
      </c>
    </row>
    <row r="303" spans="1:14" x14ac:dyDescent="0.3">
      <c r="A303" s="15" t="str">
        <f>INDEX('R1. Scenario specifications'!$C$11:$C$49,MATCH($B303,'R1. Scenario specifications'!$A$11:$A$49,0))</f>
        <v>Current 1.75DS, 2020 start, 'Expect the Unexpected'</v>
      </c>
      <c r="B303" s="15" t="s">
        <v>32</v>
      </c>
      <c r="C303" s="15" t="s">
        <v>71</v>
      </c>
      <c r="D303" s="16">
        <v>12.637708883949241</v>
      </c>
      <c r="E303" s="16">
        <v>82.719415916369499</v>
      </c>
      <c r="F303" s="16">
        <v>132.45613489553401</v>
      </c>
      <c r="G303" s="16">
        <v>880.250049331588</v>
      </c>
      <c r="H303" s="16">
        <v>2450.3833391995136</v>
      </c>
      <c r="I303" s="16">
        <v>1843.2111842204383</v>
      </c>
      <c r="J303" s="16">
        <v>2696.9431677926691</v>
      </c>
      <c r="K303" s="16">
        <v>8184.2592340623887</v>
      </c>
      <c r="L303" s="16">
        <v>8419.0705266443238</v>
      </c>
      <c r="M303" s="16">
        <v>7699.9784009588693</v>
      </c>
      <c r="N303" s="16">
        <v>10597.169103169905</v>
      </c>
    </row>
    <row r="304" spans="1:14" x14ac:dyDescent="0.3">
      <c r="A304" s="15" t="str">
        <f>INDEX('R1. Scenario specifications'!$C$11:$C$49,MATCH($B304,'R1. Scenario specifications'!$A$11:$A$49,0))</f>
        <v>Current 1.75DS, 2020 start, 'Expect the Unexpected'</v>
      </c>
      <c r="B304" s="15" t="s">
        <v>32</v>
      </c>
      <c r="C304" s="15" t="s">
        <v>72</v>
      </c>
      <c r="D304" s="16">
        <v>3.9388921868092472E-3</v>
      </c>
      <c r="E304" s="16">
        <v>1.0352472304670233</v>
      </c>
      <c r="F304" s="16">
        <v>1.710734171095331</v>
      </c>
      <c r="G304" s="16">
        <v>10.618096030334137</v>
      </c>
      <c r="H304" s="16">
        <v>1.6721017297815792</v>
      </c>
      <c r="I304" s="16">
        <v>6.6779670216261779</v>
      </c>
      <c r="J304" s="16">
        <v>6.7751234155397491</v>
      </c>
      <c r="K304" s="16">
        <v>58.037674703000647</v>
      </c>
      <c r="L304" s="16">
        <v>84.531789073813243</v>
      </c>
      <c r="M304" s="16">
        <v>29.293026738825709</v>
      </c>
      <c r="N304" s="16">
        <v>69.674482602871151</v>
      </c>
    </row>
    <row r="305" spans="1:14" x14ac:dyDescent="0.3">
      <c r="A305" s="15" t="str">
        <f>INDEX('R1. Scenario specifications'!$C$11:$C$49,MATCH($B305,'R1. Scenario specifications'!$A$11:$A$49,0))</f>
        <v>Current 1.75DS, 2020 start, 'Expect the Unexpected'</v>
      </c>
      <c r="B305" s="15" t="s">
        <v>32</v>
      </c>
      <c r="C305" s="15" t="s">
        <v>73</v>
      </c>
      <c r="D305" s="16">
        <v>164.94116315871048</v>
      </c>
      <c r="E305" s="16">
        <v>30.000000000000007</v>
      </c>
      <c r="F305" s="16">
        <v>129.99999999999994</v>
      </c>
      <c r="G305" s="16">
        <v>1380.4038649334068</v>
      </c>
      <c r="H305" s="16">
        <v>2018.0219207019081</v>
      </c>
      <c r="I305" s="16">
        <v>1965.7316499768401</v>
      </c>
      <c r="J305" s="16">
        <v>3470.9173776003508</v>
      </c>
      <c r="K305" s="16">
        <v>5412.42289444162</v>
      </c>
      <c r="L305" s="16">
        <v>8911.8024786207534</v>
      </c>
      <c r="M305" s="16">
        <v>10063.334547909832</v>
      </c>
      <c r="N305" s="16">
        <v>11949.875645699703</v>
      </c>
    </row>
    <row r="306" spans="1:14" x14ac:dyDescent="0.3">
      <c r="A306" s="15" t="str">
        <f>INDEX('R1. Scenario specifications'!$C$11:$C$49,MATCH($B306,'R1. Scenario specifications'!$A$11:$A$49,0))</f>
        <v>Current 1.75DS, 2030 start, 'Expect the Unexpected'</v>
      </c>
      <c r="B306" s="15" t="s">
        <v>33</v>
      </c>
      <c r="C306" s="15" t="s">
        <v>64</v>
      </c>
      <c r="D306" s="16">
        <v>0</v>
      </c>
      <c r="E306" s="16">
        <v>6.4779376244269598</v>
      </c>
      <c r="F306" s="16">
        <v>95.589008100656628</v>
      </c>
      <c r="G306" s="16">
        <v>225.43790045169314</v>
      </c>
      <c r="H306" s="16">
        <v>216.31124597577437</v>
      </c>
      <c r="I306" s="16">
        <v>6.1083444814132859</v>
      </c>
      <c r="J306" s="16">
        <v>5.9800450999640002</v>
      </c>
      <c r="K306" s="16">
        <v>0</v>
      </c>
      <c r="L306" s="16">
        <v>0</v>
      </c>
      <c r="M306" s="16">
        <v>6.2368774200225099</v>
      </c>
      <c r="N306" s="16">
        <v>0</v>
      </c>
    </row>
    <row r="307" spans="1:14" x14ac:dyDescent="0.3">
      <c r="A307" s="15" t="str">
        <f>INDEX('R1. Scenario specifications'!$C$11:$C$49,MATCH($B307,'R1. Scenario specifications'!$A$11:$A$49,0))</f>
        <v>Current 1.75DS, 2030 start, 'Expect the Unexpected'</v>
      </c>
      <c r="B307" s="15" t="s">
        <v>33</v>
      </c>
      <c r="C307" s="15" t="s">
        <v>74</v>
      </c>
      <c r="D307" s="16">
        <v>0</v>
      </c>
      <c r="E307" s="16">
        <v>0</v>
      </c>
      <c r="F307" s="16">
        <v>0</v>
      </c>
      <c r="G307" s="16">
        <v>0</v>
      </c>
      <c r="H307" s="16">
        <v>32.724839869840487</v>
      </c>
      <c r="I307" s="16">
        <v>552.47226057883245</v>
      </c>
      <c r="J307" s="16">
        <v>2480.985302261558</v>
      </c>
      <c r="K307" s="16">
        <v>287.0094925300055</v>
      </c>
      <c r="L307" s="16">
        <v>844.97862933220188</v>
      </c>
      <c r="M307" s="16">
        <v>1776.9763801220611</v>
      </c>
      <c r="N307" s="16">
        <v>1784.0112445104435</v>
      </c>
    </row>
    <row r="308" spans="1:14" x14ac:dyDescent="0.3">
      <c r="A308" s="15" t="str">
        <f>INDEX('R1. Scenario specifications'!$C$11:$C$49,MATCH($B308,'R1. Scenario specifications'!$A$11:$A$49,0))</f>
        <v>Current 1.75DS, 2030 start, 'Expect the Unexpected'</v>
      </c>
      <c r="B308" s="15" t="s">
        <v>33</v>
      </c>
      <c r="C308" s="15" t="s">
        <v>65</v>
      </c>
      <c r="D308" s="16">
        <v>486.76214820756047</v>
      </c>
      <c r="E308" s="16">
        <v>230.53324612910072</v>
      </c>
      <c r="F308" s="16">
        <v>0</v>
      </c>
      <c r="G308" s="16">
        <v>15.4833714793025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</row>
    <row r="309" spans="1:14" x14ac:dyDescent="0.3">
      <c r="A309" s="15" t="str">
        <f>INDEX('R1. Scenario specifications'!$C$11:$C$49,MATCH($B309,'R1. Scenario specifications'!$A$11:$A$49,0))</f>
        <v>Current 1.75DS, 2030 start, 'Expect the Unexpected'</v>
      </c>
      <c r="B309" s="15" t="s">
        <v>33</v>
      </c>
      <c r="C309" s="15" t="s">
        <v>66</v>
      </c>
      <c r="D309" s="16">
        <v>203.46404072245815</v>
      </c>
      <c r="E309" s="16">
        <v>625.552257672471</v>
      </c>
      <c r="F309" s="16">
        <v>509.11392949042698</v>
      </c>
      <c r="G309" s="16">
        <v>6.9447776636171703</v>
      </c>
      <c r="H309" s="16">
        <v>320.68523715713218</v>
      </c>
      <c r="I309" s="16">
        <v>201.70950680840076</v>
      </c>
      <c r="J309" s="16">
        <v>131.38255080802142</v>
      </c>
      <c r="K309" s="16">
        <v>0</v>
      </c>
      <c r="L309" s="16">
        <v>0</v>
      </c>
      <c r="M309" s="16">
        <v>283.40135429894912</v>
      </c>
      <c r="N309" s="16">
        <v>13.762607134336839</v>
      </c>
    </row>
    <row r="310" spans="1:14" x14ac:dyDescent="0.3">
      <c r="A310" s="15" t="str">
        <f>INDEX('R1. Scenario specifications'!$C$11:$C$49,MATCH($B310,'R1. Scenario specifications'!$A$11:$A$49,0))</f>
        <v>Current 1.75DS, 2030 start, 'Expect the Unexpected'</v>
      </c>
      <c r="B310" s="15" t="s">
        <v>33</v>
      </c>
      <c r="C310" s="15" t="s">
        <v>75</v>
      </c>
      <c r="D310" s="16">
        <v>0</v>
      </c>
      <c r="E310" s="16">
        <v>0</v>
      </c>
      <c r="F310" s="16">
        <v>0</v>
      </c>
      <c r="G310" s="16">
        <v>0</v>
      </c>
      <c r="H310" s="16">
        <v>1.1069172668694101</v>
      </c>
      <c r="I310" s="16">
        <v>21.10961188644464</v>
      </c>
      <c r="J310" s="16">
        <v>142.61834633895518</v>
      </c>
      <c r="K310" s="16">
        <v>508.76681674009433</v>
      </c>
      <c r="L310" s="16">
        <v>342.44202780649687</v>
      </c>
      <c r="M310" s="16">
        <v>213.18085550788334</v>
      </c>
      <c r="N310" s="16">
        <v>907.17068685554898</v>
      </c>
    </row>
    <row r="311" spans="1:14" x14ac:dyDescent="0.3">
      <c r="A311" s="15" t="str">
        <f>INDEX('R1. Scenario specifications'!$C$11:$C$49,MATCH($B311,'R1. Scenario specifications'!$A$11:$A$49,0))</f>
        <v>Current 1.75DS, 2030 start, 'Expect the Unexpected'</v>
      </c>
      <c r="B311" s="15" t="s">
        <v>33</v>
      </c>
      <c r="C311" s="15" t="s">
        <v>67</v>
      </c>
      <c r="D311" s="16">
        <v>0.27881728888888901</v>
      </c>
      <c r="E311" s="16">
        <v>0.33361993333333301</v>
      </c>
      <c r="F311" s="16">
        <v>87.480811018470206</v>
      </c>
      <c r="G311" s="16">
        <v>53.162220652850131</v>
      </c>
      <c r="H311" s="16">
        <v>167.55109447956423</v>
      </c>
      <c r="I311" s="16">
        <v>328.04303393442632</v>
      </c>
      <c r="J311" s="16">
        <v>79.106237832129921</v>
      </c>
      <c r="K311" s="16">
        <v>50.506529352466792</v>
      </c>
      <c r="L311" s="16">
        <v>363.50514803835057</v>
      </c>
      <c r="M311" s="16">
        <v>426.36916108955717</v>
      </c>
      <c r="N311" s="16">
        <v>80.797642905129919</v>
      </c>
    </row>
    <row r="312" spans="1:14" x14ac:dyDescent="0.3">
      <c r="A312" s="15" t="str">
        <f>INDEX('R1. Scenario specifications'!$C$11:$C$49,MATCH($B312,'R1. Scenario specifications'!$A$11:$A$49,0))</f>
        <v>Current 1.75DS, 2030 start, 'Expect the Unexpected'</v>
      </c>
      <c r="B312" s="15" t="s">
        <v>33</v>
      </c>
      <c r="C312" s="15" t="s">
        <v>68</v>
      </c>
      <c r="D312" s="16">
        <v>162.98216788742448</v>
      </c>
      <c r="E312" s="16">
        <v>130.60599335107312</v>
      </c>
      <c r="F312" s="16">
        <v>115.48696602148951</v>
      </c>
      <c r="G312" s="16">
        <v>90.416531071746249</v>
      </c>
      <c r="H312" s="16">
        <v>660.12062955977706</v>
      </c>
      <c r="I312" s="16">
        <v>401.52702583141451</v>
      </c>
      <c r="J312" s="16">
        <v>100.30275048431166</v>
      </c>
      <c r="K312" s="16">
        <v>331.96206981703421</v>
      </c>
      <c r="L312" s="16">
        <v>313.82577216148172</v>
      </c>
      <c r="M312" s="16">
        <v>108.6390345641877</v>
      </c>
      <c r="N312" s="16">
        <v>17.950022493242322</v>
      </c>
    </row>
    <row r="313" spans="1:14" x14ac:dyDescent="0.3">
      <c r="A313" s="15" t="str">
        <f>INDEX('R1. Scenario specifications'!$C$11:$C$49,MATCH($B313,'R1. Scenario specifications'!$A$11:$A$49,0))</f>
        <v>Current 1.75DS, 2030 start, 'Expect the Unexpected'</v>
      </c>
      <c r="B313" s="15" t="s">
        <v>33</v>
      </c>
      <c r="C313" s="15" t="s">
        <v>69</v>
      </c>
      <c r="D313" s="16">
        <v>0</v>
      </c>
      <c r="E313" s="16">
        <v>0</v>
      </c>
      <c r="F313" s="16">
        <v>2.5582329061898301</v>
      </c>
      <c r="G313" s="16">
        <v>14.72228241329314</v>
      </c>
      <c r="H313" s="16">
        <v>448.66201927713388</v>
      </c>
      <c r="I313" s="16">
        <v>659.80004523189837</v>
      </c>
      <c r="J313" s="16">
        <v>90.405459387940297</v>
      </c>
      <c r="K313" s="16">
        <v>87.728010283780364</v>
      </c>
      <c r="L313" s="16">
        <v>587.7988993408743</v>
      </c>
      <c r="M313" s="16">
        <v>713.37354826703745</v>
      </c>
      <c r="N313" s="16">
        <v>0</v>
      </c>
    </row>
    <row r="314" spans="1:14" x14ac:dyDescent="0.3">
      <c r="A314" s="15" t="str">
        <f>INDEX('R1. Scenario specifications'!$C$11:$C$49,MATCH($B314,'R1. Scenario specifications'!$A$11:$A$49,0))</f>
        <v>Current 1.75DS, 2030 start, 'Expect the Unexpected'</v>
      </c>
      <c r="B314" s="15" t="s">
        <v>33</v>
      </c>
      <c r="C314" s="15" t="s">
        <v>70</v>
      </c>
      <c r="D314" s="16">
        <v>63.013640871972491</v>
      </c>
      <c r="E314" s="16">
        <v>26.859532615969691</v>
      </c>
      <c r="F314" s="16">
        <v>0.39656849116918191</v>
      </c>
      <c r="G314" s="16">
        <v>1.9075175926554799</v>
      </c>
      <c r="H314" s="16">
        <v>33.892368644742611</v>
      </c>
      <c r="I314" s="16">
        <v>5.7660956137503803</v>
      </c>
      <c r="J314" s="16">
        <v>42.314112942873798</v>
      </c>
      <c r="K314" s="16">
        <v>39.70624562073246</v>
      </c>
      <c r="L314" s="16">
        <v>47.096111288073217</v>
      </c>
      <c r="M314" s="16">
        <v>48.181627602793483</v>
      </c>
      <c r="N314" s="16">
        <v>136.74981924485274</v>
      </c>
    </row>
    <row r="315" spans="1:14" x14ac:dyDescent="0.3">
      <c r="A315" s="15" t="str">
        <f>INDEX('R1. Scenario specifications'!$C$11:$C$49,MATCH($B315,'R1. Scenario specifications'!$A$11:$A$49,0))</f>
        <v>Current 1.75DS, 2030 start, 'Expect the Unexpected'</v>
      </c>
      <c r="B315" s="15" t="s">
        <v>33</v>
      </c>
      <c r="C315" s="15" t="s">
        <v>71</v>
      </c>
      <c r="D315" s="16">
        <v>12.637708883949241</v>
      </c>
      <c r="E315" s="16">
        <v>82.719415916369499</v>
      </c>
      <c r="F315" s="16">
        <v>132.45613489553401</v>
      </c>
      <c r="G315" s="16">
        <v>352.09418791701557</v>
      </c>
      <c r="H315" s="16">
        <v>1821.7548587117792</v>
      </c>
      <c r="I315" s="16">
        <v>3201.1969385566917</v>
      </c>
      <c r="J315" s="16">
        <v>3635.5759390462545</v>
      </c>
      <c r="K315" s="16">
        <v>6022.744539593944</v>
      </c>
      <c r="L315" s="16">
        <v>9043.8818357798082</v>
      </c>
      <c r="M315" s="16">
        <v>7389.0748335673361</v>
      </c>
      <c r="N315" s="16">
        <v>9510.9221912613702</v>
      </c>
    </row>
    <row r="316" spans="1:14" x14ac:dyDescent="0.3">
      <c r="A316" s="15" t="str">
        <f>INDEX('R1. Scenario specifications'!$C$11:$C$49,MATCH($B316,'R1. Scenario specifications'!$A$11:$A$49,0))</f>
        <v>Current 1.75DS, 2030 start, 'Expect the Unexpected'</v>
      </c>
      <c r="B316" s="15" t="s">
        <v>33</v>
      </c>
      <c r="C316" s="15" t="s">
        <v>72</v>
      </c>
      <c r="D316" s="16">
        <v>3.9388921868092472E-3</v>
      </c>
      <c r="E316" s="16">
        <v>1.0352472304670233</v>
      </c>
      <c r="F316" s="16">
        <v>1.710734171095331</v>
      </c>
      <c r="G316" s="16">
        <v>10.613038269375846</v>
      </c>
      <c r="H316" s="16">
        <v>1.6471765923021378</v>
      </c>
      <c r="I316" s="16">
        <v>6.5631584138142474</v>
      </c>
      <c r="J316" s="16">
        <v>11.072743692381072</v>
      </c>
      <c r="K316" s="16">
        <v>48.21819655377432</v>
      </c>
      <c r="L316" s="16">
        <v>8.5411989715282228</v>
      </c>
      <c r="M316" s="16">
        <v>27.388422669919056</v>
      </c>
      <c r="N316" s="16">
        <v>30.78477716265493</v>
      </c>
    </row>
    <row r="317" spans="1:14" x14ac:dyDescent="0.3">
      <c r="A317" s="15" t="str">
        <f>INDEX('R1. Scenario specifications'!$C$11:$C$49,MATCH($B317,'R1. Scenario specifications'!$A$11:$A$49,0))</f>
        <v>Current 1.75DS, 2030 start, 'Expect the Unexpected'</v>
      </c>
      <c r="B317" s="15" t="s">
        <v>33</v>
      </c>
      <c r="C317" s="15" t="s">
        <v>73</v>
      </c>
      <c r="D317" s="16">
        <v>164.94116315871048</v>
      </c>
      <c r="E317" s="16">
        <v>30.000000000000007</v>
      </c>
      <c r="F317" s="16">
        <v>129.99999999999994</v>
      </c>
      <c r="G317" s="16">
        <v>1264.1995760418588</v>
      </c>
      <c r="H317" s="16">
        <v>2066.1962499546908</v>
      </c>
      <c r="I317" s="16">
        <v>2293.4030927014223</v>
      </c>
      <c r="J317" s="16">
        <v>4618.0428221769453</v>
      </c>
      <c r="K317" s="16">
        <v>4226.2302551905377</v>
      </c>
      <c r="L317" s="16">
        <v>8280.2254037608909</v>
      </c>
      <c r="M317" s="16">
        <v>9882.1617812722234</v>
      </c>
      <c r="N317" s="16">
        <v>12120.868961504217</v>
      </c>
    </row>
    <row r="318" spans="1:14" x14ac:dyDescent="0.3">
      <c r="A318" s="15" t="str">
        <f>INDEX('R1. Scenario specifications'!$C$11:$C$49,MATCH($B318,'R1. Scenario specifications'!$A$11:$A$49,0))</f>
        <v>Current 1.75DS, 2020 start, 'Expect the Unexpected' but with cheap renewables</v>
      </c>
      <c r="B318" s="15" t="s">
        <v>34</v>
      </c>
      <c r="C318" s="15" t="s">
        <v>64</v>
      </c>
      <c r="D318" s="16">
        <v>0</v>
      </c>
      <c r="E318" s="16">
        <v>6.4779376244269598</v>
      </c>
      <c r="F318" s="16">
        <v>95.589008100656628</v>
      </c>
      <c r="G318" s="16">
        <v>351.57493941455795</v>
      </c>
      <c r="H318" s="16">
        <v>55.5664690724644</v>
      </c>
      <c r="I318" s="16">
        <v>11.42017965147117</v>
      </c>
      <c r="J318" s="16">
        <v>0</v>
      </c>
      <c r="K318" s="16">
        <v>4.8669976545210396</v>
      </c>
      <c r="L318" s="16">
        <v>1.62097821161307</v>
      </c>
      <c r="M318" s="16">
        <v>1.41891308521172</v>
      </c>
      <c r="N318" s="16">
        <v>3.63668174065476</v>
      </c>
    </row>
    <row r="319" spans="1:14" x14ac:dyDescent="0.3">
      <c r="A319" s="15" t="str">
        <f>INDEX('R1. Scenario specifications'!$C$11:$C$49,MATCH($B319,'R1. Scenario specifications'!$A$11:$A$49,0))</f>
        <v>Current 1.75DS, 2020 start, 'Expect the Unexpected' but with cheap renewables</v>
      </c>
      <c r="B319" s="15" t="s">
        <v>34</v>
      </c>
      <c r="C319" s="15" t="s">
        <v>74</v>
      </c>
      <c r="D319" s="16">
        <v>0</v>
      </c>
      <c r="E319" s="16">
        <v>0</v>
      </c>
      <c r="F319" s="16">
        <v>0</v>
      </c>
      <c r="G319" s="16">
        <v>29.25692638427137</v>
      </c>
      <c r="H319" s="16">
        <v>134.83607337768774</v>
      </c>
      <c r="I319" s="16">
        <v>650.64914542777001</v>
      </c>
      <c r="J319" s="16">
        <v>1281.3600850173102</v>
      </c>
      <c r="K319" s="16">
        <v>898.11757382717747</v>
      </c>
      <c r="L319" s="16">
        <v>1058.8532032623048</v>
      </c>
      <c r="M319" s="16">
        <v>1684.7228014994676</v>
      </c>
      <c r="N319" s="16">
        <v>1043.7391215105924</v>
      </c>
    </row>
    <row r="320" spans="1:14" x14ac:dyDescent="0.3">
      <c r="A320" s="15" t="str">
        <f>INDEX('R1. Scenario specifications'!$C$11:$C$49,MATCH($B320,'R1. Scenario specifications'!$A$11:$A$49,0))</f>
        <v>Current 1.75DS, 2020 start, 'Expect the Unexpected' but with cheap renewables</v>
      </c>
      <c r="B320" s="15" t="s">
        <v>34</v>
      </c>
      <c r="C320" s="15" t="s">
        <v>65</v>
      </c>
      <c r="D320" s="16">
        <v>486.76214820756047</v>
      </c>
      <c r="E320" s="16">
        <v>230.53324612910072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</row>
    <row r="321" spans="1:14" x14ac:dyDescent="0.3">
      <c r="A321" s="15" t="str">
        <f>INDEX('R1. Scenario specifications'!$C$11:$C$49,MATCH($B321,'R1. Scenario specifications'!$A$11:$A$49,0))</f>
        <v>Current 1.75DS, 2020 start, 'Expect the Unexpected' but with cheap renewables</v>
      </c>
      <c r="B321" s="15" t="s">
        <v>34</v>
      </c>
      <c r="C321" s="15" t="s">
        <v>66</v>
      </c>
      <c r="D321" s="16">
        <v>203.46404072245815</v>
      </c>
      <c r="E321" s="16">
        <v>625.552257672471</v>
      </c>
      <c r="F321" s="16">
        <v>509.11392949042698</v>
      </c>
      <c r="G321" s="16">
        <v>23.77098091686527</v>
      </c>
      <c r="H321" s="16">
        <v>83.822844553253745</v>
      </c>
      <c r="I321" s="16">
        <v>312.26377261655011</v>
      </c>
      <c r="J321" s="16">
        <v>111.78407430941755</v>
      </c>
      <c r="K321" s="16">
        <v>71.560553881860855</v>
      </c>
      <c r="L321" s="16">
        <v>16.28170193689192</v>
      </c>
      <c r="M321" s="16">
        <v>211.264273844348</v>
      </c>
      <c r="N321" s="16">
        <v>86.16843576151129</v>
      </c>
    </row>
    <row r="322" spans="1:14" x14ac:dyDescent="0.3">
      <c r="A322" s="15" t="str">
        <f>INDEX('R1. Scenario specifications'!$C$11:$C$49,MATCH($B322,'R1. Scenario specifications'!$A$11:$A$49,0))</f>
        <v>Current 1.75DS, 2020 start, 'Expect the Unexpected' but with cheap renewables</v>
      </c>
      <c r="B322" s="15" t="s">
        <v>34</v>
      </c>
      <c r="C322" s="15" t="s">
        <v>75</v>
      </c>
      <c r="D322" s="16">
        <v>0</v>
      </c>
      <c r="E322" s="16">
        <v>0</v>
      </c>
      <c r="F322" s="16">
        <v>0</v>
      </c>
      <c r="G322" s="16">
        <v>2.6398179502072732</v>
      </c>
      <c r="H322" s="16">
        <v>12.59457043996815</v>
      </c>
      <c r="I322" s="16">
        <v>126.46291098815223</v>
      </c>
      <c r="J322" s="16">
        <v>170.75053103891531</v>
      </c>
      <c r="K322" s="16">
        <v>631.36220547815128</v>
      </c>
      <c r="L322" s="16">
        <v>421.53604520871977</v>
      </c>
      <c r="M322" s="16">
        <v>298.42276636834293</v>
      </c>
      <c r="N322" s="16">
        <v>245.09804185612103</v>
      </c>
    </row>
    <row r="323" spans="1:14" x14ac:dyDescent="0.3">
      <c r="A323" s="15" t="str">
        <f>INDEX('R1. Scenario specifications'!$C$11:$C$49,MATCH($B323,'R1. Scenario specifications'!$A$11:$A$49,0))</f>
        <v>Current 1.75DS, 2020 start, 'Expect the Unexpected' but with cheap renewables</v>
      </c>
      <c r="B323" s="15" t="s">
        <v>34</v>
      </c>
      <c r="C323" s="15" t="s">
        <v>67</v>
      </c>
      <c r="D323" s="16">
        <v>0.27881728888888901</v>
      </c>
      <c r="E323" s="16">
        <v>0.33361993333333301</v>
      </c>
      <c r="F323" s="16">
        <v>87.480811018470206</v>
      </c>
      <c r="G323" s="16">
        <v>53.53277898674402</v>
      </c>
      <c r="H323" s="16">
        <v>56.296530050950132</v>
      </c>
      <c r="I323" s="16">
        <v>148.82661901593022</v>
      </c>
      <c r="J323" s="16">
        <v>163.12214956542624</v>
      </c>
      <c r="K323" s="16">
        <v>215.2976558563511</v>
      </c>
      <c r="L323" s="16">
        <v>315.8961656708687</v>
      </c>
      <c r="M323" s="16">
        <v>148.48969578294131</v>
      </c>
      <c r="N323" s="16">
        <v>545.97153526485522</v>
      </c>
    </row>
    <row r="324" spans="1:14" x14ac:dyDescent="0.3">
      <c r="A324" s="15" t="str">
        <f>INDEX('R1. Scenario specifications'!$C$11:$C$49,MATCH($B324,'R1. Scenario specifications'!$A$11:$A$49,0))</f>
        <v>Current 1.75DS, 2020 start, 'Expect the Unexpected' but with cheap renewables</v>
      </c>
      <c r="B324" s="15" t="s">
        <v>34</v>
      </c>
      <c r="C324" s="15" t="s">
        <v>68</v>
      </c>
      <c r="D324" s="16">
        <v>162.98216788742448</v>
      </c>
      <c r="E324" s="16">
        <v>130.60599335107312</v>
      </c>
      <c r="F324" s="16">
        <v>115.48696602148951</v>
      </c>
      <c r="G324" s="16">
        <v>260.28274817495429</v>
      </c>
      <c r="H324" s="16">
        <v>223.97053031444352</v>
      </c>
      <c r="I324" s="16">
        <v>213.99449242181143</v>
      </c>
      <c r="J324" s="16">
        <v>179.57930697835599</v>
      </c>
      <c r="K324" s="16">
        <v>564.70816016632966</v>
      </c>
      <c r="L324" s="16">
        <v>295.78106089805487</v>
      </c>
      <c r="M324" s="16">
        <v>113.74672194116087</v>
      </c>
      <c r="N324" s="16">
        <v>46.998014259735527</v>
      </c>
    </row>
    <row r="325" spans="1:14" x14ac:dyDescent="0.3">
      <c r="A325" s="15" t="str">
        <f>INDEX('R1. Scenario specifications'!$C$11:$C$49,MATCH($B325,'R1. Scenario specifications'!$A$11:$A$49,0))</f>
        <v>Current 1.75DS, 2020 start, 'Expect the Unexpected' but with cheap renewables</v>
      </c>
      <c r="B325" s="15" t="s">
        <v>34</v>
      </c>
      <c r="C325" s="15" t="s">
        <v>69</v>
      </c>
      <c r="D325" s="16">
        <v>0</v>
      </c>
      <c r="E325" s="16">
        <v>0</v>
      </c>
      <c r="F325" s="16">
        <v>2.5582329061898301</v>
      </c>
      <c r="G325" s="16">
        <v>82.428008564613265</v>
      </c>
      <c r="H325" s="16">
        <v>366.12196383220675</v>
      </c>
      <c r="I325" s="16">
        <v>489.98015240959154</v>
      </c>
      <c r="J325" s="16">
        <v>211.32896234855755</v>
      </c>
      <c r="K325" s="16">
        <v>304.03186875955902</v>
      </c>
      <c r="L325" s="16">
        <v>423.29361611250499</v>
      </c>
      <c r="M325" s="16">
        <v>510.32989645941524</v>
      </c>
      <c r="N325" s="16">
        <v>0</v>
      </c>
    </row>
    <row r="326" spans="1:14" x14ac:dyDescent="0.3">
      <c r="A326" s="15" t="str">
        <f>INDEX('R1. Scenario specifications'!$C$11:$C$49,MATCH($B326,'R1. Scenario specifications'!$A$11:$A$49,0))</f>
        <v>Current 1.75DS, 2020 start, 'Expect the Unexpected' but with cheap renewables</v>
      </c>
      <c r="B326" s="15" t="s">
        <v>34</v>
      </c>
      <c r="C326" s="15" t="s">
        <v>70</v>
      </c>
      <c r="D326" s="16">
        <v>63.013640871972491</v>
      </c>
      <c r="E326" s="16">
        <v>26.859532615969691</v>
      </c>
      <c r="F326" s="16">
        <v>0.39656849116918191</v>
      </c>
      <c r="G326" s="16">
        <v>13.062272603266974</v>
      </c>
      <c r="H326" s="16">
        <v>15.305884763654889</v>
      </c>
      <c r="I326" s="16">
        <v>8.8952424704473998</v>
      </c>
      <c r="J326" s="16">
        <v>19.123161472712454</v>
      </c>
      <c r="K326" s="16">
        <v>15.7249794245981</v>
      </c>
      <c r="L326" s="16">
        <v>27.2014666723191</v>
      </c>
      <c r="M326" s="16">
        <v>78.8091961710753</v>
      </c>
      <c r="N326" s="16">
        <v>88.95076646555745</v>
      </c>
    </row>
    <row r="327" spans="1:14" x14ac:dyDescent="0.3">
      <c r="A327" s="15" t="str">
        <f>INDEX('R1. Scenario specifications'!$C$11:$C$49,MATCH($B327,'R1. Scenario specifications'!$A$11:$A$49,0))</f>
        <v>Current 1.75DS, 2020 start, 'Expect the Unexpected' but with cheap renewables</v>
      </c>
      <c r="B327" s="15" t="s">
        <v>34</v>
      </c>
      <c r="C327" s="15" t="s">
        <v>71</v>
      </c>
      <c r="D327" s="16">
        <v>12.637708883949241</v>
      </c>
      <c r="E327" s="16">
        <v>82.719415916369499</v>
      </c>
      <c r="F327" s="16">
        <v>132.45613489553401</v>
      </c>
      <c r="G327" s="16">
        <v>1218.5506122033225</v>
      </c>
      <c r="H327" s="16">
        <v>2649.2981710369313</v>
      </c>
      <c r="I327" s="16">
        <v>2009.9138125777749</v>
      </c>
      <c r="J327" s="16">
        <v>3403.2092321440145</v>
      </c>
      <c r="K327" s="16">
        <v>7806.9574295422663</v>
      </c>
      <c r="L327" s="16">
        <v>8518.7605483942643</v>
      </c>
      <c r="M327" s="16">
        <v>8475.6469778095197</v>
      </c>
      <c r="N327" s="16">
        <v>10257.70208463436</v>
      </c>
    </row>
    <row r="328" spans="1:14" x14ac:dyDescent="0.3">
      <c r="A328" s="15" t="str">
        <f>INDEX('R1. Scenario specifications'!$C$11:$C$49,MATCH($B328,'R1. Scenario specifications'!$A$11:$A$49,0))</f>
        <v>Current 1.75DS, 2020 start, 'Expect the Unexpected' but with cheap renewables</v>
      </c>
      <c r="B328" s="15" t="s">
        <v>34</v>
      </c>
      <c r="C328" s="15" t="s">
        <v>72</v>
      </c>
      <c r="D328" s="16">
        <v>3.9388921868092472E-3</v>
      </c>
      <c r="E328" s="16">
        <v>1.0352472304670233</v>
      </c>
      <c r="F328" s="16">
        <v>1.710734171095331</v>
      </c>
      <c r="G328" s="16">
        <v>10.870547613566425</v>
      </c>
      <c r="H328" s="16">
        <v>3.0601214684558586</v>
      </c>
      <c r="I328" s="16">
        <v>15.6792738682419</v>
      </c>
      <c r="J328" s="16">
        <v>7.6274941414407813</v>
      </c>
      <c r="K328" s="16">
        <v>73.996051631736577</v>
      </c>
      <c r="L328" s="16">
        <v>73.2144113742944</v>
      </c>
      <c r="M328" s="16">
        <v>36.78166181652648</v>
      </c>
      <c r="N328" s="16">
        <v>73.650266933839291</v>
      </c>
    </row>
    <row r="329" spans="1:14" x14ac:dyDescent="0.3">
      <c r="A329" s="15" t="str">
        <f>INDEX('R1. Scenario specifications'!$C$11:$C$49,MATCH($B329,'R1. Scenario specifications'!$A$11:$A$49,0))</f>
        <v>Current 1.75DS, 2020 start, 'Expect the Unexpected' but with cheap renewables</v>
      </c>
      <c r="B329" s="15" t="s">
        <v>34</v>
      </c>
      <c r="C329" s="15" t="s">
        <v>73</v>
      </c>
      <c r="D329" s="16">
        <v>164.94116315871048</v>
      </c>
      <c r="E329" s="16">
        <v>30.000000000000007</v>
      </c>
      <c r="F329" s="16">
        <v>129.99999999999994</v>
      </c>
      <c r="G329" s="16">
        <v>1808.6417699778121</v>
      </c>
      <c r="H329" s="16">
        <v>1845.5850053272623</v>
      </c>
      <c r="I329" s="16">
        <v>2348.2685389226126</v>
      </c>
      <c r="J329" s="16">
        <v>3482.5814838336332</v>
      </c>
      <c r="K329" s="16">
        <v>5583.2971507974762</v>
      </c>
      <c r="L329" s="16">
        <v>9203.6012607104622</v>
      </c>
      <c r="M329" s="16">
        <v>10141.685733637309</v>
      </c>
      <c r="N329" s="16">
        <v>12494.911633673661</v>
      </c>
    </row>
    <row r="330" spans="1:14" x14ac:dyDescent="0.3">
      <c r="A330" s="15" t="str">
        <f>INDEX('R1. Scenario specifications'!$C$11:$C$49,MATCH($B330,'R1. Scenario specifications'!$A$11:$A$49,0))</f>
        <v>Current 1.75DS, 2030 start, 'Expect the Unexpected' but with cheap renewables</v>
      </c>
      <c r="B330" s="15" t="s">
        <v>35</v>
      </c>
      <c r="C330" s="15" t="s">
        <v>64</v>
      </c>
      <c r="D330" s="16">
        <v>0</v>
      </c>
      <c r="E330" s="16">
        <v>6.4779376244269598</v>
      </c>
      <c r="F330" s="16">
        <v>95.589008100656628</v>
      </c>
      <c r="G330" s="16">
        <v>225.43790045169314</v>
      </c>
      <c r="H330" s="16">
        <v>209.52687192782338</v>
      </c>
      <c r="I330" s="16">
        <v>10.895837491607029</v>
      </c>
      <c r="J330" s="16">
        <v>5.9800450999640198</v>
      </c>
      <c r="K330" s="16">
        <v>0</v>
      </c>
      <c r="L330" s="16">
        <v>0</v>
      </c>
      <c r="M330" s="16">
        <v>6.2369205951381197</v>
      </c>
      <c r="N330" s="16">
        <v>0</v>
      </c>
    </row>
    <row r="331" spans="1:14" x14ac:dyDescent="0.3">
      <c r="A331" s="15" t="str">
        <f>INDEX('R1. Scenario specifications'!$C$11:$C$49,MATCH($B331,'R1. Scenario specifications'!$A$11:$A$49,0))</f>
        <v>Current 1.75DS, 2030 start, 'Expect the Unexpected' but with cheap renewables</v>
      </c>
      <c r="B331" s="15" t="s">
        <v>35</v>
      </c>
      <c r="C331" s="15" t="s">
        <v>74</v>
      </c>
      <c r="D331" s="16">
        <v>0</v>
      </c>
      <c r="E331" s="16">
        <v>0</v>
      </c>
      <c r="F331" s="16">
        <v>0</v>
      </c>
      <c r="G331" s="16">
        <v>0</v>
      </c>
      <c r="H331" s="16">
        <v>33.051066326497484</v>
      </c>
      <c r="I331" s="16">
        <v>544.95659075908816</v>
      </c>
      <c r="J331" s="16">
        <v>2451.9406881049804</v>
      </c>
      <c r="K331" s="16">
        <v>296.51875039270146</v>
      </c>
      <c r="L331" s="16">
        <v>867.18378630205882</v>
      </c>
      <c r="M331" s="16">
        <v>1784.8657724431284</v>
      </c>
      <c r="N331" s="16">
        <v>1681.5209600147691</v>
      </c>
    </row>
    <row r="332" spans="1:14" x14ac:dyDescent="0.3">
      <c r="A332" s="15" t="str">
        <f>INDEX('R1. Scenario specifications'!$C$11:$C$49,MATCH($B332,'R1. Scenario specifications'!$A$11:$A$49,0))</f>
        <v>Current 1.75DS, 2030 start, 'Expect the Unexpected' but with cheap renewables</v>
      </c>
      <c r="B332" s="15" t="s">
        <v>35</v>
      </c>
      <c r="C332" s="15" t="s">
        <v>65</v>
      </c>
      <c r="D332" s="16">
        <v>486.76214820756047</v>
      </c>
      <c r="E332" s="16">
        <v>230.53324612910072</v>
      </c>
      <c r="F332" s="16">
        <v>0</v>
      </c>
      <c r="G332" s="16">
        <v>15.4833714793025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</row>
    <row r="333" spans="1:14" x14ac:dyDescent="0.3">
      <c r="A333" s="15" t="str">
        <f>INDEX('R1. Scenario specifications'!$C$11:$C$49,MATCH($B333,'R1. Scenario specifications'!$A$11:$A$49,0))</f>
        <v>Current 1.75DS, 2030 start, 'Expect the Unexpected' but with cheap renewables</v>
      </c>
      <c r="B333" s="15" t="s">
        <v>35</v>
      </c>
      <c r="C333" s="15" t="s">
        <v>66</v>
      </c>
      <c r="D333" s="16">
        <v>203.46404072245815</v>
      </c>
      <c r="E333" s="16">
        <v>625.552257672471</v>
      </c>
      <c r="F333" s="16">
        <v>509.11392949042698</v>
      </c>
      <c r="G333" s="16">
        <v>6.9447776636171703</v>
      </c>
      <c r="H333" s="16">
        <v>212.8519796109274</v>
      </c>
      <c r="I333" s="16">
        <v>297.32555537566395</v>
      </c>
      <c r="J333" s="16">
        <v>128.23122873826102</v>
      </c>
      <c r="K333" s="16">
        <v>3.5796686704451499</v>
      </c>
      <c r="L333" s="16">
        <v>0</v>
      </c>
      <c r="M333" s="16">
        <v>263.0494730226759</v>
      </c>
      <c r="N333" s="16">
        <v>10.1140617031389</v>
      </c>
    </row>
    <row r="334" spans="1:14" x14ac:dyDescent="0.3">
      <c r="A334" s="15" t="str">
        <f>INDEX('R1. Scenario specifications'!$C$11:$C$49,MATCH($B334,'R1. Scenario specifications'!$A$11:$A$49,0))</f>
        <v>Current 1.75DS, 2030 start, 'Expect the Unexpected' but with cheap renewables</v>
      </c>
      <c r="B334" s="15" t="s">
        <v>35</v>
      </c>
      <c r="C334" s="15" t="s">
        <v>75</v>
      </c>
      <c r="D334" s="16">
        <v>0</v>
      </c>
      <c r="E334" s="16">
        <v>0</v>
      </c>
      <c r="F334" s="16">
        <v>0</v>
      </c>
      <c r="G334" s="16">
        <v>0</v>
      </c>
      <c r="H334" s="16">
        <v>1.1069172668694101</v>
      </c>
      <c r="I334" s="16">
        <v>22.386936850855001</v>
      </c>
      <c r="J334" s="16">
        <v>135.36113320389848</v>
      </c>
      <c r="K334" s="16">
        <v>571.87434444292126</v>
      </c>
      <c r="L334" s="16">
        <v>358.39711162740565</v>
      </c>
      <c r="M334" s="16">
        <v>85.079113019016006</v>
      </c>
      <c r="N334" s="16">
        <v>956.96585170483831</v>
      </c>
    </row>
    <row r="335" spans="1:14" x14ac:dyDescent="0.3">
      <c r="A335" s="15" t="str">
        <f>INDEX('R1. Scenario specifications'!$C$11:$C$49,MATCH($B335,'R1. Scenario specifications'!$A$11:$A$49,0))</f>
        <v>Current 1.75DS, 2030 start, 'Expect the Unexpected' but with cheap renewables</v>
      </c>
      <c r="B335" s="15" t="s">
        <v>35</v>
      </c>
      <c r="C335" s="15" t="s">
        <v>67</v>
      </c>
      <c r="D335" s="16">
        <v>0.27881728888888901</v>
      </c>
      <c r="E335" s="16">
        <v>0.33361993333333301</v>
      </c>
      <c r="F335" s="16">
        <v>87.480811018470206</v>
      </c>
      <c r="G335" s="16">
        <v>53.162220652850131</v>
      </c>
      <c r="H335" s="16">
        <v>178.38504661537883</v>
      </c>
      <c r="I335" s="16">
        <v>207.82259746257228</v>
      </c>
      <c r="J335" s="16">
        <v>79.07937608607827</v>
      </c>
      <c r="K335" s="16">
        <v>50.506529352466792</v>
      </c>
      <c r="L335" s="16">
        <v>389.92228845733098</v>
      </c>
      <c r="M335" s="16">
        <v>198.57108167843137</v>
      </c>
      <c r="N335" s="16">
        <v>773.8825363708072</v>
      </c>
    </row>
    <row r="336" spans="1:14" x14ac:dyDescent="0.3">
      <c r="A336" s="15" t="str">
        <f>INDEX('R1. Scenario specifications'!$C$11:$C$49,MATCH($B336,'R1. Scenario specifications'!$A$11:$A$49,0))</f>
        <v>Current 1.75DS, 2030 start, 'Expect the Unexpected' but with cheap renewables</v>
      </c>
      <c r="B336" s="15" t="s">
        <v>35</v>
      </c>
      <c r="C336" s="15" t="s">
        <v>68</v>
      </c>
      <c r="D336" s="16">
        <v>162.98216788742448</v>
      </c>
      <c r="E336" s="16">
        <v>130.60599335107312</v>
      </c>
      <c r="F336" s="16">
        <v>115.48696602148951</v>
      </c>
      <c r="G336" s="16">
        <v>90.416531071746249</v>
      </c>
      <c r="H336" s="16">
        <v>660.14166515889804</v>
      </c>
      <c r="I336" s="16">
        <v>359.96848591219231</v>
      </c>
      <c r="J336" s="16">
        <v>97.756186326458248</v>
      </c>
      <c r="K336" s="16">
        <v>370.01726592004007</v>
      </c>
      <c r="L336" s="16">
        <v>326.81958822522336</v>
      </c>
      <c r="M336" s="16">
        <v>130.88084681621035</v>
      </c>
      <c r="N336" s="16">
        <v>16.07734046815483</v>
      </c>
    </row>
    <row r="337" spans="1:14" x14ac:dyDescent="0.3">
      <c r="A337" s="15" t="str">
        <f>INDEX('R1. Scenario specifications'!$C$11:$C$49,MATCH($B337,'R1. Scenario specifications'!$A$11:$A$49,0))</f>
        <v>Current 1.75DS, 2030 start, 'Expect the Unexpected' but with cheap renewables</v>
      </c>
      <c r="B337" s="15" t="s">
        <v>35</v>
      </c>
      <c r="C337" s="15" t="s">
        <v>69</v>
      </c>
      <c r="D337" s="16">
        <v>0</v>
      </c>
      <c r="E337" s="16">
        <v>0</v>
      </c>
      <c r="F337" s="16">
        <v>2.5582329061898301</v>
      </c>
      <c r="G337" s="16">
        <v>14.72228241329314</v>
      </c>
      <c r="H337" s="16">
        <v>423.23634283295729</v>
      </c>
      <c r="I337" s="16">
        <v>679.6699283248048</v>
      </c>
      <c r="J337" s="16">
        <v>90.405459387940311</v>
      </c>
      <c r="K337" s="16">
        <v>124.22310526883498</v>
      </c>
      <c r="L337" s="16">
        <v>549.47538969886125</v>
      </c>
      <c r="M337" s="16">
        <v>718.27677707582257</v>
      </c>
      <c r="N337" s="16">
        <v>0</v>
      </c>
    </row>
    <row r="338" spans="1:14" x14ac:dyDescent="0.3">
      <c r="A338" s="15" t="str">
        <f>INDEX('R1. Scenario specifications'!$C$11:$C$49,MATCH($B338,'R1. Scenario specifications'!$A$11:$A$49,0))</f>
        <v>Current 1.75DS, 2030 start, 'Expect the Unexpected' but with cheap renewables</v>
      </c>
      <c r="B338" s="15" t="s">
        <v>35</v>
      </c>
      <c r="C338" s="15" t="s">
        <v>70</v>
      </c>
      <c r="D338" s="16">
        <v>63.013640871972491</v>
      </c>
      <c r="E338" s="16">
        <v>26.859532615969691</v>
      </c>
      <c r="F338" s="16">
        <v>0.39656849116918191</v>
      </c>
      <c r="G338" s="16">
        <v>1.9075175926554799</v>
      </c>
      <c r="H338" s="16">
        <v>34.060596553747331</v>
      </c>
      <c r="I338" s="16">
        <v>5.1199934527636399</v>
      </c>
      <c r="J338" s="16">
        <v>32.237542944581428</v>
      </c>
      <c r="K338" s="16">
        <v>30.928128938728058</v>
      </c>
      <c r="L338" s="16">
        <v>32.611632480637255</v>
      </c>
      <c r="M338" s="16">
        <v>41.900197997349899</v>
      </c>
      <c r="N338" s="16">
        <v>103.51811663989616</v>
      </c>
    </row>
    <row r="339" spans="1:14" x14ac:dyDescent="0.3">
      <c r="A339" s="15" t="str">
        <f>INDEX('R1. Scenario specifications'!$C$11:$C$49,MATCH($B339,'R1. Scenario specifications'!$A$11:$A$49,0))</f>
        <v>Current 1.75DS, 2030 start, 'Expect the Unexpected' but with cheap renewables</v>
      </c>
      <c r="B339" s="15" t="s">
        <v>35</v>
      </c>
      <c r="C339" s="15" t="s">
        <v>71</v>
      </c>
      <c r="D339" s="16">
        <v>12.637708883949241</v>
      </c>
      <c r="E339" s="16">
        <v>82.719415916369499</v>
      </c>
      <c r="F339" s="16">
        <v>132.45613489553401</v>
      </c>
      <c r="G339" s="16">
        <v>352.09418791701557</v>
      </c>
      <c r="H339" s="16">
        <v>2259.7510587696083</v>
      </c>
      <c r="I339" s="16">
        <v>3421.8263836679976</v>
      </c>
      <c r="J339" s="16">
        <v>3931.4907014157498</v>
      </c>
      <c r="K339" s="16">
        <v>6433.9250023951918</v>
      </c>
      <c r="L339" s="16">
        <v>8778.1488494437708</v>
      </c>
      <c r="M339" s="16">
        <v>7770.2472096213132</v>
      </c>
      <c r="N339" s="16">
        <v>9981.8533811919406</v>
      </c>
    </row>
    <row r="340" spans="1:14" x14ac:dyDescent="0.3">
      <c r="A340" s="15" t="str">
        <f>INDEX('R1. Scenario specifications'!$C$11:$C$49,MATCH($B340,'R1. Scenario specifications'!$A$11:$A$49,0))</f>
        <v>Current 1.75DS, 2030 start, 'Expect the Unexpected' but with cheap renewables</v>
      </c>
      <c r="B340" s="15" t="s">
        <v>35</v>
      </c>
      <c r="C340" s="15" t="s">
        <v>72</v>
      </c>
      <c r="D340" s="16">
        <v>3.9388921868092472E-3</v>
      </c>
      <c r="E340" s="16">
        <v>1.0352472304670233</v>
      </c>
      <c r="F340" s="16">
        <v>1.710734171095331</v>
      </c>
      <c r="G340" s="16">
        <v>10.613038269375846</v>
      </c>
      <c r="H340" s="16">
        <v>1.7158678230104318</v>
      </c>
      <c r="I340" s="16">
        <v>7.2521879888958178</v>
      </c>
      <c r="J340" s="16">
        <v>16.636826465997373</v>
      </c>
      <c r="K340" s="16">
        <v>47.841882409435634</v>
      </c>
      <c r="L340" s="16">
        <v>11.371902614537282</v>
      </c>
      <c r="M340" s="16">
        <v>30.34281206907044</v>
      </c>
      <c r="N340" s="16">
        <v>31.817347506512053</v>
      </c>
    </row>
    <row r="341" spans="1:14" x14ac:dyDescent="0.3">
      <c r="A341" s="15" t="str">
        <f>INDEX('R1. Scenario specifications'!$C$11:$C$49,MATCH($B341,'R1. Scenario specifications'!$A$11:$A$49,0))</f>
        <v>Current 1.75DS, 2030 start, 'Expect the Unexpected' but with cheap renewables</v>
      </c>
      <c r="B341" s="15" t="s">
        <v>35</v>
      </c>
      <c r="C341" s="15" t="s">
        <v>73</v>
      </c>
      <c r="D341" s="16">
        <v>164.94116315871048</v>
      </c>
      <c r="E341" s="16">
        <v>30.000000000000007</v>
      </c>
      <c r="F341" s="16">
        <v>129.99999999999994</v>
      </c>
      <c r="G341" s="16">
        <v>1264.1995760418588</v>
      </c>
      <c r="H341" s="16">
        <v>2198.1194624477284</v>
      </c>
      <c r="I341" s="16">
        <v>2481.8397461909199</v>
      </c>
      <c r="J341" s="16">
        <v>4761.9598970036477</v>
      </c>
      <c r="K341" s="16">
        <v>4443.2043504015719</v>
      </c>
      <c r="L341" s="16">
        <v>8714.7235945243756</v>
      </c>
      <c r="M341" s="16">
        <v>9720.0095471498007</v>
      </c>
      <c r="N341" s="16">
        <v>12529.290019097236</v>
      </c>
    </row>
    <row r="342" spans="1:14" x14ac:dyDescent="0.3">
      <c r="A342" s="15" t="str">
        <f>INDEX('R1. Scenario specifications'!$C$11:$C$49,MATCH($B342,'R1. Scenario specifications'!$A$11:$A$49,0))</f>
        <v>Current 1.75DS, 2020 start, 'Expect the Unexpected' but with cheap CCS</v>
      </c>
      <c r="B342" s="15" t="s">
        <v>36</v>
      </c>
      <c r="C342" s="15" t="s">
        <v>64</v>
      </c>
      <c r="D342" s="16">
        <v>0</v>
      </c>
      <c r="E342" s="16">
        <v>6.4779376244269598</v>
      </c>
      <c r="F342" s="16">
        <v>95.589008100656628</v>
      </c>
      <c r="G342" s="16">
        <v>394.01542900632273</v>
      </c>
      <c r="H342" s="16">
        <v>54.861853122832628</v>
      </c>
      <c r="I342" s="16">
        <v>13.220183652525801</v>
      </c>
      <c r="J342" s="16">
        <v>0</v>
      </c>
      <c r="K342" s="16">
        <v>6.4173514600685397</v>
      </c>
      <c r="L342" s="16">
        <v>7.0267530589239499E-2</v>
      </c>
      <c r="M342" s="16">
        <v>0</v>
      </c>
      <c r="N342" s="16">
        <v>5.9325746574126601</v>
      </c>
    </row>
    <row r="343" spans="1:14" x14ac:dyDescent="0.3">
      <c r="A343" s="15" t="str">
        <f>INDEX('R1. Scenario specifications'!$C$11:$C$49,MATCH($B343,'R1. Scenario specifications'!$A$11:$A$49,0))</f>
        <v>Current 1.75DS, 2020 start, 'Expect the Unexpected' but with cheap CCS</v>
      </c>
      <c r="B343" s="15" t="s">
        <v>36</v>
      </c>
      <c r="C343" s="15" t="s">
        <v>74</v>
      </c>
      <c r="D343" s="16">
        <v>0</v>
      </c>
      <c r="E343" s="16">
        <v>0</v>
      </c>
      <c r="F343" s="16">
        <v>0</v>
      </c>
      <c r="G343" s="16">
        <v>31.619415964077827</v>
      </c>
      <c r="H343" s="16">
        <v>137.3606790544126</v>
      </c>
      <c r="I343" s="16">
        <v>650.0771027483944</v>
      </c>
      <c r="J343" s="16">
        <v>1297.6739143285056</v>
      </c>
      <c r="K343" s="16">
        <v>870.27511425847706</v>
      </c>
      <c r="L343" s="16">
        <v>1050.5481071192412</v>
      </c>
      <c r="M343" s="16">
        <v>1728.8118961033142</v>
      </c>
      <c r="N343" s="16">
        <v>994.50578519206624</v>
      </c>
    </row>
    <row r="344" spans="1:14" x14ac:dyDescent="0.3">
      <c r="A344" s="15" t="str">
        <f>INDEX('R1. Scenario specifications'!$C$11:$C$49,MATCH($B344,'R1. Scenario specifications'!$A$11:$A$49,0))</f>
        <v>Current 1.75DS, 2020 start, 'Expect the Unexpected' but with cheap CCS</v>
      </c>
      <c r="B344" s="15" t="s">
        <v>36</v>
      </c>
      <c r="C344" s="15" t="s">
        <v>65</v>
      </c>
      <c r="D344" s="16">
        <v>486.76214820756047</v>
      </c>
      <c r="E344" s="16">
        <v>230.53324612910072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</row>
    <row r="345" spans="1:14" x14ac:dyDescent="0.3">
      <c r="A345" s="15" t="str">
        <f>INDEX('R1. Scenario specifications'!$C$11:$C$49,MATCH($B345,'R1. Scenario specifications'!$A$11:$A$49,0))</f>
        <v>Current 1.75DS, 2020 start, 'Expect the Unexpected' but with cheap CCS</v>
      </c>
      <c r="B345" s="15" t="s">
        <v>36</v>
      </c>
      <c r="C345" s="15" t="s">
        <v>66</v>
      </c>
      <c r="D345" s="16">
        <v>203.46404072245815</v>
      </c>
      <c r="E345" s="16">
        <v>625.552257672471</v>
      </c>
      <c r="F345" s="16">
        <v>509.11392949042698</v>
      </c>
      <c r="G345" s="16">
        <v>25.48338826994863</v>
      </c>
      <c r="H345" s="16">
        <v>65.626469195986601</v>
      </c>
      <c r="I345" s="16">
        <v>290.1871355562206</v>
      </c>
      <c r="J345" s="16">
        <v>103.48300167449436</v>
      </c>
      <c r="K345" s="16">
        <v>72.728677921509686</v>
      </c>
      <c r="L345" s="16">
        <v>20.7870927768314</v>
      </c>
      <c r="M345" s="16">
        <v>198.68420622855837</v>
      </c>
      <c r="N345" s="16">
        <v>90.4790539374264</v>
      </c>
    </row>
    <row r="346" spans="1:14" x14ac:dyDescent="0.3">
      <c r="A346" s="15" t="str">
        <f>INDEX('R1. Scenario specifications'!$C$11:$C$49,MATCH($B346,'R1. Scenario specifications'!$A$11:$A$49,0))</f>
        <v>Current 1.75DS, 2020 start, 'Expect the Unexpected' but with cheap CCS</v>
      </c>
      <c r="B346" s="15" t="s">
        <v>36</v>
      </c>
      <c r="C346" s="15" t="s">
        <v>75</v>
      </c>
      <c r="D346" s="16">
        <v>0</v>
      </c>
      <c r="E346" s="16">
        <v>0</v>
      </c>
      <c r="F346" s="16">
        <v>0</v>
      </c>
      <c r="G346" s="16">
        <v>2.5385676292890533</v>
      </c>
      <c r="H346" s="16">
        <v>12.20857056319981</v>
      </c>
      <c r="I346" s="16">
        <v>125.59742890052701</v>
      </c>
      <c r="J346" s="16">
        <v>227.03654578290917</v>
      </c>
      <c r="K346" s="16">
        <v>441.46073643662731</v>
      </c>
      <c r="L346" s="16">
        <v>680.00942005114837</v>
      </c>
      <c r="M346" s="16">
        <v>111.94739955087137</v>
      </c>
      <c r="N346" s="16">
        <v>407.0020080527953</v>
      </c>
    </row>
    <row r="347" spans="1:14" x14ac:dyDescent="0.3">
      <c r="A347" s="15" t="str">
        <f>INDEX('R1. Scenario specifications'!$C$11:$C$49,MATCH($B347,'R1. Scenario specifications'!$A$11:$A$49,0))</f>
        <v>Current 1.75DS, 2020 start, 'Expect the Unexpected' but with cheap CCS</v>
      </c>
      <c r="B347" s="15" t="s">
        <v>36</v>
      </c>
      <c r="C347" s="15" t="s">
        <v>67</v>
      </c>
      <c r="D347" s="16">
        <v>0.27881728888888901</v>
      </c>
      <c r="E347" s="16">
        <v>0.33361993333333301</v>
      </c>
      <c r="F347" s="16">
        <v>87.480811018470206</v>
      </c>
      <c r="G347" s="16">
        <v>53.53277898674402</v>
      </c>
      <c r="H347" s="16">
        <v>56.296530050950132</v>
      </c>
      <c r="I347" s="16">
        <v>153.14026867925773</v>
      </c>
      <c r="J347" s="16">
        <v>162.91389211944698</v>
      </c>
      <c r="K347" s="16">
        <v>212.41374641167081</v>
      </c>
      <c r="L347" s="16">
        <v>319.90381339739565</v>
      </c>
      <c r="M347" s="16">
        <v>152.80334544626879</v>
      </c>
      <c r="N347" s="16">
        <v>624.72636113176998</v>
      </c>
    </row>
    <row r="348" spans="1:14" x14ac:dyDescent="0.3">
      <c r="A348" s="15" t="str">
        <f>INDEX('R1. Scenario specifications'!$C$11:$C$49,MATCH($B348,'R1. Scenario specifications'!$A$11:$A$49,0))</f>
        <v>Current 1.75DS, 2020 start, 'Expect the Unexpected' but with cheap CCS</v>
      </c>
      <c r="B348" s="15" t="s">
        <v>36</v>
      </c>
      <c r="C348" s="15" t="s">
        <v>68</v>
      </c>
      <c r="D348" s="16">
        <v>162.98216788742448</v>
      </c>
      <c r="E348" s="16">
        <v>130.60599335107312</v>
      </c>
      <c r="F348" s="16">
        <v>115.48696602148951</v>
      </c>
      <c r="G348" s="16">
        <v>314.10292910021758</v>
      </c>
      <c r="H348" s="16">
        <v>219.20706388496814</v>
      </c>
      <c r="I348" s="16">
        <v>249.91291211290016</v>
      </c>
      <c r="J348" s="16">
        <v>129.49516315479232</v>
      </c>
      <c r="K348" s="16">
        <v>568.15293126984045</v>
      </c>
      <c r="L348" s="16">
        <v>311.28188888834427</v>
      </c>
      <c r="M348" s="16">
        <v>112.49178359737945</v>
      </c>
      <c r="N348" s="16">
        <v>46.309960893816267</v>
      </c>
    </row>
    <row r="349" spans="1:14" x14ac:dyDescent="0.3">
      <c r="A349" s="15" t="str">
        <f>INDEX('R1. Scenario specifications'!$C$11:$C$49,MATCH($B349,'R1. Scenario specifications'!$A$11:$A$49,0))</f>
        <v>Current 1.75DS, 2020 start, 'Expect the Unexpected' but with cheap CCS</v>
      </c>
      <c r="B349" s="15" t="s">
        <v>36</v>
      </c>
      <c r="C349" s="15" t="s">
        <v>69</v>
      </c>
      <c r="D349" s="16">
        <v>0</v>
      </c>
      <c r="E349" s="16">
        <v>0</v>
      </c>
      <c r="F349" s="16">
        <v>2.5582329061898301</v>
      </c>
      <c r="G349" s="16">
        <v>100.08515571511593</v>
      </c>
      <c r="H349" s="16">
        <v>352.73241845729302</v>
      </c>
      <c r="I349" s="16">
        <v>536.94987302751633</v>
      </c>
      <c r="J349" s="16">
        <v>168.64255965060829</v>
      </c>
      <c r="K349" s="16">
        <v>307.47615533285671</v>
      </c>
      <c r="L349" s="16">
        <v>412.94799676266382</v>
      </c>
      <c r="M349" s="16">
        <v>549.92834034070984</v>
      </c>
      <c r="N349" s="16">
        <v>0</v>
      </c>
    </row>
    <row r="350" spans="1:14" x14ac:dyDescent="0.3">
      <c r="A350" s="15" t="str">
        <f>INDEX('R1. Scenario specifications'!$C$11:$C$49,MATCH($B350,'R1. Scenario specifications'!$A$11:$A$49,0))</f>
        <v>Current 1.75DS, 2020 start, 'Expect the Unexpected' but with cheap CCS</v>
      </c>
      <c r="B350" s="15" t="s">
        <v>36</v>
      </c>
      <c r="C350" s="15" t="s">
        <v>70</v>
      </c>
      <c r="D350" s="16">
        <v>63.013640871972491</v>
      </c>
      <c r="E350" s="16">
        <v>26.859532615969691</v>
      </c>
      <c r="F350" s="16">
        <v>0.39656849116918191</v>
      </c>
      <c r="G350" s="16">
        <v>1.952748609073389</v>
      </c>
      <c r="H350" s="16">
        <v>11.350934491322171</v>
      </c>
      <c r="I350" s="16">
        <v>10.945605752184864</v>
      </c>
      <c r="J350" s="16">
        <v>23.745958665422968</v>
      </c>
      <c r="K350" s="16">
        <v>31.957240027113638</v>
      </c>
      <c r="L350" s="16">
        <v>44.49744901486374</v>
      </c>
      <c r="M350" s="16">
        <v>113.96965703132591</v>
      </c>
      <c r="N350" s="16">
        <v>118.78970922551154</v>
      </c>
    </row>
    <row r="351" spans="1:14" x14ac:dyDescent="0.3">
      <c r="A351" s="15" t="str">
        <f>INDEX('R1. Scenario specifications'!$C$11:$C$49,MATCH($B351,'R1. Scenario specifications'!$A$11:$A$49,0))</f>
        <v>Current 1.75DS, 2020 start, 'Expect the Unexpected' but with cheap CCS</v>
      </c>
      <c r="B351" s="15" t="s">
        <v>36</v>
      </c>
      <c r="C351" s="15" t="s">
        <v>71</v>
      </c>
      <c r="D351" s="16">
        <v>12.637708883949241</v>
      </c>
      <c r="E351" s="16">
        <v>82.719415916369499</v>
      </c>
      <c r="F351" s="16">
        <v>132.45613489553401</v>
      </c>
      <c r="G351" s="16">
        <v>880.25004933158789</v>
      </c>
      <c r="H351" s="16">
        <v>2450.3833392187466</v>
      </c>
      <c r="I351" s="16">
        <v>1843.2111842201357</v>
      </c>
      <c r="J351" s="16">
        <v>2696.9431677972098</v>
      </c>
      <c r="K351" s="16">
        <v>8184.2592340681613</v>
      </c>
      <c r="L351" s="16">
        <v>8419.0705268574948</v>
      </c>
      <c r="M351" s="16">
        <v>7699.9784009114856</v>
      </c>
      <c r="N351" s="16">
        <v>10597.169103088912</v>
      </c>
    </row>
    <row r="352" spans="1:14" x14ac:dyDescent="0.3">
      <c r="A352" s="15" t="str">
        <f>INDEX('R1. Scenario specifications'!$C$11:$C$49,MATCH($B352,'R1. Scenario specifications'!$A$11:$A$49,0))</f>
        <v>Current 1.75DS, 2020 start, 'Expect the Unexpected' but with cheap CCS</v>
      </c>
      <c r="B352" s="15" t="s">
        <v>36</v>
      </c>
      <c r="C352" s="15" t="s">
        <v>72</v>
      </c>
      <c r="D352" s="16">
        <v>3.9388921868092472E-3</v>
      </c>
      <c r="E352" s="16">
        <v>1.0352472304670233</v>
      </c>
      <c r="F352" s="16">
        <v>1.710734171095331</v>
      </c>
      <c r="G352" s="16">
        <v>10.618096030422697</v>
      </c>
      <c r="H352" s="16">
        <v>1.6721017301187182</v>
      </c>
      <c r="I352" s="16">
        <v>6.6779670232856478</v>
      </c>
      <c r="J352" s="16">
        <v>6.7751234157375135</v>
      </c>
      <c r="K352" s="16">
        <v>58.037674703738901</v>
      </c>
      <c r="L352" s="16">
        <v>84.531789075141575</v>
      </c>
      <c r="M352" s="16">
        <v>29.293026739260906</v>
      </c>
      <c r="N352" s="16">
        <v>69.674482603868512</v>
      </c>
    </row>
    <row r="353" spans="1:14" x14ac:dyDescent="0.3">
      <c r="A353" s="15" t="str">
        <f>INDEX('R1. Scenario specifications'!$C$11:$C$49,MATCH($B353,'R1. Scenario specifications'!$A$11:$A$49,0))</f>
        <v>Current 1.75DS, 2020 start, 'Expect the Unexpected' but with cheap CCS</v>
      </c>
      <c r="B353" s="15" t="s">
        <v>36</v>
      </c>
      <c r="C353" s="15" t="s">
        <v>73</v>
      </c>
      <c r="D353" s="16">
        <v>164.94116315871048</v>
      </c>
      <c r="E353" s="16">
        <v>30.000000000000007</v>
      </c>
      <c r="F353" s="16">
        <v>129.99999999999994</v>
      </c>
      <c r="G353" s="16">
        <v>1380.4038649334257</v>
      </c>
      <c r="H353" s="16">
        <v>2018.0219207017831</v>
      </c>
      <c r="I353" s="16">
        <v>1965.7316499739188</v>
      </c>
      <c r="J353" s="16">
        <v>3470.9173775971658</v>
      </c>
      <c r="K353" s="16">
        <v>5412.4228944344777</v>
      </c>
      <c r="L353" s="16">
        <v>8911.8024787487993</v>
      </c>
      <c r="M353" s="16">
        <v>10063.334547741828</v>
      </c>
      <c r="N353" s="16">
        <v>11949.875645776809</v>
      </c>
    </row>
    <row r="354" spans="1:14" x14ac:dyDescent="0.3">
      <c r="A354" s="15" t="str">
        <f>INDEX('R1. Scenario specifications'!$C$11:$C$49,MATCH($B354,'R1. Scenario specifications'!$A$11:$A$49,0))</f>
        <v>Current 2DS, 2020 start, 'Expect the Unexpected' but with cheap renewables</v>
      </c>
      <c r="B354" s="15" t="s">
        <v>37</v>
      </c>
      <c r="C354" s="15" t="s">
        <v>64</v>
      </c>
      <c r="D354" s="16">
        <v>0</v>
      </c>
      <c r="E354" s="16">
        <v>5.93455208389907</v>
      </c>
      <c r="F354" s="16">
        <v>96.222957327186066</v>
      </c>
      <c r="G354" s="16">
        <v>274.22162313274072</v>
      </c>
      <c r="H354" s="16">
        <v>85.372863519837594</v>
      </c>
      <c r="I354" s="16">
        <v>144.72241310888799</v>
      </c>
      <c r="J354" s="16">
        <v>44.173766307001152</v>
      </c>
      <c r="K354" s="16">
        <v>0</v>
      </c>
      <c r="L354" s="16">
        <v>6.4881569599645701</v>
      </c>
      <c r="M354" s="16">
        <v>0</v>
      </c>
      <c r="N354" s="16">
        <v>0</v>
      </c>
    </row>
    <row r="355" spans="1:14" x14ac:dyDescent="0.3">
      <c r="A355" s="15" t="str">
        <f>INDEX('R1. Scenario specifications'!$C$11:$C$49,MATCH($B355,'R1. Scenario specifications'!$A$11:$A$49,0))</f>
        <v>Current 2DS, 2020 start, 'Expect the Unexpected' but with cheap renewables</v>
      </c>
      <c r="B355" s="15" t="s">
        <v>37</v>
      </c>
      <c r="C355" s="15" t="s">
        <v>74</v>
      </c>
      <c r="D355" s="16">
        <v>0</v>
      </c>
      <c r="E355" s="16">
        <v>0</v>
      </c>
      <c r="F355" s="16">
        <v>0</v>
      </c>
      <c r="G355" s="16">
        <v>10.392217577919372</v>
      </c>
      <c r="H355" s="16">
        <v>36.502053793139233</v>
      </c>
      <c r="I355" s="16">
        <v>211.29065434307341</v>
      </c>
      <c r="J355" s="16">
        <v>937.01931529048511</v>
      </c>
      <c r="K355" s="16">
        <v>978.68560290630262</v>
      </c>
      <c r="L355" s="16">
        <v>1013.5968789868305</v>
      </c>
      <c r="M355" s="16">
        <v>1319.8949770331874</v>
      </c>
      <c r="N355" s="16">
        <v>1048.6234225851654</v>
      </c>
    </row>
    <row r="356" spans="1:14" x14ac:dyDescent="0.3">
      <c r="A356" s="15" t="str">
        <f>INDEX('R1. Scenario specifications'!$C$11:$C$49,MATCH($B356,'R1. Scenario specifications'!$A$11:$A$49,0))</f>
        <v>Current 2DS, 2020 start, 'Expect the Unexpected' but with cheap renewables</v>
      </c>
      <c r="B356" s="15" t="s">
        <v>37</v>
      </c>
      <c r="C356" s="15" t="s">
        <v>65</v>
      </c>
      <c r="D356" s="16">
        <v>470.55147066873457</v>
      </c>
      <c r="E356" s="16">
        <v>246.74392366792657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</row>
    <row r="357" spans="1:14" x14ac:dyDescent="0.3">
      <c r="A357" s="15" t="str">
        <f>INDEX('R1. Scenario specifications'!$C$11:$C$49,MATCH($B357,'R1. Scenario specifications'!$A$11:$A$49,0))</f>
        <v>Current 2DS, 2020 start, 'Expect the Unexpected' but with cheap renewables</v>
      </c>
      <c r="B357" s="15" t="s">
        <v>37</v>
      </c>
      <c r="C357" s="15" t="s">
        <v>66</v>
      </c>
      <c r="D357" s="16">
        <v>200.63555343878551</v>
      </c>
      <c r="E357" s="16">
        <v>625.785797857445</v>
      </c>
      <c r="F357" s="16">
        <v>478.77141854258048</v>
      </c>
      <c r="G357" s="16">
        <v>29.793751969790669</v>
      </c>
      <c r="H357" s="16">
        <v>36.237805523370355</v>
      </c>
      <c r="I357" s="16">
        <v>394.04696320559708</v>
      </c>
      <c r="J357" s="16">
        <v>276.4829545655947</v>
      </c>
      <c r="K357" s="16">
        <v>144.76154785225731</v>
      </c>
      <c r="L357" s="16">
        <v>58.790619366354164</v>
      </c>
      <c r="M357" s="16">
        <v>80.302835972188191</v>
      </c>
      <c r="N357" s="16">
        <v>116.57137479025445</v>
      </c>
    </row>
    <row r="358" spans="1:14" x14ac:dyDescent="0.3">
      <c r="A358" s="15" t="str">
        <f>INDEX('R1. Scenario specifications'!$C$11:$C$49,MATCH($B358,'R1. Scenario specifications'!$A$11:$A$49,0))</f>
        <v>Current 2DS, 2020 start, 'Expect the Unexpected' but with cheap renewables</v>
      </c>
      <c r="B358" s="15" t="s">
        <v>37</v>
      </c>
      <c r="C358" s="15" t="s">
        <v>75</v>
      </c>
      <c r="D358" s="16">
        <v>0</v>
      </c>
      <c r="E358" s="16">
        <v>0</v>
      </c>
      <c r="F358" s="16">
        <v>0</v>
      </c>
      <c r="G358" s="16">
        <v>0</v>
      </c>
      <c r="H358" s="16">
        <v>5.4628051814790153</v>
      </c>
      <c r="I358" s="16">
        <v>1.56487064596598</v>
      </c>
      <c r="J358" s="16">
        <v>0.36280382255114602</v>
      </c>
      <c r="K358" s="16">
        <v>81.813097661306927</v>
      </c>
      <c r="L358" s="16">
        <v>655.38471792388475</v>
      </c>
      <c r="M358" s="16">
        <v>345.41340401321526</v>
      </c>
      <c r="N358" s="16">
        <v>46.087845576777902</v>
      </c>
    </row>
    <row r="359" spans="1:14" x14ac:dyDescent="0.3">
      <c r="A359" s="15" t="str">
        <f>INDEX('R1. Scenario specifications'!$C$11:$C$49,MATCH($B359,'R1. Scenario specifications'!$A$11:$A$49,0))</f>
        <v>Current 2DS, 2020 start, 'Expect the Unexpected' but with cheap renewables</v>
      </c>
      <c r="B359" s="15" t="s">
        <v>37</v>
      </c>
      <c r="C359" s="15" t="s">
        <v>67</v>
      </c>
      <c r="D359" s="16">
        <v>0.27881728888888901</v>
      </c>
      <c r="E359" s="16">
        <v>0.33361993333333301</v>
      </c>
      <c r="F359" s="16">
        <v>85.169416077143296</v>
      </c>
      <c r="G359" s="16">
        <v>53.53277898674402</v>
      </c>
      <c r="H359" s="16">
        <v>58.487636627850129</v>
      </c>
      <c r="I359" s="16">
        <v>140.17802461495845</v>
      </c>
      <c r="J359" s="16">
        <v>119.77523422071673</v>
      </c>
      <c r="K359" s="16">
        <v>57.66517800241899</v>
      </c>
      <c r="L359" s="16">
        <v>283.88922730333798</v>
      </c>
      <c r="M359" s="16">
        <v>314.06091825823233</v>
      </c>
      <c r="N359" s="16">
        <v>579.92228300420754</v>
      </c>
    </row>
    <row r="360" spans="1:14" x14ac:dyDescent="0.3">
      <c r="A360" s="15" t="str">
        <f>INDEX('R1. Scenario specifications'!$C$11:$C$49,MATCH($B360,'R1. Scenario specifications'!$A$11:$A$49,0))</f>
        <v>Current 2DS, 2020 start, 'Expect the Unexpected' but with cheap renewables</v>
      </c>
      <c r="B360" s="15" t="s">
        <v>37</v>
      </c>
      <c r="C360" s="15" t="s">
        <v>68</v>
      </c>
      <c r="D360" s="16">
        <v>155.53864418804332</v>
      </c>
      <c r="E360" s="16">
        <v>163.30756912017782</v>
      </c>
      <c r="F360" s="16">
        <v>104.56912722834826</v>
      </c>
      <c r="G360" s="16">
        <v>149.9387117725876</v>
      </c>
      <c r="H360" s="16">
        <v>197.15401457700293</v>
      </c>
      <c r="I360" s="16">
        <v>142.28642205082841</v>
      </c>
      <c r="J360" s="16">
        <v>133.66702282422989</v>
      </c>
      <c r="K360" s="16">
        <v>404.94770348100201</v>
      </c>
      <c r="L360" s="16">
        <v>569.09859211294508</v>
      </c>
      <c r="M360" s="16">
        <v>242.04974443624383</v>
      </c>
      <c r="N360" s="16">
        <v>53.846122570641128</v>
      </c>
    </row>
    <row r="361" spans="1:14" x14ac:dyDescent="0.3">
      <c r="A361" s="15" t="str">
        <f>INDEX('R1. Scenario specifications'!$C$11:$C$49,MATCH($B361,'R1. Scenario specifications'!$A$11:$A$49,0))</f>
        <v>Current 2DS, 2020 start, 'Expect the Unexpected' but with cheap renewables</v>
      </c>
      <c r="B361" s="15" t="s">
        <v>37</v>
      </c>
      <c r="C361" s="15" t="s">
        <v>69</v>
      </c>
      <c r="D361" s="16">
        <v>0</v>
      </c>
      <c r="E361" s="16">
        <v>0</v>
      </c>
      <c r="F361" s="16">
        <v>2.5582329061898301</v>
      </c>
      <c r="G361" s="16">
        <v>37.147903289451669</v>
      </c>
      <c r="H361" s="16">
        <v>277.58282967531096</v>
      </c>
      <c r="I361" s="16">
        <v>529.70206650344505</v>
      </c>
      <c r="J361" s="16">
        <v>257.72285578989533</v>
      </c>
      <c r="K361" s="16">
        <v>164.67759868727791</v>
      </c>
      <c r="L361" s="16">
        <v>470.38743086324928</v>
      </c>
      <c r="M361" s="16">
        <v>589.93949094311404</v>
      </c>
      <c r="N361" s="16">
        <v>0</v>
      </c>
    </row>
    <row r="362" spans="1:14" x14ac:dyDescent="0.3">
      <c r="A362" s="15" t="str">
        <f>INDEX('R1. Scenario specifications'!$C$11:$C$49,MATCH($B362,'R1. Scenario specifications'!$A$11:$A$49,0))</f>
        <v>Current 2DS, 2020 start, 'Expect the Unexpected' but with cheap renewables</v>
      </c>
      <c r="B362" s="15" t="s">
        <v>37</v>
      </c>
      <c r="C362" s="15" t="s">
        <v>70</v>
      </c>
      <c r="D362" s="16">
        <v>68.361497550997882</v>
      </c>
      <c r="E362" s="16">
        <v>21.511675936944243</v>
      </c>
      <c r="F362" s="16">
        <v>0.39656849116918191</v>
      </c>
      <c r="G362" s="16">
        <v>10.758312279066637</v>
      </c>
      <c r="H362" s="16">
        <v>11.088171545833907</v>
      </c>
      <c r="I362" s="16">
        <v>4.2397866248952802E-2</v>
      </c>
      <c r="J362" s="16">
        <v>11.0463944158987</v>
      </c>
      <c r="K362" s="16">
        <v>0</v>
      </c>
      <c r="L362" s="16">
        <v>28.184867397737261</v>
      </c>
      <c r="M362" s="16">
        <v>38.110458482219563</v>
      </c>
      <c r="N362" s="16">
        <v>132.88956794772679</v>
      </c>
    </row>
    <row r="363" spans="1:14" x14ac:dyDescent="0.3">
      <c r="A363" s="15" t="str">
        <f>INDEX('R1. Scenario specifications'!$C$11:$C$49,MATCH($B363,'R1. Scenario specifications'!$A$11:$A$49,0))</f>
        <v>Current 2DS, 2020 start, 'Expect the Unexpected' but with cheap renewables</v>
      </c>
      <c r="B363" s="15" t="s">
        <v>37</v>
      </c>
      <c r="C363" s="15" t="s">
        <v>71</v>
      </c>
      <c r="D363" s="16">
        <v>12.637708883949241</v>
      </c>
      <c r="E363" s="16">
        <v>82.719415916369499</v>
      </c>
      <c r="F363" s="16">
        <v>104.65573096841115</v>
      </c>
      <c r="G363" s="16">
        <v>1021.1456340350367</v>
      </c>
      <c r="H363" s="16">
        <v>3535.2794064315017</v>
      </c>
      <c r="I363" s="16">
        <v>1975.9188377926275</v>
      </c>
      <c r="J363" s="16">
        <v>2713.7062774737728</v>
      </c>
      <c r="K363" s="16">
        <v>5547.2206095981646</v>
      </c>
      <c r="L363" s="16">
        <v>5483.9122438063787</v>
      </c>
      <c r="M363" s="16">
        <v>9030.3690101978136</v>
      </c>
      <c r="N363" s="16">
        <v>9284.1600264147291</v>
      </c>
    </row>
    <row r="364" spans="1:14" x14ac:dyDescent="0.3">
      <c r="A364" s="15" t="str">
        <f>INDEX('R1. Scenario specifications'!$C$11:$C$49,MATCH($B364,'R1. Scenario specifications'!$A$11:$A$49,0))</f>
        <v>Current 2DS, 2020 start, 'Expect the Unexpected' but with cheap renewables</v>
      </c>
      <c r="B364" s="15" t="s">
        <v>37</v>
      </c>
      <c r="C364" s="15" t="s">
        <v>72</v>
      </c>
      <c r="D364" s="16">
        <v>3.9388921868092472E-3</v>
      </c>
      <c r="E364" s="16">
        <v>1.0352472304670233</v>
      </c>
      <c r="F364" s="16">
        <v>1.710734171095331</v>
      </c>
      <c r="G364" s="16">
        <v>10.612238265775847</v>
      </c>
      <c r="H364" s="16">
        <v>1.4603380714945555</v>
      </c>
      <c r="I364" s="16">
        <v>5.6624347908140464</v>
      </c>
      <c r="J364" s="16">
        <v>6.6849073281145159</v>
      </c>
      <c r="K364" s="16">
        <v>50.671787450271133</v>
      </c>
      <c r="L364" s="16">
        <v>6.1093415160614626</v>
      </c>
      <c r="M364" s="16">
        <v>27.563501087975723</v>
      </c>
      <c r="N364" s="16">
        <v>31.092527265565355</v>
      </c>
    </row>
    <row r="365" spans="1:14" x14ac:dyDescent="0.3">
      <c r="A365" s="15" t="str">
        <f>INDEX('R1. Scenario specifications'!$C$11:$C$49,MATCH($B365,'R1. Scenario specifications'!$A$11:$A$49,0))</f>
        <v>Current 2DS, 2020 start, 'Expect the Unexpected' but with cheap renewables</v>
      </c>
      <c r="B365" s="15" t="s">
        <v>37</v>
      </c>
      <c r="C365" s="15" t="s">
        <v>73</v>
      </c>
      <c r="D365" s="16">
        <v>164.94116315871048</v>
      </c>
      <c r="E365" s="16">
        <v>30.000000000000007</v>
      </c>
      <c r="F365" s="16">
        <v>129.99999999999997</v>
      </c>
      <c r="G365" s="16">
        <v>1891.1253582223335</v>
      </c>
      <c r="H365" s="16">
        <v>1745.8692266735611</v>
      </c>
      <c r="I365" s="16">
        <v>2163.7452389968025</v>
      </c>
      <c r="J365" s="16">
        <v>2994.6919335436637</v>
      </c>
      <c r="K365" s="16">
        <v>4123.8816151956298</v>
      </c>
      <c r="L365" s="16">
        <v>6342.9310842843197</v>
      </c>
      <c r="M365" s="16">
        <v>10633.99323034696</v>
      </c>
      <c r="N365" s="16">
        <v>10906.793501172526</v>
      </c>
    </row>
    <row r="366" spans="1:14" x14ac:dyDescent="0.3">
      <c r="A366" s="15" t="str">
        <f>INDEX('R1. Scenario specifications'!$C$11:$C$49,MATCH($B366,'R1. Scenario specifications'!$A$11:$A$49,0))</f>
        <v>Current 1.75DS, 2030 start, 'Expect the Unexpected' but with cheap CCS</v>
      </c>
      <c r="B366" s="15" t="s">
        <v>38</v>
      </c>
      <c r="C366" s="15" t="s">
        <v>64</v>
      </c>
      <c r="D366" s="16">
        <v>0</v>
      </c>
      <c r="E366" s="16">
        <v>6.4779376244269598</v>
      </c>
      <c r="F366" s="16">
        <v>95.589008100656628</v>
      </c>
      <c r="G366" s="16">
        <v>225.43790045169314</v>
      </c>
      <c r="H366" s="16">
        <v>216.31124598005223</v>
      </c>
      <c r="I366" s="16">
        <v>6.1083444814132895</v>
      </c>
      <c r="J366" s="16">
        <v>5.9800450999640198</v>
      </c>
      <c r="K366" s="16">
        <v>0</v>
      </c>
      <c r="L366" s="16">
        <v>0</v>
      </c>
      <c r="M366" s="16">
        <v>6.2368774200225099</v>
      </c>
      <c r="N366" s="16">
        <v>0</v>
      </c>
    </row>
    <row r="367" spans="1:14" x14ac:dyDescent="0.3">
      <c r="A367" s="15" t="str">
        <f>INDEX('R1. Scenario specifications'!$C$11:$C$49,MATCH($B367,'R1. Scenario specifications'!$A$11:$A$49,0))</f>
        <v>Current 1.75DS, 2030 start, 'Expect the Unexpected' but with cheap CCS</v>
      </c>
      <c r="B367" s="15" t="s">
        <v>38</v>
      </c>
      <c r="C367" s="15" t="s">
        <v>74</v>
      </c>
      <c r="D367" s="16">
        <v>0</v>
      </c>
      <c r="E367" s="16">
        <v>0</v>
      </c>
      <c r="F367" s="16">
        <v>0</v>
      </c>
      <c r="G367" s="16">
        <v>0</v>
      </c>
      <c r="H367" s="16">
        <v>32.724839869843699</v>
      </c>
      <c r="I367" s="16">
        <v>552.47226057819535</v>
      </c>
      <c r="J367" s="16">
        <v>2480.9853022590719</v>
      </c>
      <c r="K367" s="16">
        <v>287.00949245000868</v>
      </c>
      <c r="L367" s="16">
        <v>844.97862945841689</v>
      </c>
      <c r="M367" s="16">
        <v>1776.9763800480471</v>
      </c>
      <c r="N367" s="16">
        <v>1784.0112444937181</v>
      </c>
    </row>
    <row r="368" spans="1:14" x14ac:dyDescent="0.3">
      <c r="A368" s="15" t="str">
        <f>INDEX('R1. Scenario specifications'!$C$11:$C$49,MATCH($B368,'R1. Scenario specifications'!$A$11:$A$49,0))</f>
        <v>Current 1.75DS, 2030 start, 'Expect the Unexpected' but with cheap CCS</v>
      </c>
      <c r="B368" s="15" t="s">
        <v>38</v>
      </c>
      <c r="C368" s="15" t="s">
        <v>65</v>
      </c>
      <c r="D368" s="16">
        <v>486.76214820756047</v>
      </c>
      <c r="E368" s="16">
        <v>230.53324612910072</v>
      </c>
      <c r="F368" s="16">
        <v>0</v>
      </c>
      <c r="G368" s="16">
        <v>15.4833714793025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</row>
    <row r="369" spans="1:14" x14ac:dyDescent="0.3">
      <c r="A369" s="15" t="str">
        <f>INDEX('R1. Scenario specifications'!$C$11:$C$49,MATCH($B369,'R1. Scenario specifications'!$A$11:$A$49,0))</f>
        <v>Current 1.75DS, 2030 start, 'Expect the Unexpected' but with cheap CCS</v>
      </c>
      <c r="B369" s="15" t="s">
        <v>38</v>
      </c>
      <c r="C369" s="15" t="s">
        <v>66</v>
      </c>
      <c r="D369" s="16">
        <v>203.46404072245815</v>
      </c>
      <c r="E369" s="16">
        <v>625.552257672471</v>
      </c>
      <c r="F369" s="16">
        <v>509.11392949042698</v>
      </c>
      <c r="G369" s="16">
        <v>6.9447776636171703</v>
      </c>
      <c r="H369" s="16">
        <v>320.68523715984389</v>
      </c>
      <c r="I369" s="16">
        <v>201.70950680751142</v>
      </c>
      <c r="J369" s="16">
        <v>131.38255080801721</v>
      </c>
      <c r="K369" s="16">
        <v>0</v>
      </c>
      <c r="L369" s="16">
        <v>0</v>
      </c>
      <c r="M369" s="16">
        <v>283.40135429894008</v>
      </c>
      <c r="N369" s="16">
        <v>13.76260713433784</v>
      </c>
    </row>
    <row r="370" spans="1:14" x14ac:dyDescent="0.3">
      <c r="A370" s="15" t="str">
        <f>INDEX('R1. Scenario specifications'!$C$11:$C$49,MATCH($B370,'R1. Scenario specifications'!$A$11:$A$49,0))</f>
        <v>Current 1.75DS, 2030 start, 'Expect the Unexpected' but with cheap CCS</v>
      </c>
      <c r="B370" s="15" t="s">
        <v>38</v>
      </c>
      <c r="C370" s="15" t="s">
        <v>75</v>
      </c>
      <c r="D370" s="16">
        <v>0</v>
      </c>
      <c r="E370" s="16">
        <v>0</v>
      </c>
      <c r="F370" s="16">
        <v>0</v>
      </c>
      <c r="G370" s="16">
        <v>0</v>
      </c>
      <c r="H370" s="16">
        <v>1.1069172668694101</v>
      </c>
      <c r="I370" s="16">
        <v>21.10961188645723</v>
      </c>
      <c r="J370" s="16">
        <v>142.6183463390098</v>
      </c>
      <c r="K370" s="16">
        <v>508.76681677044598</v>
      </c>
      <c r="L370" s="16">
        <v>342.44202780739306</v>
      </c>
      <c r="M370" s="16">
        <v>213.18085548459572</v>
      </c>
      <c r="N370" s="16">
        <v>907.17068686881248</v>
      </c>
    </row>
    <row r="371" spans="1:14" x14ac:dyDescent="0.3">
      <c r="A371" s="15" t="str">
        <f>INDEX('R1. Scenario specifications'!$C$11:$C$49,MATCH($B371,'R1. Scenario specifications'!$A$11:$A$49,0))</f>
        <v>Current 1.75DS, 2030 start, 'Expect the Unexpected' but with cheap CCS</v>
      </c>
      <c r="B371" s="15" t="s">
        <v>38</v>
      </c>
      <c r="C371" s="15" t="s">
        <v>67</v>
      </c>
      <c r="D371" s="16">
        <v>0.27881728888888901</v>
      </c>
      <c r="E371" s="16">
        <v>0.33361993333333301</v>
      </c>
      <c r="F371" s="16">
        <v>87.480811018470206</v>
      </c>
      <c r="G371" s="16">
        <v>53.162220652850131</v>
      </c>
      <c r="H371" s="16">
        <v>167.55109447851501</v>
      </c>
      <c r="I371" s="16">
        <v>328.04303393546832</v>
      </c>
      <c r="J371" s="16">
        <v>79.106237832129921</v>
      </c>
      <c r="K371" s="16">
        <v>50.506529352466792</v>
      </c>
      <c r="L371" s="16">
        <v>363.5051480373092</v>
      </c>
      <c r="M371" s="16">
        <v>426.36916109060638</v>
      </c>
      <c r="N371" s="16">
        <v>80.797642905129919</v>
      </c>
    </row>
    <row r="372" spans="1:14" x14ac:dyDescent="0.3">
      <c r="A372" s="15" t="str">
        <f>INDEX('R1. Scenario specifications'!$C$11:$C$49,MATCH($B372,'R1. Scenario specifications'!$A$11:$A$49,0))</f>
        <v>Current 1.75DS, 2030 start, 'Expect the Unexpected' but with cheap CCS</v>
      </c>
      <c r="B372" s="15" t="s">
        <v>38</v>
      </c>
      <c r="C372" s="15" t="s">
        <v>68</v>
      </c>
      <c r="D372" s="16">
        <v>162.98216788742448</v>
      </c>
      <c r="E372" s="16">
        <v>130.60599335107312</v>
      </c>
      <c r="F372" s="16">
        <v>115.48696602148951</v>
      </c>
      <c r="G372" s="16">
        <v>90.416531071746249</v>
      </c>
      <c r="H372" s="16">
        <v>660.12062955246063</v>
      </c>
      <c r="I372" s="16">
        <v>401.52702583383126</v>
      </c>
      <c r="J372" s="16">
        <v>100.3027504802952</v>
      </c>
      <c r="K372" s="16">
        <v>331.96206983590076</v>
      </c>
      <c r="L372" s="16">
        <v>313.82577212299896</v>
      </c>
      <c r="M372" s="16">
        <v>108.63903447683303</v>
      </c>
      <c r="N372" s="16">
        <v>17.950022493242322</v>
      </c>
    </row>
    <row r="373" spans="1:14" x14ac:dyDescent="0.3">
      <c r="A373" s="15" t="str">
        <f>INDEX('R1. Scenario specifications'!$C$11:$C$49,MATCH($B373,'R1. Scenario specifications'!$A$11:$A$49,0))</f>
        <v>Current 1.75DS, 2030 start, 'Expect the Unexpected' but with cheap CCS</v>
      </c>
      <c r="B373" s="15" t="s">
        <v>38</v>
      </c>
      <c r="C373" s="15" t="s">
        <v>69</v>
      </c>
      <c r="D373" s="16">
        <v>0</v>
      </c>
      <c r="E373" s="16">
        <v>0</v>
      </c>
      <c r="F373" s="16">
        <v>2.5582329061898301</v>
      </c>
      <c r="G373" s="16">
        <v>14.72228241329314</v>
      </c>
      <c r="H373" s="16">
        <v>448.66201927713388</v>
      </c>
      <c r="I373" s="16">
        <v>659.80004522822742</v>
      </c>
      <c r="J373" s="16">
        <v>90.405459387940297</v>
      </c>
      <c r="K373" s="16">
        <v>87.72801028379709</v>
      </c>
      <c r="L373" s="16">
        <v>587.79889934452751</v>
      </c>
      <c r="M373" s="16">
        <v>713.37354826335854</v>
      </c>
      <c r="N373" s="16">
        <v>0</v>
      </c>
    </row>
    <row r="374" spans="1:14" x14ac:dyDescent="0.3">
      <c r="A374" s="15" t="str">
        <f>INDEX('R1. Scenario specifications'!$C$11:$C$49,MATCH($B374,'R1. Scenario specifications'!$A$11:$A$49,0))</f>
        <v>Current 1.75DS, 2030 start, 'Expect the Unexpected' but with cheap CCS</v>
      </c>
      <c r="B374" s="15" t="s">
        <v>38</v>
      </c>
      <c r="C374" s="15" t="s">
        <v>70</v>
      </c>
      <c r="D374" s="16">
        <v>63.013640871972491</v>
      </c>
      <c r="E374" s="16">
        <v>26.859532615969691</v>
      </c>
      <c r="F374" s="16">
        <v>0.39656849116918191</v>
      </c>
      <c r="G374" s="16">
        <v>1.9075175926554799</v>
      </c>
      <c r="H374" s="16">
        <v>33.892368642944675</v>
      </c>
      <c r="I374" s="16">
        <v>5.7660956148993803</v>
      </c>
      <c r="J374" s="16">
        <v>42.314112938028828</v>
      </c>
      <c r="K374" s="16">
        <v>39.706245624713645</v>
      </c>
      <c r="L374" s="16">
        <v>47.09611128586571</v>
      </c>
      <c r="M374" s="16">
        <v>48.181627605627597</v>
      </c>
      <c r="N374" s="16">
        <v>136.74981918017087</v>
      </c>
    </row>
    <row r="375" spans="1:14" x14ac:dyDescent="0.3">
      <c r="A375" s="15" t="str">
        <f>INDEX('R1. Scenario specifications'!$C$11:$C$49,MATCH($B375,'R1. Scenario specifications'!$A$11:$A$49,0))</f>
        <v>Current 1.75DS, 2030 start, 'Expect the Unexpected' but with cheap CCS</v>
      </c>
      <c r="B375" s="15" t="s">
        <v>38</v>
      </c>
      <c r="C375" s="15" t="s">
        <v>71</v>
      </c>
      <c r="D375" s="16">
        <v>12.637708883949241</v>
      </c>
      <c r="E375" s="16">
        <v>82.719415916369499</v>
      </c>
      <c r="F375" s="16">
        <v>132.45613489553401</v>
      </c>
      <c r="G375" s="16">
        <v>352.09418791701557</v>
      </c>
      <c r="H375" s="16">
        <v>1821.75485871152</v>
      </c>
      <c r="I375" s="16">
        <v>3201.1969385562088</v>
      </c>
      <c r="J375" s="16">
        <v>3635.5759391080737</v>
      </c>
      <c r="K375" s="16">
        <v>6022.7445395619816</v>
      </c>
      <c r="L375" s="16">
        <v>9043.8818360025216</v>
      </c>
      <c r="M375" s="16">
        <v>7389.0748334051086</v>
      </c>
      <c r="N375" s="16">
        <v>9510.9221911828463</v>
      </c>
    </row>
    <row r="376" spans="1:14" x14ac:dyDescent="0.3">
      <c r="A376" s="15" t="str">
        <f>INDEX('R1. Scenario specifications'!$C$11:$C$49,MATCH($B376,'R1. Scenario specifications'!$A$11:$A$49,0))</f>
        <v>Current 1.75DS, 2030 start, 'Expect the Unexpected' but with cheap CCS</v>
      </c>
      <c r="B376" s="15" t="s">
        <v>38</v>
      </c>
      <c r="C376" s="15" t="s">
        <v>72</v>
      </c>
      <c r="D376" s="16">
        <v>3.9388921868092472E-3</v>
      </c>
      <c r="E376" s="16">
        <v>1.0352472304670233</v>
      </c>
      <c r="F376" s="16">
        <v>1.710734171095331</v>
      </c>
      <c r="G376" s="16">
        <v>10.613038269375846</v>
      </c>
      <c r="H376" s="16">
        <v>1.6471765923021378</v>
      </c>
      <c r="I376" s="16">
        <v>6.5631584138142474</v>
      </c>
      <c r="J376" s="16">
        <v>11.072743692381072</v>
      </c>
      <c r="K376" s="16">
        <v>48.218196553227919</v>
      </c>
      <c r="L376" s="16">
        <v>8.5411989715282228</v>
      </c>
      <c r="M376" s="16">
        <v>27.388422669679056</v>
      </c>
      <c r="N376" s="16">
        <v>30.784777162348629</v>
      </c>
    </row>
    <row r="377" spans="1:14" x14ac:dyDescent="0.3">
      <c r="A377" s="15" t="str">
        <f>INDEX('R1. Scenario specifications'!$C$11:$C$49,MATCH($B377,'R1. Scenario specifications'!$A$11:$A$49,0))</f>
        <v>Current 1.75DS, 2030 start, 'Expect the Unexpected' but with cheap CCS</v>
      </c>
      <c r="B377" s="15" t="s">
        <v>38</v>
      </c>
      <c r="C377" s="15" t="s">
        <v>73</v>
      </c>
      <c r="D377" s="16">
        <v>164.94116315871048</v>
      </c>
      <c r="E377" s="16">
        <v>30.000000000000007</v>
      </c>
      <c r="F377" s="16">
        <v>129.99999999999994</v>
      </c>
      <c r="G377" s="16">
        <v>1264.1995760418588</v>
      </c>
      <c r="H377" s="16">
        <v>2066.1962499388569</v>
      </c>
      <c r="I377" s="16">
        <v>2293.403092715595</v>
      </c>
      <c r="J377" s="16">
        <v>4618.0428220993053</v>
      </c>
      <c r="K377" s="16">
        <v>4226.2302552576784</v>
      </c>
      <c r="L377" s="16">
        <v>8280.2254037097155</v>
      </c>
      <c r="M377" s="16">
        <v>9882.1617812276654</v>
      </c>
      <c r="N377" s="16">
        <v>12120.868962278138</v>
      </c>
    </row>
    <row r="378" spans="1:14" x14ac:dyDescent="0.3">
      <c r="A378" s="15" t="str">
        <f>INDEX('R1. Scenario specifications'!$C$11:$C$49,MATCH($B378,'R1. Scenario specifications'!$A$11:$A$49,0))</f>
        <v>Current 1.75DS, 2020 start, 'Expect the Unexpected' but with cheap EVs</v>
      </c>
      <c r="B378" s="15" t="s">
        <v>39</v>
      </c>
      <c r="C378" s="15" t="s">
        <v>64</v>
      </c>
      <c r="D378" s="16">
        <v>0</v>
      </c>
      <c r="E378" s="16">
        <v>6.4779376244269598</v>
      </c>
      <c r="F378" s="16">
        <v>95.589008100656628</v>
      </c>
      <c r="G378" s="16">
        <v>423.54383817829893</v>
      </c>
      <c r="H378" s="16">
        <v>94.142948104894799</v>
      </c>
      <c r="I378" s="16">
        <v>36.494798066069073</v>
      </c>
      <c r="J378" s="16">
        <v>0</v>
      </c>
      <c r="K378" s="16">
        <v>4.8669664731652196</v>
      </c>
      <c r="L378" s="16">
        <v>1.6206523473561101</v>
      </c>
      <c r="M378" s="16">
        <v>0</v>
      </c>
      <c r="N378" s="16">
        <v>4.3820247386047297</v>
      </c>
    </row>
    <row r="379" spans="1:14" x14ac:dyDescent="0.3">
      <c r="A379" s="15" t="str">
        <f>INDEX('R1. Scenario specifications'!$C$11:$C$49,MATCH($B379,'R1. Scenario specifications'!$A$11:$A$49,0))</f>
        <v>Current 1.75DS, 2020 start, 'Expect the Unexpected' but with cheap EVs</v>
      </c>
      <c r="B379" s="15" t="s">
        <v>39</v>
      </c>
      <c r="C379" s="15" t="s">
        <v>74</v>
      </c>
      <c r="D379" s="16">
        <v>0</v>
      </c>
      <c r="E379" s="16">
        <v>0</v>
      </c>
      <c r="F379" s="16">
        <v>0</v>
      </c>
      <c r="G379" s="16">
        <v>30.823434075009462</v>
      </c>
      <c r="H379" s="16">
        <v>143.60849556435804</v>
      </c>
      <c r="I379" s="16">
        <v>760.39056445733888</v>
      </c>
      <c r="J379" s="16">
        <v>1338.912368071009</v>
      </c>
      <c r="K379" s="16">
        <v>882.48523448248523</v>
      </c>
      <c r="L379" s="16">
        <v>925.71193600905735</v>
      </c>
      <c r="M379" s="16">
        <v>1883.8970936012106</v>
      </c>
      <c r="N379" s="16">
        <v>977.27737605598884</v>
      </c>
    </row>
    <row r="380" spans="1:14" x14ac:dyDescent="0.3">
      <c r="A380" s="15" t="str">
        <f>INDEX('R1. Scenario specifications'!$C$11:$C$49,MATCH($B380,'R1. Scenario specifications'!$A$11:$A$49,0))</f>
        <v>Current 1.75DS, 2020 start, 'Expect the Unexpected' but with cheap EVs</v>
      </c>
      <c r="B380" s="15" t="s">
        <v>39</v>
      </c>
      <c r="C380" s="15" t="s">
        <v>65</v>
      </c>
      <c r="D380" s="16">
        <v>486.76214820756047</v>
      </c>
      <c r="E380" s="16">
        <v>230.53324612910072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</row>
    <row r="381" spans="1:14" x14ac:dyDescent="0.3">
      <c r="A381" s="15" t="str">
        <f>INDEX('R1. Scenario specifications'!$C$11:$C$49,MATCH($B381,'R1. Scenario specifications'!$A$11:$A$49,0))</f>
        <v>Current 1.75DS, 2020 start, 'Expect the Unexpected' but with cheap EVs</v>
      </c>
      <c r="B381" s="15" t="s">
        <v>39</v>
      </c>
      <c r="C381" s="15" t="s">
        <v>66</v>
      </c>
      <c r="D381" s="16">
        <v>203.46404072245815</v>
      </c>
      <c r="E381" s="16">
        <v>625.552257672471</v>
      </c>
      <c r="F381" s="16">
        <v>509.11392949042698</v>
      </c>
      <c r="G381" s="16">
        <v>26.200100192502379</v>
      </c>
      <c r="H381" s="16">
        <v>210.25786854352833</v>
      </c>
      <c r="I381" s="16">
        <v>685.51862647050723</v>
      </c>
      <c r="J381" s="16">
        <v>107.94513634321909</v>
      </c>
      <c r="K381" s="16">
        <v>74.516204015795466</v>
      </c>
      <c r="L381" s="16">
        <v>32.733680373006031</v>
      </c>
      <c r="M381" s="16">
        <v>200.97563357983236</v>
      </c>
      <c r="N381" s="16">
        <v>84.396789495303466</v>
      </c>
    </row>
    <row r="382" spans="1:14" x14ac:dyDescent="0.3">
      <c r="A382" s="15" t="str">
        <f>INDEX('R1. Scenario specifications'!$C$11:$C$49,MATCH($B382,'R1. Scenario specifications'!$A$11:$A$49,0))</f>
        <v>Current 1.75DS, 2020 start, 'Expect the Unexpected' but with cheap EVs</v>
      </c>
      <c r="B382" s="15" t="s">
        <v>39</v>
      </c>
      <c r="C382" s="15" t="s">
        <v>75</v>
      </c>
      <c r="D382" s="16">
        <v>0</v>
      </c>
      <c r="E382" s="16">
        <v>0</v>
      </c>
      <c r="F382" s="16">
        <v>0</v>
      </c>
      <c r="G382" s="16">
        <v>2.2771989062244602</v>
      </c>
      <c r="H382" s="16">
        <v>2.4531058901893799</v>
      </c>
      <c r="I382" s="16">
        <v>98.350550672994657</v>
      </c>
      <c r="J382" s="16">
        <v>64.800980577998047</v>
      </c>
      <c r="K382" s="16">
        <v>906.95855899656226</v>
      </c>
      <c r="L382" s="16">
        <v>563.06142925002405</v>
      </c>
      <c r="M382" s="16">
        <v>26.4274266048896</v>
      </c>
      <c r="N382" s="16">
        <v>670.45614403460308</v>
      </c>
    </row>
    <row r="383" spans="1:14" x14ac:dyDescent="0.3">
      <c r="A383" s="15" t="str">
        <f>INDEX('R1. Scenario specifications'!$C$11:$C$49,MATCH($B383,'R1. Scenario specifications'!$A$11:$A$49,0))</f>
        <v>Current 1.75DS, 2020 start, 'Expect the Unexpected' but with cheap EVs</v>
      </c>
      <c r="B383" s="15" t="s">
        <v>39</v>
      </c>
      <c r="C383" s="15" t="s">
        <v>67</v>
      </c>
      <c r="D383" s="16">
        <v>0.27881728888888901</v>
      </c>
      <c r="E383" s="16">
        <v>0.33361993333333301</v>
      </c>
      <c r="F383" s="16">
        <v>87.480811018470206</v>
      </c>
      <c r="G383" s="16">
        <v>53.53277898674402</v>
      </c>
      <c r="H383" s="16">
        <v>56.666688384844015</v>
      </c>
      <c r="I383" s="16">
        <v>177.6826093124584</v>
      </c>
      <c r="J383" s="16">
        <v>139.32223989145848</v>
      </c>
      <c r="K383" s="16">
        <v>246.72053278557507</v>
      </c>
      <c r="L383" s="16">
        <v>333.53212320010249</v>
      </c>
      <c r="M383" s="16">
        <v>177.34568607946937</v>
      </c>
      <c r="N383" s="16">
        <v>443.28098710302299</v>
      </c>
    </row>
    <row r="384" spans="1:14" x14ac:dyDescent="0.3">
      <c r="A384" s="15" t="str">
        <f>INDEX('R1. Scenario specifications'!$C$11:$C$49,MATCH($B384,'R1. Scenario specifications'!$A$11:$A$49,0))</f>
        <v>Current 1.75DS, 2020 start, 'Expect the Unexpected' but with cheap EVs</v>
      </c>
      <c r="B384" s="15" t="s">
        <v>39</v>
      </c>
      <c r="C384" s="15" t="s">
        <v>68</v>
      </c>
      <c r="D384" s="16">
        <v>162.98216788742448</v>
      </c>
      <c r="E384" s="16">
        <v>130.60599335107312</v>
      </c>
      <c r="F384" s="16">
        <v>115.48696602148951</v>
      </c>
      <c r="G384" s="16">
        <v>292.71897926110501</v>
      </c>
      <c r="H384" s="16">
        <v>296.66179204335975</v>
      </c>
      <c r="I384" s="16">
        <v>251.02403769981157</v>
      </c>
      <c r="J384" s="16">
        <v>184.02570104057887</v>
      </c>
      <c r="K384" s="16">
        <v>536.71582837803453</v>
      </c>
      <c r="L384" s="16">
        <v>313.09071629628562</v>
      </c>
      <c r="M384" s="16">
        <v>91.927738945146501</v>
      </c>
      <c r="N384" s="16">
        <v>46.81320024811707</v>
      </c>
    </row>
    <row r="385" spans="1:14" x14ac:dyDescent="0.3">
      <c r="A385" s="15" t="str">
        <f>INDEX('R1. Scenario specifications'!$C$11:$C$49,MATCH($B385,'R1. Scenario specifications'!$A$11:$A$49,0))</f>
        <v>Current 1.75DS, 2020 start, 'Expect the Unexpected' but with cheap EVs</v>
      </c>
      <c r="B385" s="15" t="s">
        <v>39</v>
      </c>
      <c r="C385" s="15" t="s">
        <v>69</v>
      </c>
      <c r="D385" s="16">
        <v>0</v>
      </c>
      <c r="E385" s="16">
        <v>0</v>
      </c>
      <c r="F385" s="16">
        <v>2.5582329061898301</v>
      </c>
      <c r="G385" s="16">
        <v>113.67814103953936</v>
      </c>
      <c r="H385" s="16">
        <v>334.49143033036512</v>
      </c>
      <c r="I385" s="16">
        <v>580.30870314583808</v>
      </c>
      <c r="J385" s="16">
        <v>158.8248262522485</v>
      </c>
      <c r="K385" s="16">
        <v>271.33843718947963</v>
      </c>
      <c r="L385" s="16">
        <v>414.54117054126448</v>
      </c>
      <c r="M385" s="16">
        <v>612.33600560497905</v>
      </c>
      <c r="N385" s="16">
        <v>0</v>
      </c>
    </row>
    <row r="386" spans="1:14" x14ac:dyDescent="0.3">
      <c r="A386" s="15" t="str">
        <f>INDEX('R1. Scenario specifications'!$C$11:$C$49,MATCH($B386,'R1. Scenario specifications'!$A$11:$A$49,0))</f>
        <v>Current 1.75DS, 2020 start, 'Expect the Unexpected' but with cheap EVs</v>
      </c>
      <c r="B386" s="15" t="s">
        <v>39</v>
      </c>
      <c r="C386" s="15" t="s">
        <v>70</v>
      </c>
      <c r="D386" s="16">
        <v>63.013640871972491</v>
      </c>
      <c r="E386" s="16">
        <v>26.859532615969691</v>
      </c>
      <c r="F386" s="16">
        <v>0.39656849116918191</v>
      </c>
      <c r="G386" s="16">
        <v>2.9515875267162399</v>
      </c>
      <c r="H386" s="16">
        <v>9.3308263325853265</v>
      </c>
      <c r="I386" s="16">
        <v>10.172533609736069</v>
      </c>
      <c r="J386" s="16">
        <v>27.807086809713663</v>
      </c>
      <c r="K386" s="16">
        <v>34.445542685177749</v>
      </c>
      <c r="L386" s="16">
        <v>32.700889196143102</v>
      </c>
      <c r="M386" s="16">
        <v>119.5268291007629</v>
      </c>
      <c r="N386" s="16">
        <v>108.2626375749209</v>
      </c>
    </row>
    <row r="387" spans="1:14" x14ac:dyDescent="0.3">
      <c r="A387" s="15" t="str">
        <f>INDEX('R1. Scenario specifications'!$C$11:$C$49,MATCH($B387,'R1. Scenario specifications'!$A$11:$A$49,0))</f>
        <v>Current 1.75DS, 2020 start, 'Expect the Unexpected' but with cheap EVs</v>
      </c>
      <c r="B387" s="15" t="s">
        <v>39</v>
      </c>
      <c r="C387" s="15" t="s">
        <v>71</v>
      </c>
      <c r="D387" s="16">
        <v>12.637708883949241</v>
      </c>
      <c r="E387" s="16">
        <v>82.719415916369499</v>
      </c>
      <c r="F387" s="16">
        <v>132.45613489553401</v>
      </c>
      <c r="G387" s="16">
        <v>879.48869673441641</v>
      </c>
      <c r="H387" s="16">
        <v>2520.8392996424013</v>
      </c>
      <c r="I387" s="16">
        <v>1841.5737323135108</v>
      </c>
      <c r="J387" s="16">
        <v>2417.4654151126842</v>
      </c>
      <c r="K387" s="16">
        <v>8072.4482094364039</v>
      </c>
      <c r="L387" s="16">
        <v>8413.7483605318066</v>
      </c>
      <c r="M387" s="16">
        <v>7056.4082443513735</v>
      </c>
      <c r="N387" s="16">
        <v>10786.534387116619</v>
      </c>
    </row>
    <row r="388" spans="1:14" x14ac:dyDescent="0.3">
      <c r="A388" s="15" t="str">
        <f>INDEX('R1. Scenario specifications'!$C$11:$C$49,MATCH($B388,'R1. Scenario specifications'!$A$11:$A$49,0))</f>
        <v>Current 1.75DS, 2020 start, 'Expect the Unexpected' but with cheap EVs</v>
      </c>
      <c r="B388" s="15" t="s">
        <v>39</v>
      </c>
      <c r="C388" s="15" t="s">
        <v>72</v>
      </c>
      <c r="D388" s="16">
        <v>3.9388921868092472E-3</v>
      </c>
      <c r="E388" s="16">
        <v>1.0352472304670233</v>
      </c>
      <c r="F388" s="16">
        <v>1.710734171095331</v>
      </c>
      <c r="G388" s="16">
        <v>10.612638265775848</v>
      </c>
      <c r="H388" s="16">
        <v>1.4617068396369914</v>
      </c>
      <c r="I388" s="16">
        <v>5.6657599553605813</v>
      </c>
      <c r="J388" s="16">
        <v>6.6796341150064906</v>
      </c>
      <c r="K388" s="16">
        <v>36.910739952501842</v>
      </c>
      <c r="L388" s="16">
        <v>33.074223085882956</v>
      </c>
      <c r="M388" s="16">
        <v>19.958150810724831</v>
      </c>
      <c r="N388" s="16">
        <v>35.222908358263339</v>
      </c>
    </row>
    <row r="389" spans="1:14" x14ac:dyDescent="0.3">
      <c r="A389" s="15" t="str">
        <f>INDEX('R1. Scenario specifications'!$C$11:$C$49,MATCH($B389,'R1. Scenario specifications'!$A$11:$A$49,0))</f>
        <v>Current 1.75DS, 2020 start, 'Expect the Unexpected' but with cheap EVs</v>
      </c>
      <c r="B389" s="15" t="s">
        <v>39</v>
      </c>
      <c r="C389" s="15" t="s">
        <v>73</v>
      </c>
      <c r="D389" s="16">
        <v>164.94116315871048</v>
      </c>
      <c r="E389" s="16">
        <v>30.000000000000007</v>
      </c>
      <c r="F389" s="16">
        <v>129.99999999999994</v>
      </c>
      <c r="G389" s="16">
        <v>1459.0741165563622</v>
      </c>
      <c r="H389" s="16">
        <v>2168.2201498324212</v>
      </c>
      <c r="I389" s="16">
        <v>2170.5483698144358</v>
      </c>
      <c r="J389" s="16">
        <v>3663.7149155496718</v>
      </c>
      <c r="K389" s="16">
        <v>5419.7210944457947</v>
      </c>
      <c r="L389" s="16">
        <v>8943.3432389401351</v>
      </c>
      <c r="M389" s="16">
        <v>10232.39496571587</v>
      </c>
      <c r="N389" s="16">
        <v>11821.478511201558</v>
      </c>
    </row>
    <row r="390" spans="1:14" x14ac:dyDescent="0.3">
      <c r="A390" s="15" t="str">
        <f>INDEX('R1. Scenario specifications'!$C$11:$C$49,MATCH($B390,'R1. Scenario specifications'!$A$11:$A$49,0))</f>
        <v>Current 1.75DS, 2030 start, 'Expect the Unexpected' but with cheap EVs</v>
      </c>
      <c r="B390" s="15" t="s">
        <v>40</v>
      </c>
      <c r="C390" s="15" t="s">
        <v>64</v>
      </c>
      <c r="D390" s="16">
        <v>0</v>
      </c>
      <c r="E390" s="16">
        <v>6.4779376244269598</v>
      </c>
      <c r="F390" s="16">
        <v>95.589008100656628</v>
      </c>
      <c r="G390" s="16">
        <v>225.43790045169314</v>
      </c>
      <c r="H390" s="16">
        <v>452.92811668444836</v>
      </c>
      <c r="I390" s="16">
        <v>67.147989478023035</v>
      </c>
      <c r="J390" s="16">
        <v>5.9800450999640002</v>
      </c>
      <c r="K390" s="16">
        <v>0</v>
      </c>
      <c r="L390" s="16">
        <v>0</v>
      </c>
      <c r="M390" s="16">
        <v>6.23677872993823</v>
      </c>
      <c r="N390" s="16">
        <v>0</v>
      </c>
    </row>
    <row r="391" spans="1:14" x14ac:dyDescent="0.3">
      <c r="A391" s="15" t="str">
        <f>INDEX('R1. Scenario specifications'!$C$11:$C$49,MATCH($B391,'R1. Scenario specifications'!$A$11:$A$49,0))</f>
        <v>Current 1.75DS, 2030 start, 'Expect the Unexpected' but with cheap EVs</v>
      </c>
      <c r="B391" s="15" t="s">
        <v>40</v>
      </c>
      <c r="C391" s="15" t="s">
        <v>74</v>
      </c>
      <c r="D391" s="16">
        <v>0</v>
      </c>
      <c r="E391" s="16">
        <v>0</v>
      </c>
      <c r="F391" s="16">
        <v>0</v>
      </c>
      <c r="G391" s="16">
        <v>0</v>
      </c>
      <c r="H391" s="16">
        <v>33.472631164618178</v>
      </c>
      <c r="I391" s="16">
        <v>606.8681317161745</v>
      </c>
      <c r="J391" s="16">
        <v>2685.2659676049216</v>
      </c>
      <c r="K391" s="16">
        <v>207.60007978972826</v>
      </c>
      <c r="L391" s="16">
        <v>632.21013747302482</v>
      </c>
      <c r="M391" s="16">
        <v>2148.8908692112391</v>
      </c>
      <c r="N391" s="16">
        <v>1598.2840001901397</v>
      </c>
    </row>
    <row r="392" spans="1:14" x14ac:dyDescent="0.3">
      <c r="A392" s="15" t="str">
        <f>INDEX('R1. Scenario specifications'!$C$11:$C$49,MATCH($B392,'R1. Scenario specifications'!$A$11:$A$49,0))</f>
        <v>Current 1.75DS, 2030 start, 'Expect the Unexpected' but with cheap EVs</v>
      </c>
      <c r="B392" s="15" t="s">
        <v>40</v>
      </c>
      <c r="C392" s="15" t="s">
        <v>65</v>
      </c>
      <c r="D392" s="16">
        <v>486.76214820756047</v>
      </c>
      <c r="E392" s="16">
        <v>230.53324612910072</v>
      </c>
      <c r="F392" s="16">
        <v>0</v>
      </c>
      <c r="G392" s="16">
        <v>15.4833714793025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</row>
    <row r="393" spans="1:14" x14ac:dyDescent="0.3">
      <c r="A393" s="15" t="str">
        <f>INDEX('R1. Scenario specifications'!$C$11:$C$49,MATCH($B393,'R1. Scenario specifications'!$A$11:$A$49,0))</f>
        <v>Current 1.75DS, 2030 start, 'Expect the Unexpected' but with cheap EVs</v>
      </c>
      <c r="B393" s="15" t="s">
        <v>40</v>
      </c>
      <c r="C393" s="15" t="s">
        <v>66</v>
      </c>
      <c r="D393" s="16">
        <v>203.46404072245815</v>
      </c>
      <c r="E393" s="16">
        <v>625.552257672471</v>
      </c>
      <c r="F393" s="16">
        <v>509.11392949042698</v>
      </c>
      <c r="G393" s="16">
        <v>6.9447776636171703</v>
      </c>
      <c r="H393" s="16">
        <v>379.44640089142422</v>
      </c>
      <c r="I393" s="16">
        <v>561.49844176225849</v>
      </c>
      <c r="J393" s="16">
        <v>89.72718111225285</v>
      </c>
      <c r="K393" s="16">
        <v>0</v>
      </c>
      <c r="L393" s="16">
        <v>16.736374000681042</v>
      </c>
      <c r="M393" s="16">
        <v>265.78991083072873</v>
      </c>
      <c r="N393" s="16">
        <v>9.7152262301493106</v>
      </c>
    </row>
    <row r="394" spans="1:14" x14ac:dyDescent="0.3">
      <c r="A394" s="15" t="str">
        <f>INDEX('R1. Scenario specifications'!$C$11:$C$49,MATCH($B394,'R1. Scenario specifications'!$A$11:$A$49,0))</f>
        <v>Current 1.75DS, 2030 start, 'Expect the Unexpected' but with cheap EVs</v>
      </c>
      <c r="B394" s="15" t="s">
        <v>40</v>
      </c>
      <c r="C394" s="15" t="s">
        <v>75</v>
      </c>
      <c r="D394" s="16">
        <v>0</v>
      </c>
      <c r="E394" s="16">
        <v>0</v>
      </c>
      <c r="F394" s="16">
        <v>0</v>
      </c>
      <c r="G394" s="16">
        <v>0</v>
      </c>
      <c r="H394" s="16">
        <v>0.68535242874870606</v>
      </c>
      <c r="I394" s="16">
        <v>19.202183552566453</v>
      </c>
      <c r="J394" s="16">
        <v>138.55926708411016</v>
      </c>
      <c r="K394" s="16">
        <v>727.92787021994036</v>
      </c>
      <c r="L394" s="16">
        <v>418.89486571847874</v>
      </c>
      <c r="M394" s="16">
        <v>68.162209821464998</v>
      </c>
      <c r="N394" s="16">
        <v>1198.9912454554044</v>
      </c>
    </row>
    <row r="395" spans="1:14" x14ac:dyDescent="0.3">
      <c r="A395" s="15" t="str">
        <f>INDEX('R1. Scenario specifications'!$C$11:$C$49,MATCH($B395,'R1. Scenario specifications'!$A$11:$A$49,0))</f>
        <v>Current 1.75DS, 2030 start, 'Expect the Unexpected' but with cheap EVs</v>
      </c>
      <c r="B395" s="15" t="s">
        <v>40</v>
      </c>
      <c r="C395" s="15" t="s">
        <v>67</v>
      </c>
      <c r="D395" s="16">
        <v>0.27881728888888901</v>
      </c>
      <c r="E395" s="16">
        <v>0.33361993333333301</v>
      </c>
      <c r="F395" s="16">
        <v>87.480811018470206</v>
      </c>
      <c r="G395" s="16">
        <v>53.162220652850131</v>
      </c>
      <c r="H395" s="16">
        <v>177.75393298169467</v>
      </c>
      <c r="I395" s="16">
        <v>344.24558616068907</v>
      </c>
      <c r="J395" s="16">
        <v>79.106237832129921</v>
      </c>
      <c r="K395" s="16">
        <v>50.506529352466792</v>
      </c>
      <c r="L395" s="16">
        <v>342.38386747258539</v>
      </c>
      <c r="M395" s="16">
        <v>466.22882385605635</v>
      </c>
      <c r="N395" s="16">
        <v>79.106237832129921</v>
      </c>
    </row>
    <row r="396" spans="1:14" x14ac:dyDescent="0.3">
      <c r="A396" s="15" t="str">
        <f>INDEX('R1. Scenario specifications'!$C$11:$C$49,MATCH($B396,'R1. Scenario specifications'!$A$11:$A$49,0))</f>
        <v>Current 1.75DS, 2030 start, 'Expect the Unexpected' but with cheap EVs</v>
      </c>
      <c r="B396" s="15" t="s">
        <v>40</v>
      </c>
      <c r="C396" s="15" t="s">
        <v>68</v>
      </c>
      <c r="D396" s="16">
        <v>162.98216788742448</v>
      </c>
      <c r="E396" s="16">
        <v>130.60599335107312</v>
      </c>
      <c r="F396" s="16">
        <v>115.48696602148951</v>
      </c>
      <c r="G396" s="16">
        <v>90.416531071746249</v>
      </c>
      <c r="H396" s="16">
        <v>783.48073127058797</v>
      </c>
      <c r="I396" s="16">
        <v>451.15610414066816</v>
      </c>
      <c r="J396" s="16">
        <v>68.684969329380451</v>
      </c>
      <c r="K396" s="16">
        <v>289.10020766754388</v>
      </c>
      <c r="L396" s="16">
        <v>250.43418193967094</v>
      </c>
      <c r="M396" s="16">
        <v>109.7149758299375</v>
      </c>
      <c r="N396" s="16">
        <v>16.5147385887912</v>
      </c>
    </row>
    <row r="397" spans="1:14" x14ac:dyDescent="0.3">
      <c r="A397" s="15" t="str">
        <f>INDEX('R1. Scenario specifications'!$C$11:$C$49,MATCH($B397,'R1. Scenario specifications'!$A$11:$A$49,0))</f>
        <v>Current 1.75DS, 2030 start, 'Expect the Unexpected' but with cheap EVs</v>
      </c>
      <c r="B397" s="15" t="s">
        <v>40</v>
      </c>
      <c r="C397" s="15" t="s">
        <v>69</v>
      </c>
      <c r="D397" s="16">
        <v>0</v>
      </c>
      <c r="E397" s="16">
        <v>0</v>
      </c>
      <c r="F397" s="16">
        <v>2.5582329061898301</v>
      </c>
      <c r="G397" s="16">
        <v>14.72228241329314</v>
      </c>
      <c r="H397" s="16">
        <v>448.66201927713377</v>
      </c>
      <c r="I397" s="16">
        <v>646.06135723667592</v>
      </c>
      <c r="J397" s="16">
        <v>90.405459387940297</v>
      </c>
      <c r="K397" s="16">
        <v>129.44556749877685</v>
      </c>
      <c r="L397" s="16">
        <v>574.25439130568134</v>
      </c>
      <c r="M397" s="16">
        <v>641.12834253137487</v>
      </c>
      <c r="N397" s="16">
        <v>0</v>
      </c>
    </row>
    <row r="398" spans="1:14" x14ac:dyDescent="0.3">
      <c r="A398" s="15" t="str">
        <f>INDEX('R1. Scenario specifications'!$C$11:$C$49,MATCH($B398,'R1. Scenario specifications'!$A$11:$A$49,0))</f>
        <v>Current 1.75DS, 2030 start, 'Expect the Unexpected' but with cheap EVs</v>
      </c>
      <c r="B398" s="15" t="s">
        <v>40</v>
      </c>
      <c r="C398" s="15" t="s">
        <v>70</v>
      </c>
      <c r="D398" s="16">
        <v>63.013640871972491</v>
      </c>
      <c r="E398" s="16">
        <v>26.859532615969691</v>
      </c>
      <c r="F398" s="16">
        <v>0.39656849116918191</v>
      </c>
      <c r="G398" s="16">
        <v>1.9075175926554799</v>
      </c>
      <c r="H398" s="16">
        <v>8.6325551775848748</v>
      </c>
      <c r="I398" s="16">
        <v>10.09159500163514</v>
      </c>
      <c r="J398" s="16">
        <v>1.80244742913377</v>
      </c>
      <c r="K398" s="16">
        <v>54.081988409609338</v>
      </c>
      <c r="L398" s="16">
        <v>27.033112758321529</v>
      </c>
      <c r="M398" s="16">
        <v>64.091796724217005</v>
      </c>
      <c r="N398" s="16">
        <v>105.29503372684559</v>
      </c>
    </row>
    <row r="399" spans="1:14" x14ac:dyDescent="0.3">
      <c r="A399" s="15" t="str">
        <f>INDEX('R1. Scenario specifications'!$C$11:$C$49,MATCH($B399,'R1. Scenario specifications'!$A$11:$A$49,0))</f>
        <v>Current 1.75DS, 2030 start, 'Expect the Unexpected' but with cheap EVs</v>
      </c>
      <c r="B399" s="15" t="s">
        <v>40</v>
      </c>
      <c r="C399" s="15" t="s">
        <v>71</v>
      </c>
      <c r="D399" s="16">
        <v>12.637708883949241</v>
      </c>
      <c r="E399" s="16">
        <v>82.719415916369499</v>
      </c>
      <c r="F399" s="16">
        <v>132.45613489553401</v>
      </c>
      <c r="G399" s="16">
        <v>352.09418791701557</v>
      </c>
      <c r="H399" s="16">
        <v>1936.5249818637549</v>
      </c>
      <c r="I399" s="16">
        <v>3361.1164513712883</v>
      </c>
      <c r="J399" s="16">
        <v>3493.6926772924862</v>
      </c>
      <c r="K399" s="16">
        <v>6392.4255341869002</v>
      </c>
      <c r="L399" s="16">
        <v>8591.99686647624</v>
      </c>
      <c r="M399" s="16">
        <v>7375.7404142524065</v>
      </c>
      <c r="N399" s="16">
        <v>9882.1468440169265</v>
      </c>
    </row>
    <row r="400" spans="1:14" x14ac:dyDescent="0.3">
      <c r="A400" s="15" t="str">
        <f>INDEX('R1. Scenario specifications'!$C$11:$C$49,MATCH($B400,'R1. Scenario specifications'!$A$11:$A$49,0))</f>
        <v>Current 1.75DS, 2030 start, 'Expect the Unexpected' but with cheap EVs</v>
      </c>
      <c r="B400" s="15" t="s">
        <v>40</v>
      </c>
      <c r="C400" s="15" t="s">
        <v>72</v>
      </c>
      <c r="D400" s="16">
        <v>3.9388921868092472E-3</v>
      </c>
      <c r="E400" s="16">
        <v>1.0352472304670233</v>
      </c>
      <c r="F400" s="16">
        <v>1.710734171095331</v>
      </c>
      <c r="G400" s="16">
        <v>10.613038269375846</v>
      </c>
      <c r="H400" s="16">
        <v>1.6471765923021378</v>
      </c>
      <c r="I400" s="16">
        <v>6.5635584138142473</v>
      </c>
      <c r="J400" s="16">
        <v>11.072743692381072</v>
      </c>
      <c r="K400" s="16">
        <v>26.562150049837321</v>
      </c>
      <c r="L400" s="16">
        <v>8.5411989715282228</v>
      </c>
      <c r="M400" s="16">
        <v>17.874640702318455</v>
      </c>
      <c r="N400" s="16">
        <v>18.642512626318531</v>
      </c>
    </row>
    <row r="401" spans="1:14" x14ac:dyDescent="0.3">
      <c r="A401" s="15" t="str">
        <f>INDEX('R1. Scenario specifications'!$C$11:$C$49,MATCH($B401,'R1. Scenario specifications'!$A$11:$A$49,0))</f>
        <v>Current 1.75DS, 2030 start, 'Expect the Unexpected' but with cheap EVs</v>
      </c>
      <c r="B401" s="15" t="s">
        <v>40</v>
      </c>
      <c r="C401" s="15" t="s">
        <v>73</v>
      </c>
      <c r="D401" s="16">
        <v>164.94116315871048</v>
      </c>
      <c r="E401" s="16">
        <v>30.000000000000007</v>
      </c>
      <c r="F401" s="16">
        <v>129.99999999999994</v>
      </c>
      <c r="G401" s="16">
        <v>1264.1995760418588</v>
      </c>
      <c r="H401" s="16">
        <v>2273.6557153530248</v>
      </c>
      <c r="I401" s="16">
        <v>2790.1713797779489</v>
      </c>
      <c r="J401" s="16">
        <v>4919.3040525171818</v>
      </c>
      <c r="K401" s="16">
        <v>3915.8070979119498</v>
      </c>
      <c r="L401" s="16">
        <v>8846.4445011511234</v>
      </c>
      <c r="M401" s="16">
        <v>9896.8360993492679</v>
      </c>
      <c r="N401" s="16">
        <v>11993.317951460698</v>
      </c>
    </row>
    <row r="402" spans="1:14" x14ac:dyDescent="0.3">
      <c r="A402" s="15" t="str">
        <f>INDEX('R1. Scenario specifications'!$C$11:$C$49,MATCH($B402,'R1. Scenario specifications'!$A$11:$A$49,0))</f>
        <v>Current 1.75DS, 2020 start, 'Expect the Unexpected' but with cheap energy efficiency</v>
      </c>
      <c r="B402" s="15" t="s">
        <v>41</v>
      </c>
      <c r="C402" s="15" t="s">
        <v>64</v>
      </c>
      <c r="D402" s="16">
        <v>0</v>
      </c>
      <c r="E402" s="16">
        <v>6.4779376244269598</v>
      </c>
      <c r="F402" s="16">
        <v>95.589008100656628</v>
      </c>
      <c r="G402" s="16">
        <v>365.04398527575614</v>
      </c>
      <c r="H402" s="16">
        <v>44.532794381054508</v>
      </c>
      <c r="I402" s="16">
        <v>46.712304643689976</v>
      </c>
      <c r="J402" s="16">
        <v>0</v>
      </c>
      <c r="K402" s="16">
        <v>0</v>
      </c>
      <c r="L402" s="16">
        <v>4.1112149561645701</v>
      </c>
      <c r="M402" s="16">
        <v>2.0963233425552401</v>
      </c>
      <c r="N402" s="16">
        <v>0</v>
      </c>
    </row>
    <row r="403" spans="1:14" x14ac:dyDescent="0.3">
      <c r="A403" s="15" t="str">
        <f>INDEX('R1. Scenario specifications'!$C$11:$C$49,MATCH($B403,'R1. Scenario specifications'!$A$11:$A$49,0))</f>
        <v>Current 1.75DS, 2020 start, 'Expect the Unexpected' but with cheap energy efficiency</v>
      </c>
      <c r="B403" s="15" t="s">
        <v>41</v>
      </c>
      <c r="C403" s="15" t="s">
        <v>74</v>
      </c>
      <c r="D403" s="16">
        <v>0</v>
      </c>
      <c r="E403" s="16">
        <v>0</v>
      </c>
      <c r="F403" s="16">
        <v>0</v>
      </c>
      <c r="G403" s="16">
        <v>21.018908547779912</v>
      </c>
      <c r="H403" s="16">
        <v>107.47917767481965</v>
      </c>
      <c r="I403" s="16">
        <v>478.07524849162053</v>
      </c>
      <c r="J403" s="16">
        <v>1348.6262949821034</v>
      </c>
      <c r="K403" s="16">
        <v>709.2921484234663</v>
      </c>
      <c r="L403" s="16">
        <v>1058.6973184346436</v>
      </c>
      <c r="M403" s="16">
        <v>1634.1248914620014</v>
      </c>
      <c r="N403" s="16">
        <v>1026.9846888334425</v>
      </c>
    </row>
    <row r="404" spans="1:14" x14ac:dyDescent="0.3">
      <c r="A404" s="15" t="str">
        <f>INDEX('R1. Scenario specifications'!$C$11:$C$49,MATCH($B404,'R1. Scenario specifications'!$A$11:$A$49,0))</f>
        <v>Current 1.75DS, 2020 start, 'Expect the Unexpected' but with cheap energy efficiency</v>
      </c>
      <c r="B404" s="15" t="s">
        <v>41</v>
      </c>
      <c r="C404" s="15" t="s">
        <v>65</v>
      </c>
      <c r="D404" s="16">
        <v>486.76214820756047</v>
      </c>
      <c r="E404" s="16">
        <v>230.53324612910072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</row>
    <row r="405" spans="1:14" x14ac:dyDescent="0.3">
      <c r="A405" s="15" t="str">
        <f>INDEX('R1. Scenario specifications'!$C$11:$C$49,MATCH($B405,'R1. Scenario specifications'!$A$11:$A$49,0))</f>
        <v>Current 1.75DS, 2020 start, 'Expect the Unexpected' but with cheap energy efficiency</v>
      </c>
      <c r="B405" s="15" t="s">
        <v>41</v>
      </c>
      <c r="C405" s="15" t="s">
        <v>66</v>
      </c>
      <c r="D405" s="16">
        <v>203.46404072245815</v>
      </c>
      <c r="E405" s="16">
        <v>625.552257672471</v>
      </c>
      <c r="F405" s="16">
        <v>509.11392949042698</v>
      </c>
      <c r="G405" s="16">
        <v>21.658891728637201</v>
      </c>
      <c r="H405" s="16">
        <v>84.297075609350259</v>
      </c>
      <c r="I405" s="16">
        <v>204.9364877941766</v>
      </c>
      <c r="J405" s="16">
        <v>85.565611193420381</v>
      </c>
      <c r="K405" s="16">
        <v>138.11263463635262</v>
      </c>
      <c r="L405" s="16">
        <v>9.3950182753081801</v>
      </c>
      <c r="M405" s="16">
        <v>72.57959028205056</v>
      </c>
      <c r="N405" s="16">
        <v>182.8097313702751</v>
      </c>
    </row>
    <row r="406" spans="1:14" x14ac:dyDescent="0.3">
      <c r="A406" s="15" t="str">
        <f>INDEX('R1. Scenario specifications'!$C$11:$C$49,MATCH($B406,'R1. Scenario specifications'!$A$11:$A$49,0))</f>
        <v>Current 1.75DS, 2020 start, 'Expect the Unexpected' but with cheap energy efficiency</v>
      </c>
      <c r="B406" s="15" t="s">
        <v>41</v>
      </c>
      <c r="C406" s="15" t="s">
        <v>75</v>
      </c>
      <c r="D406" s="16">
        <v>0</v>
      </c>
      <c r="E406" s="16">
        <v>0</v>
      </c>
      <c r="F406" s="16">
        <v>0</v>
      </c>
      <c r="G406" s="16">
        <v>0.32911492710621099</v>
      </c>
      <c r="H406" s="16">
        <v>0</v>
      </c>
      <c r="I406" s="16">
        <v>56.647900528113297</v>
      </c>
      <c r="J406" s="16">
        <v>24.674027011571901</v>
      </c>
      <c r="K406" s="16">
        <v>88.106841450506437</v>
      </c>
      <c r="L406" s="16">
        <v>283.32756939992794</v>
      </c>
      <c r="M406" s="16">
        <v>51.934709695769705</v>
      </c>
      <c r="N406" s="16">
        <v>142.55663842436394</v>
      </c>
    </row>
    <row r="407" spans="1:14" x14ac:dyDescent="0.3">
      <c r="A407" s="15" t="str">
        <f>INDEX('R1. Scenario specifications'!$C$11:$C$49,MATCH($B407,'R1. Scenario specifications'!$A$11:$A$49,0))</f>
        <v>Current 1.75DS, 2020 start, 'Expect the Unexpected' but with cheap energy efficiency</v>
      </c>
      <c r="B407" s="15" t="s">
        <v>41</v>
      </c>
      <c r="C407" s="15" t="s">
        <v>67</v>
      </c>
      <c r="D407" s="16">
        <v>0.27881728888888901</v>
      </c>
      <c r="E407" s="16">
        <v>0.33361993333333301</v>
      </c>
      <c r="F407" s="16">
        <v>87.480811018470206</v>
      </c>
      <c r="G407" s="16">
        <v>53.162220652850131</v>
      </c>
      <c r="H407" s="16">
        <v>56.296130050950133</v>
      </c>
      <c r="I407" s="16">
        <v>50.769657767988051</v>
      </c>
      <c r="J407" s="16">
        <v>79.07937608607827</v>
      </c>
      <c r="K407" s="16">
        <v>153.93684583785969</v>
      </c>
      <c r="L407" s="16">
        <v>223.6862283859227</v>
      </c>
      <c r="M407" s="16">
        <v>50.769657767988036</v>
      </c>
      <c r="N407" s="16">
        <v>1386.9292996722604</v>
      </c>
    </row>
    <row r="408" spans="1:14" x14ac:dyDescent="0.3">
      <c r="A408" s="15" t="str">
        <f>INDEX('R1. Scenario specifications'!$C$11:$C$49,MATCH($B408,'R1. Scenario specifications'!$A$11:$A$49,0))</f>
        <v>Current 1.75DS, 2020 start, 'Expect the Unexpected' but with cheap energy efficiency</v>
      </c>
      <c r="B408" s="15" t="s">
        <v>41</v>
      </c>
      <c r="C408" s="15" t="s">
        <v>68</v>
      </c>
      <c r="D408" s="16">
        <v>162.98216788742448</v>
      </c>
      <c r="E408" s="16">
        <v>130.60599335107312</v>
      </c>
      <c r="F408" s="16">
        <v>115.48696602148951</v>
      </c>
      <c r="G408" s="16">
        <v>217.56245890545884</v>
      </c>
      <c r="H408" s="16">
        <v>150.20015100610976</v>
      </c>
      <c r="I408" s="16">
        <v>155.02300948742527</v>
      </c>
      <c r="J408" s="16">
        <v>74.524501415195346</v>
      </c>
      <c r="K408" s="16">
        <v>475.5958432733193</v>
      </c>
      <c r="L408" s="16">
        <v>334.64650335017365</v>
      </c>
      <c r="M408" s="16">
        <v>166.57408935275652</v>
      </c>
      <c r="N408" s="16">
        <v>36.44904700655362</v>
      </c>
    </row>
    <row r="409" spans="1:14" x14ac:dyDescent="0.3">
      <c r="A409" s="15" t="str">
        <f>INDEX('R1. Scenario specifications'!$C$11:$C$49,MATCH($B409,'R1. Scenario specifications'!$A$11:$A$49,0))</f>
        <v>Current 1.75DS, 2020 start, 'Expect the Unexpected' but with cheap energy efficiency</v>
      </c>
      <c r="B409" s="15" t="s">
        <v>41</v>
      </c>
      <c r="C409" s="15" t="s">
        <v>69</v>
      </c>
      <c r="D409" s="16">
        <v>0</v>
      </c>
      <c r="E409" s="16">
        <v>0</v>
      </c>
      <c r="F409" s="16">
        <v>2.5582329061898301</v>
      </c>
      <c r="G409" s="16">
        <v>86.810823144385751</v>
      </c>
      <c r="H409" s="16">
        <v>238.18054518745595</v>
      </c>
      <c r="I409" s="16">
        <v>489.50396130233639</v>
      </c>
      <c r="J409" s="16">
        <v>115.30337655548321</v>
      </c>
      <c r="K409" s="16">
        <v>475.36529933265678</v>
      </c>
      <c r="L409" s="16">
        <v>328.59121701339279</v>
      </c>
      <c r="M409" s="16">
        <v>551.14048400964577</v>
      </c>
      <c r="N409" s="16">
        <v>0</v>
      </c>
    </row>
    <row r="410" spans="1:14" x14ac:dyDescent="0.3">
      <c r="A410" s="15" t="str">
        <f>INDEX('R1. Scenario specifications'!$C$11:$C$49,MATCH($B410,'R1. Scenario specifications'!$A$11:$A$49,0))</f>
        <v>Current 1.75DS, 2020 start, 'Expect the Unexpected' but with cheap energy efficiency</v>
      </c>
      <c r="B410" s="15" t="s">
        <v>41</v>
      </c>
      <c r="C410" s="15" t="s">
        <v>70</v>
      </c>
      <c r="D410" s="16">
        <v>63.013640871972491</v>
      </c>
      <c r="E410" s="16">
        <v>26.859532615969691</v>
      </c>
      <c r="F410" s="16">
        <v>0.39656849116918191</v>
      </c>
      <c r="G410" s="16">
        <v>2.1412647694249052</v>
      </c>
      <c r="H410" s="16">
        <v>17.343959165687341</v>
      </c>
      <c r="I410" s="16">
        <v>11.231649571651028</v>
      </c>
      <c r="J410" s="16">
        <v>16.35145593463729</v>
      </c>
      <c r="K410" s="16">
        <v>24.134867985312944</v>
      </c>
      <c r="L410" s="16">
        <v>43.03542358926687</v>
      </c>
      <c r="M410" s="16">
        <v>84.668790006229926</v>
      </c>
      <c r="N410" s="16">
        <v>161.61908853301517</v>
      </c>
    </row>
    <row r="411" spans="1:14" x14ac:dyDescent="0.3">
      <c r="A411" s="15" t="str">
        <f>INDEX('R1. Scenario specifications'!$C$11:$C$49,MATCH($B411,'R1. Scenario specifications'!$A$11:$A$49,0))</f>
        <v>Current 1.75DS, 2020 start, 'Expect the Unexpected' but with cheap energy efficiency</v>
      </c>
      <c r="B411" s="15" t="s">
        <v>41</v>
      </c>
      <c r="C411" s="15" t="s">
        <v>71</v>
      </c>
      <c r="D411" s="16">
        <v>12.637708883949241</v>
      </c>
      <c r="E411" s="16">
        <v>82.719415916369499</v>
      </c>
      <c r="F411" s="16">
        <v>132.45613489553401</v>
      </c>
      <c r="G411" s="16">
        <v>666.32071219779255</v>
      </c>
      <c r="H411" s="16">
        <v>2367.0003609253704</v>
      </c>
      <c r="I411" s="16">
        <v>1583.5685160041307</v>
      </c>
      <c r="J411" s="16">
        <v>2361.559248731829</v>
      </c>
      <c r="K411" s="16">
        <v>5727.2236884873109</v>
      </c>
      <c r="L411" s="16">
        <v>7112.5883482953805</v>
      </c>
      <c r="M411" s="16">
        <v>5976.7945226044267</v>
      </c>
      <c r="N411" s="16">
        <v>9326.7502625259658</v>
      </c>
    </row>
    <row r="412" spans="1:14" x14ac:dyDescent="0.3">
      <c r="A412" s="15" t="str">
        <f>INDEX('R1. Scenario specifications'!$C$11:$C$49,MATCH($B412,'R1. Scenario specifications'!$A$11:$A$49,0))</f>
        <v>Current 1.75DS, 2020 start, 'Expect the Unexpected' but with cheap energy efficiency</v>
      </c>
      <c r="B412" s="15" t="s">
        <v>41</v>
      </c>
      <c r="C412" s="15" t="s">
        <v>72</v>
      </c>
      <c r="D412" s="16">
        <v>3.9388921868092472E-3</v>
      </c>
      <c r="E412" s="16">
        <v>1.0352472304670233</v>
      </c>
      <c r="F412" s="16">
        <v>1.710734171095331</v>
      </c>
      <c r="G412" s="16">
        <v>10.612638265775848</v>
      </c>
      <c r="H412" s="16">
        <v>1.4617068396369914</v>
      </c>
      <c r="I412" s="16">
        <v>5.6657599553605813</v>
      </c>
      <c r="J412" s="16">
        <v>6.6348082550023539</v>
      </c>
      <c r="K412" s="16">
        <v>41.664351890783941</v>
      </c>
      <c r="L412" s="16">
        <v>6.0887967204387801</v>
      </c>
      <c r="M412" s="16">
        <v>22.50661443429679</v>
      </c>
      <c r="N412" s="16">
        <v>26.033149320310986</v>
      </c>
    </row>
    <row r="413" spans="1:14" x14ac:dyDescent="0.3">
      <c r="A413" s="15" t="str">
        <f>INDEX('R1. Scenario specifications'!$C$11:$C$49,MATCH($B413,'R1. Scenario specifications'!$A$11:$A$49,0))</f>
        <v>Current 1.75DS, 2020 start, 'Expect the Unexpected' but with cheap energy efficiency</v>
      </c>
      <c r="B413" s="15" t="s">
        <v>41</v>
      </c>
      <c r="C413" s="15" t="s">
        <v>73</v>
      </c>
      <c r="D413" s="16">
        <v>164.94116315871048</v>
      </c>
      <c r="E413" s="16">
        <v>30.000000000000007</v>
      </c>
      <c r="F413" s="16">
        <v>129.99999999999994</v>
      </c>
      <c r="G413" s="16">
        <v>1382.2155581065122</v>
      </c>
      <c r="H413" s="16">
        <v>1799.1728961355795</v>
      </c>
      <c r="I413" s="16">
        <v>1576.0432872957199</v>
      </c>
      <c r="J413" s="16">
        <v>2858.4564527896059</v>
      </c>
      <c r="K413" s="16">
        <v>4175.9381088011114</v>
      </c>
      <c r="L413" s="16">
        <v>7173.2040168088743</v>
      </c>
      <c r="M413" s="16">
        <v>7673.3768102419408</v>
      </c>
      <c r="N413" s="16">
        <v>10836.769389625588</v>
      </c>
    </row>
    <row r="414" spans="1:14" x14ac:dyDescent="0.3">
      <c r="A414" s="15" t="str">
        <f>INDEX('R1. Scenario specifications'!$C$11:$C$49,MATCH($B414,'R1. Scenario specifications'!$A$11:$A$49,0))</f>
        <v>Current 1.75DS, 2030 start, 'Expect the Unexpected' but with cheap energy efficiency</v>
      </c>
      <c r="B414" s="15" t="s">
        <v>42</v>
      </c>
      <c r="C414" s="15" t="s">
        <v>64</v>
      </c>
      <c r="D414" s="16">
        <v>0</v>
      </c>
      <c r="E414" s="16">
        <v>6.4779376244269598</v>
      </c>
      <c r="F414" s="16">
        <v>95.589008100656628</v>
      </c>
      <c r="G414" s="16">
        <v>225.43790045169314</v>
      </c>
      <c r="H414" s="16">
        <v>207.52727394849575</v>
      </c>
      <c r="I414" s="16">
        <v>7.7085317074651103</v>
      </c>
      <c r="J414" s="16">
        <v>0</v>
      </c>
      <c r="K414" s="16">
        <v>0</v>
      </c>
      <c r="L414" s="16">
        <v>0</v>
      </c>
      <c r="M414" s="16">
        <v>5.9973840811063797</v>
      </c>
      <c r="N414" s="16">
        <v>0</v>
      </c>
    </row>
    <row r="415" spans="1:14" x14ac:dyDescent="0.3">
      <c r="A415" s="15" t="str">
        <f>INDEX('R1. Scenario specifications'!$C$11:$C$49,MATCH($B415,'R1. Scenario specifications'!$A$11:$A$49,0))</f>
        <v>Current 1.75DS, 2030 start, 'Expect the Unexpected' but with cheap energy efficiency</v>
      </c>
      <c r="B415" s="15" t="s">
        <v>42</v>
      </c>
      <c r="C415" s="15" t="s">
        <v>74</v>
      </c>
      <c r="D415" s="16">
        <v>0</v>
      </c>
      <c r="E415" s="16">
        <v>0</v>
      </c>
      <c r="F415" s="16">
        <v>0</v>
      </c>
      <c r="G415" s="16">
        <v>0</v>
      </c>
      <c r="H415" s="16">
        <v>31.855484807517175</v>
      </c>
      <c r="I415" s="16">
        <v>446.95002624967015</v>
      </c>
      <c r="J415" s="16">
        <v>2070.2728268016895</v>
      </c>
      <c r="K415" s="16">
        <v>57.597090732469276</v>
      </c>
      <c r="L415" s="16">
        <v>1113.398962532558</v>
      </c>
      <c r="M415" s="16">
        <v>1873.418793712761</v>
      </c>
      <c r="N415" s="16">
        <v>1078.3468672915581</v>
      </c>
    </row>
    <row r="416" spans="1:14" x14ac:dyDescent="0.3">
      <c r="A416" s="15" t="str">
        <f>INDEX('R1. Scenario specifications'!$C$11:$C$49,MATCH($B416,'R1. Scenario specifications'!$A$11:$A$49,0))</f>
        <v>Current 1.75DS, 2030 start, 'Expect the Unexpected' but with cheap energy efficiency</v>
      </c>
      <c r="B416" s="15" t="s">
        <v>42</v>
      </c>
      <c r="C416" s="15" t="s">
        <v>65</v>
      </c>
      <c r="D416" s="16">
        <v>486.76214820756047</v>
      </c>
      <c r="E416" s="16">
        <v>230.53324612910072</v>
      </c>
      <c r="F416" s="16">
        <v>0</v>
      </c>
      <c r="G416" s="16">
        <v>15.4833714793025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</row>
    <row r="417" spans="1:14" x14ac:dyDescent="0.3">
      <c r="A417" s="15" t="str">
        <f>INDEX('R1. Scenario specifications'!$C$11:$C$49,MATCH($B417,'R1. Scenario specifications'!$A$11:$A$49,0))</f>
        <v>Current 1.75DS, 2030 start, 'Expect the Unexpected' but with cheap energy efficiency</v>
      </c>
      <c r="B417" s="15" t="s">
        <v>42</v>
      </c>
      <c r="C417" s="15" t="s">
        <v>66</v>
      </c>
      <c r="D417" s="16">
        <v>203.46404072245815</v>
      </c>
      <c r="E417" s="16">
        <v>625.552257672471</v>
      </c>
      <c r="F417" s="16">
        <v>509.11392949042698</v>
      </c>
      <c r="G417" s="16">
        <v>6.9447776636171703</v>
      </c>
      <c r="H417" s="16">
        <v>126.71495485446179</v>
      </c>
      <c r="I417" s="16">
        <v>184.32508606500215</v>
      </c>
      <c r="J417" s="16">
        <v>97.200784719130908</v>
      </c>
      <c r="K417" s="16">
        <v>4.7703127759018988</v>
      </c>
      <c r="L417" s="16">
        <v>46.81630541244531</v>
      </c>
      <c r="M417" s="16">
        <v>156.6036468712355</v>
      </c>
      <c r="N417" s="16">
        <v>22.704649826059981</v>
      </c>
    </row>
    <row r="418" spans="1:14" x14ac:dyDescent="0.3">
      <c r="A418" s="15" t="str">
        <f>INDEX('R1. Scenario specifications'!$C$11:$C$49,MATCH($B418,'R1. Scenario specifications'!$A$11:$A$49,0))</f>
        <v>Current 1.75DS, 2030 start, 'Expect the Unexpected' but with cheap energy efficiency</v>
      </c>
      <c r="B418" s="15" t="s">
        <v>42</v>
      </c>
      <c r="C418" s="15" t="s">
        <v>75</v>
      </c>
      <c r="D418" s="16">
        <v>0</v>
      </c>
      <c r="E418" s="16">
        <v>0</v>
      </c>
      <c r="F418" s="16">
        <v>0</v>
      </c>
      <c r="G418" s="16">
        <v>0</v>
      </c>
      <c r="H418" s="16">
        <v>1.1069172668694101</v>
      </c>
      <c r="I418" s="16">
        <v>12.24176560687939</v>
      </c>
      <c r="J418" s="16">
        <v>113.1048750991538</v>
      </c>
      <c r="K418" s="16">
        <v>29.149881597165901</v>
      </c>
      <c r="L418" s="16">
        <v>158.66435714549604</v>
      </c>
      <c r="M418" s="16">
        <v>274.1656734878344</v>
      </c>
      <c r="N418" s="16">
        <v>58.092560618435122</v>
      </c>
    </row>
    <row r="419" spans="1:14" x14ac:dyDescent="0.3">
      <c r="A419" s="15" t="str">
        <f>INDEX('R1. Scenario specifications'!$C$11:$C$49,MATCH($B419,'R1. Scenario specifications'!$A$11:$A$49,0))</f>
        <v>Current 1.75DS, 2030 start, 'Expect the Unexpected' but with cheap energy efficiency</v>
      </c>
      <c r="B419" s="15" t="s">
        <v>42</v>
      </c>
      <c r="C419" s="15" t="s">
        <v>67</v>
      </c>
      <c r="D419" s="16">
        <v>0.27881728888888901</v>
      </c>
      <c r="E419" s="16">
        <v>0.33361993333333301</v>
      </c>
      <c r="F419" s="16">
        <v>87.480811018470206</v>
      </c>
      <c r="G419" s="16">
        <v>53.162220652850131</v>
      </c>
      <c r="H419" s="16">
        <v>58.488836627850127</v>
      </c>
      <c r="I419" s="16">
        <v>346.94974427221075</v>
      </c>
      <c r="J419" s="16">
        <v>79.07937608607827</v>
      </c>
      <c r="K419" s="16">
        <v>15.27234142799794</v>
      </c>
      <c r="L419" s="16">
        <v>91.06733325193575</v>
      </c>
      <c r="M419" s="16">
        <v>286.26411877547366</v>
      </c>
      <c r="N419" s="16">
        <v>1251.0066606538244</v>
      </c>
    </row>
    <row r="420" spans="1:14" x14ac:dyDescent="0.3">
      <c r="A420" s="15" t="str">
        <f>INDEX('R1. Scenario specifications'!$C$11:$C$49,MATCH($B420,'R1. Scenario specifications'!$A$11:$A$49,0))</f>
        <v>Current 1.75DS, 2030 start, 'Expect the Unexpected' but with cheap energy efficiency</v>
      </c>
      <c r="B420" s="15" t="s">
        <v>42</v>
      </c>
      <c r="C420" s="15" t="s">
        <v>68</v>
      </c>
      <c r="D420" s="16">
        <v>162.98216788742448</v>
      </c>
      <c r="E420" s="16">
        <v>130.60599335107312</v>
      </c>
      <c r="F420" s="16">
        <v>115.48696602148951</v>
      </c>
      <c r="G420" s="16">
        <v>90.416531071746249</v>
      </c>
      <c r="H420" s="16">
        <v>449.90876395033825</v>
      </c>
      <c r="I420" s="16">
        <v>275.49069969505541</v>
      </c>
      <c r="J420" s="16">
        <v>109.18381601839711</v>
      </c>
      <c r="K420" s="16">
        <v>200.92437932475843</v>
      </c>
      <c r="L420" s="16">
        <v>277.73600884655571</v>
      </c>
      <c r="M420" s="16">
        <v>176.29182662079566</v>
      </c>
      <c r="N420" s="16">
        <v>16.807293115512522</v>
      </c>
    </row>
    <row r="421" spans="1:14" x14ac:dyDescent="0.3">
      <c r="A421" s="15" t="str">
        <f>INDEX('R1. Scenario specifications'!$C$11:$C$49,MATCH($B421,'R1. Scenario specifications'!$A$11:$A$49,0))</f>
        <v>Current 1.75DS, 2030 start, 'Expect the Unexpected' but with cheap energy efficiency</v>
      </c>
      <c r="B421" s="15" t="s">
        <v>42</v>
      </c>
      <c r="C421" s="15" t="s">
        <v>69</v>
      </c>
      <c r="D421" s="16">
        <v>0</v>
      </c>
      <c r="E421" s="16">
        <v>0</v>
      </c>
      <c r="F421" s="16">
        <v>2.5582329061898301</v>
      </c>
      <c r="G421" s="16">
        <v>14.72228241329314</v>
      </c>
      <c r="H421" s="16">
        <v>413.98841896158598</v>
      </c>
      <c r="I421" s="16">
        <v>629.40365034070908</v>
      </c>
      <c r="J421" s="16">
        <v>91.715681593034347</v>
      </c>
      <c r="K421" s="16">
        <v>63.938955593230915</v>
      </c>
      <c r="L421" s="16">
        <v>542.49497427573601</v>
      </c>
      <c r="M421" s="16">
        <v>763.05987516524056</v>
      </c>
      <c r="N421" s="16">
        <v>0</v>
      </c>
    </row>
    <row r="422" spans="1:14" x14ac:dyDescent="0.3">
      <c r="A422" s="15" t="str">
        <f>INDEX('R1. Scenario specifications'!$C$11:$C$49,MATCH($B422,'R1. Scenario specifications'!$A$11:$A$49,0))</f>
        <v>Current 1.75DS, 2030 start, 'Expect the Unexpected' but with cheap energy efficiency</v>
      </c>
      <c r="B422" s="15" t="s">
        <v>42</v>
      </c>
      <c r="C422" s="15" t="s">
        <v>70</v>
      </c>
      <c r="D422" s="16">
        <v>63.013640871972491</v>
      </c>
      <c r="E422" s="16">
        <v>26.859532615969691</v>
      </c>
      <c r="F422" s="16">
        <v>0.39656849116918191</v>
      </c>
      <c r="G422" s="16">
        <v>1.9075175926554799</v>
      </c>
      <c r="H422" s="16">
        <v>26.558019194317566</v>
      </c>
      <c r="I422" s="16">
        <v>8.7636788265067107</v>
      </c>
      <c r="J422" s="16">
        <v>50.564675520181282</v>
      </c>
      <c r="K422" s="16">
        <v>49.041881079563666</v>
      </c>
      <c r="L422" s="16">
        <v>64.266659863591201</v>
      </c>
      <c r="M422" s="16">
        <v>38.700645910519619</v>
      </c>
      <c r="N422" s="16">
        <v>190.94111560131572</v>
      </c>
    </row>
    <row r="423" spans="1:14" x14ac:dyDescent="0.3">
      <c r="A423" s="15" t="str">
        <f>INDEX('R1. Scenario specifications'!$C$11:$C$49,MATCH($B423,'R1. Scenario specifications'!$A$11:$A$49,0))</f>
        <v>Current 1.75DS, 2030 start, 'Expect the Unexpected' but with cheap energy efficiency</v>
      </c>
      <c r="B423" s="15" t="s">
        <v>42</v>
      </c>
      <c r="C423" s="15" t="s">
        <v>71</v>
      </c>
      <c r="D423" s="16">
        <v>12.637708883949241</v>
      </c>
      <c r="E423" s="16">
        <v>82.719415916369499</v>
      </c>
      <c r="F423" s="16">
        <v>132.45613489553401</v>
      </c>
      <c r="G423" s="16">
        <v>352.09418791701557</v>
      </c>
      <c r="H423" s="16">
        <v>1809.1563690714247</v>
      </c>
      <c r="I423" s="16">
        <v>2709.4988235199344</v>
      </c>
      <c r="J423" s="16">
        <v>2496.6844066705207</v>
      </c>
      <c r="K423" s="16">
        <v>4049.7187113265609</v>
      </c>
      <c r="L423" s="16">
        <v>7049.8360407158334</v>
      </c>
      <c r="M423" s="16">
        <v>6745.5517508735838</v>
      </c>
      <c r="N423" s="16">
        <v>7649.5874485328077</v>
      </c>
    </row>
    <row r="424" spans="1:14" x14ac:dyDescent="0.3">
      <c r="A424" s="15" t="str">
        <f>INDEX('R1. Scenario specifications'!$C$11:$C$49,MATCH($B424,'R1. Scenario specifications'!$A$11:$A$49,0))</f>
        <v>Current 1.75DS, 2030 start, 'Expect the Unexpected' but with cheap energy efficiency</v>
      </c>
      <c r="B424" s="15" t="s">
        <v>42</v>
      </c>
      <c r="C424" s="15" t="s">
        <v>72</v>
      </c>
      <c r="D424" s="16">
        <v>3.9388921868092472E-3</v>
      </c>
      <c r="E424" s="16">
        <v>1.0352472304670233</v>
      </c>
      <c r="F424" s="16">
        <v>1.710734171095331</v>
      </c>
      <c r="G424" s="16">
        <v>10.613038269375846</v>
      </c>
      <c r="H424" s="16">
        <v>1.6471765923021378</v>
      </c>
      <c r="I424" s="16">
        <v>6.5631584138142474</v>
      </c>
      <c r="J424" s="16">
        <v>11.072743692381072</v>
      </c>
      <c r="K424" s="16">
        <v>3.8038127542118247</v>
      </c>
      <c r="L424" s="16">
        <v>23.624227026259646</v>
      </c>
      <c r="M424" s="16">
        <v>7.87660810036909</v>
      </c>
      <c r="N424" s="16">
        <v>12.508377686102842</v>
      </c>
    </row>
    <row r="425" spans="1:14" x14ac:dyDescent="0.3">
      <c r="A425" s="15" t="str">
        <f>INDEX('R1. Scenario specifications'!$C$11:$C$49,MATCH($B425,'R1. Scenario specifications'!$A$11:$A$49,0))</f>
        <v>Current 1.75DS, 2030 start, 'Expect the Unexpected' but with cheap energy efficiency</v>
      </c>
      <c r="B425" s="15" t="s">
        <v>42</v>
      </c>
      <c r="C425" s="15" t="s">
        <v>73</v>
      </c>
      <c r="D425" s="16">
        <v>164.94116315871048</v>
      </c>
      <c r="E425" s="16">
        <v>30.000000000000007</v>
      </c>
      <c r="F425" s="16">
        <v>129.99999999999994</v>
      </c>
      <c r="G425" s="16">
        <v>1264.1995760418588</v>
      </c>
      <c r="H425" s="16">
        <v>1861.2205722842471</v>
      </c>
      <c r="I425" s="16">
        <v>1793.0144758738495</v>
      </c>
      <c r="J425" s="16">
        <v>3541.7270930123877</v>
      </c>
      <c r="K425" s="16">
        <v>3310.6132985049585</v>
      </c>
      <c r="L425" s="16">
        <v>6389.2208075192648</v>
      </c>
      <c r="M425" s="16">
        <v>8122.0491323505903</v>
      </c>
      <c r="N425" s="16">
        <v>9528.2771118009859</v>
      </c>
    </row>
    <row r="426" spans="1:14" x14ac:dyDescent="0.3">
      <c r="A426" s="15" t="str">
        <f>INDEX('R1. Scenario specifications'!$C$11:$C$49,MATCH($B426,'R1. Scenario specifications'!$A$11:$A$49,0))</f>
        <v>Current 1.75DS, 2020 start, 'Expect the Unexpected' but with most conservative biomass CCS / NET technology cost assumptions</v>
      </c>
      <c r="B426" s="15" t="s">
        <v>43</v>
      </c>
      <c r="C426" s="15" t="s">
        <v>64</v>
      </c>
      <c r="D426" s="16">
        <v>0</v>
      </c>
      <c r="E426" s="16">
        <v>6.4779376244269598</v>
      </c>
      <c r="F426" s="16">
        <v>95.589008100656628</v>
      </c>
      <c r="G426" s="16">
        <v>371.02941737810175</v>
      </c>
      <c r="H426" s="16">
        <v>53.698103674818377</v>
      </c>
      <c r="I426" s="16">
        <v>10.663576004497401</v>
      </c>
      <c r="J426" s="16">
        <v>0</v>
      </c>
      <c r="K426" s="16">
        <v>6.4876242055683599</v>
      </c>
      <c r="L426" s="16">
        <v>0</v>
      </c>
      <c r="M426" s="16">
        <v>0</v>
      </c>
      <c r="N426" s="16">
        <v>6.0028421921612702</v>
      </c>
    </row>
    <row r="427" spans="1:14" x14ac:dyDescent="0.3">
      <c r="A427" s="15" t="str">
        <f>INDEX('R1. Scenario specifications'!$C$11:$C$49,MATCH($B427,'R1. Scenario specifications'!$A$11:$A$49,0))</f>
        <v>Current 1.75DS, 2020 start, 'Expect the Unexpected' but with most conservative biomass CCS / NET technology cost assumptions</v>
      </c>
      <c r="B427" s="15" t="s">
        <v>43</v>
      </c>
      <c r="C427" s="15" t="s">
        <v>74</v>
      </c>
      <c r="D427" s="16">
        <v>0</v>
      </c>
      <c r="E427" s="16">
        <v>0</v>
      </c>
      <c r="F427" s="16">
        <v>0</v>
      </c>
      <c r="G427" s="16">
        <v>31.472426719582035</v>
      </c>
      <c r="H427" s="16">
        <v>137.3737064080982</v>
      </c>
      <c r="I427" s="16">
        <v>616.40204562675717</v>
      </c>
      <c r="J427" s="16">
        <v>1356.6437696479795</v>
      </c>
      <c r="K427" s="16">
        <v>888.85555720233424</v>
      </c>
      <c r="L427" s="16">
        <v>955.72383299606668</v>
      </c>
      <c r="M427" s="16">
        <v>1777.0125663360332</v>
      </c>
      <c r="N427" s="16">
        <v>1034.7632225762875</v>
      </c>
    </row>
    <row r="428" spans="1:14" x14ac:dyDescent="0.3">
      <c r="A428" s="15" t="str">
        <f>INDEX('R1. Scenario specifications'!$C$11:$C$49,MATCH($B428,'R1. Scenario specifications'!$A$11:$A$49,0))</f>
        <v>Current 1.75DS, 2020 start, 'Expect the Unexpected' but with most conservative biomass CCS / NET technology cost assumptions</v>
      </c>
      <c r="B428" s="15" t="s">
        <v>43</v>
      </c>
      <c r="C428" s="15" t="s">
        <v>65</v>
      </c>
      <c r="D428" s="16">
        <v>486.76214820756047</v>
      </c>
      <c r="E428" s="16">
        <v>230.53324612910072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</row>
    <row r="429" spans="1:14" x14ac:dyDescent="0.3">
      <c r="A429" s="15" t="str">
        <f>INDEX('R1. Scenario specifications'!$C$11:$C$49,MATCH($B429,'R1. Scenario specifications'!$A$11:$A$49,0))</f>
        <v>Current 1.75DS, 2020 start, 'Expect the Unexpected' but with most conservative biomass CCS / NET technology cost assumptions</v>
      </c>
      <c r="B429" s="15" t="s">
        <v>43</v>
      </c>
      <c r="C429" s="15" t="s">
        <v>66</v>
      </c>
      <c r="D429" s="16">
        <v>203.46404072245815</v>
      </c>
      <c r="E429" s="16">
        <v>625.552257672471</v>
      </c>
      <c r="F429" s="16">
        <v>509.11392949042698</v>
      </c>
      <c r="G429" s="16">
        <v>24.535245718058093</v>
      </c>
      <c r="H429" s="16">
        <v>59.511005899117706</v>
      </c>
      <c r="I429" s="16">
        <v>292.3343267749508</v>
      </c>
      <c r="J429" s="16">
        <v>101.04265615189006</v>
      </c>
      <c r="K429" s="16">
        <v>76.259315399889516</v>
      </c>
      <c r="L429" s="16">
        <v>19.74856825888655</v>
      </c>
      <c r="M429" s="16">
        <v>193.00445998542116</v>
      </c>
      <c r="N429" s="16">
        <v>117.64767263622653</v>
      </c>
    </row>
    <row r="430" spans="1:14" x14ac:dyDescent="0.3">
      <c r="A430" s="15" t="str">
        <f>INDEX('R1. Scenario specifications'!$C$11:$C$49,MATCH($B430,'R1. Scenario specifications'!$A$11:$A$49,0))</f>
        <v>Current 1.75DS, 2020 start, 'Expect the Unexpected' but with most conservative biomass CCS / NET technology cost assumptions</v>
      </c>
      <c r="B430" s="15" t="s">
        <v>43</v>
      </c>
      <c r="C430" s="15" t="s">
        <v>75</v>
      </c>
      <c r="D430" s="16">
        <v>0</v>
      </c>
      <c r="E430" s="16">
        <v>0</v>
      </c>
      <c r="F430" s="16">
        <v>0</v>
      </c>
      <c r="G430" s="16">
        <v>2.644069484605363</v>
      </c>
      <c r="H430" s="16">
        <v>11.72891898966491</v>
      </c>
      <c r="I430" s="16">
        <v>124.1507953172824</v>
      </c>
      <c r="J430" s="16">
        <v>240.86190415137457</v>
      </c>
      <c r="K430" s="16">
        <v>425.24698388810737</v>
      </c>
      <c r="L430" s="16">
        <v>712.34392594293172</v>
      </c>
      <c r="M430" s="16">
        <v>92.152246956782022</v>
      </c>
      <c r="N430" s="16">
        <v>395.31277162807703</v>
      </c>
    </row>
    <row r="431" spans="1:14" x14ac:dyDescent="0.3">
      <c r="A431" s="15" t="str">
        <f>INDEX('R1. Scenario specifications'!$C$11:$C$49,MATCH($B431,'R1. Scenario specifications'!$A$11:$A$49,0))</f>
        <v>Current 1.75DS, 2020 start, 'Expect the Unexpected' but with most conservative biomass CCS / NET technology cost assumptions</v>
      </c>
      <c r="B431" s="15" t="s">
        <v>43</v>
      </c>
      <c r="C431" s="15" t="s">
        <v>67</v>
      </c>
      <c r="D431" s="16">
        <v>0.27881728888888901</v>
      </c>
      <c r="E431" s="16">
        <v>0.33361993333333301</v>
      </c>
      <c r="F431" s="16">
        <v>87.480811018470206</v>
      </c>
      <c r="G431" s="16">
        <v>53.53277898674402</v>
      </c>
      <c r="H431" s="16">
        <v>112.94412453923914</v>
      </c>
      <c r="I431" s="16">
        <v>93.310223953349066</v>
      </c>
      <c r="J431" s="16">
        <v>166.09634235706659</v>
      </c>
      <c r="K431" s="16">
        <v>210.34949920525881</v>
      </c>
      <c r="L431" s="16">
        <v>386.46005430566936</v>
      </c>
      <c r="M431" s="16">
        <v>92.973300720360129</v>
      </c>
      <c r="N431" s="16">
        <v>664.59821346382751</v>
      </c>
    </row>
    <row r="432" spans="1:14" x14ac:dyDescent="0.3">
      <c r="A432" s="15" t="str">
        <f>INDEX('R1. Scenario specifications'!$C$11:$C$49,MATCH($B432,'R1. Scenario specifications'!$A$11:$A$49,0))</f>
        <v>Current 1.75DS, 2020 start, 'Expect the Unexpected' but with most conservative biomass CCS / NET technology cost assumptions</v>
      </c>
      <c r="B432" s="15" t="s">
        <v>43</v>
      </c>
      <c r="C432" s="15" t="s">
        <v>68</v>
      </c>
      <c r="D432" s="16">
        <v>162.98216788742448</v>
      </c>
      <c r="E432" s="16">
        <v>130.60599335107312</v>
      </c>
      <c r="F432" s="16">
        <v>115.48696602148951</v>
      </c>
      <c r="G432" s="16">
        <v>314.09973261279765</v>
      </c>
      <c r="H432" s="16">
        <v>214.02071432831355</v>
      </c>
      <c r="I432" s="16">
        <v>256.93509716548471</v>
      </c>
      <c r="J432" s="16">
        <v>135.91700968905099</v>
      </c>
      <c r="K432" s="16">
        <v>532.32127624932502</v>
      </c>
      <c r="L432" s="16">
        <v>340.06170364927397</v>
      </c>
      <c r="M432" s="16">
        <v>114.71448575927607</v>
      </c>
      <c r="N432" s="16">
        <v>43.63047378890974</v>
      </c>
    </row>
    <row r="433" spans="1:14" x14ac:dyDescent="0.3">
      <c r="A433" s="15" t="str">
        <f>INDEX('R1. Scenario specifications'!$C$11:$C$49,MATCH($B433,'R1. Scenario specifications'!$A$11:$A$49,0))</f>
        <v>Current 1.75DS, 2020 start, 'Expect the Unexpected' but with most conservative biomass CCS / NET technology cost assumptions</v>
      </c>
      <c r="B433" s="15" t="s">
        <v>43</v>
      </c>
      <c r="C433" s="15" t="s">
        <v>69</v>
      </c>
      <c r="D433" s="16">
        <v>0</v>
      </c>
      <c r="E433" s="16">
        <v>0</v>
      </c>
      <c r="F433" s="16">
        <v>2.5582329061898301</v>
      </c>
      <c r="G433" s="16">
        <v>85.912432677850873</v>
      </c>
      <c r="H433" s="16">
        <v>366.94884067175923</v>
      </c>
      <c r="I433" s="16">
        <v>542.84629258966822</v>
      </c>
      <c r="J433" s="16">
        <v>158.8195592639575</v>
      </c>
      <c r="K433" s="16">
        <v>299.15255060731562</v>
      </c>
      <c r="L433" s="16">
        <v>425.28509686391925</v>
      </c>
      <c r="M433" s="16">
        <v>555.50894256420713</v>
      </c>
      <c r="N433" s="16">
        <v>0</v>
      </c>
    </row>
    <row r="434" spans="1:14" x14ac:dyDescent="0.3">
      <c r="A434" s="15" t="str">
        <f>INDEX('R1. Scenario specifications'!$C$11:$C$49,MATCH($B434,'R1. Scenario specifications'!$A$11:$A$49,0))</f>
        <v>Current 1.75DS, 2020 start, 'Expect the Unexpected' but with most conservative biomass CCS / NET technology cost assumptions</v>
      </c>
      <c r="B434" s="15" t="s">
        <v>43</v>
      </c>
      <c r="C434" s="15" t="s">
        <v>70</v>
      </c>
      <c r="D434" s="16">
        <v>63.013640871972491</v>
      </c>
      <c r="E434" s="16">
        <v>26.859532615969691</v>
      </c>
      <c r="F434" s="16">
        <v>0.39656849116918191</v>
      </c>
      <c r="G434" s="16">
        <v>2.8029833097209509</v>
      </c>
      <c r="H434" s="16">
        <v>21.268697067640232</v>
      </c>
      <c r="I434" s="16">
        <v>9.9416943018622792</v>
      </c>
      <c r="J434" s="16">
        <v>24.931173400470001</v>
      </c>
      <c r="K434" s="16">
        <v>32.041476975059489</v>
      </c>
      <c r="L434" s="16">
        <v>44.397908491472627</v>
      </c>
      <c r="M434" s="16">
        <v>112.48371588018918</v>
      </c>
      <c r="N434" s="16">
        <v>118.19939745869547</v>
      </c>
    </row>
    <row r="435" spans="1:14" x14ac:dyDescent="0.3">
      <c r="A435" s="15" t="str">
        <f>INDEX('R1. Scenario specifications'!$C$11:$C$49,MATCH($B435,'R1. Scenario specifications'!$A$11:$A$49,0))</f>
        <v>Current 1.75DS, 2020 start, 'Expect the Unexpected' but with most conservative biomass CCS / NET technology cost assumptions</v>
      </c>
      <c r="B435" s="15" t="s">
        <v>43</v>
      </c>
      <c r="C435" s="15" t="s">
        <v>71</v>
      </c>
      <c r="D435" s="16">
        <v>12.637708883949241</v>
      </c>
      <c r="E435" s="16">
        <v>82.719415916369499</v>
      </c>
      <c r="F435" s="16">
        <v>132.45613489553401</v>
      </c>
      <c r="G435" s="16">
        <v>880.31963884102481</v>
      </c>
      <c r="H435" s="16">
        <v>2495.6798767482105</v>
      </c>
      <c r="I435" s="16">
        <v>1854.1070673038121</v>
      </c>
      <c r="J435" s="16">
        <v>2695.3014936561926</v>
      </c>
      <c r="K435" s="16">
        <v>8371.8142691444828</v>
      </c>
      <c r="L435" s="16">
        <v>8357.327685042228</v>
      </c>
      <c r="M435" s="16">
        <v>7371.4041483296796</v>
      </c>
      <c r="N435" s="16">
        <v>10899.38119709364</v>
      </c>
    </row>
    <row r="436" spans="1:14" x14ac:dyDescent="0.3">
      <c r="A436" s="15" t="str">
        <f>INDEX('R1. Scenario specifications'!$C$11:$C$49,MATCH($B436,'R1. Scenario specifications'!$A$11:$A$49,0))</f>
        <v>Current 1.75DS, 2020 start, 'Expect the Unexpected' but with most conservative biomass CCS / NET technology cost assumptions</v>
      </c>
      <c r="B436" s="15" t="s">
        <v>43</v>
      </c>
      <c r="C436" s="15" t="s">
        <v>72</v>
      </c>
      <c r="D436" s="16">
        <v>3.9388921868092472E-3</v>
      </c>
      <c r="E436" s="16">
        <v>1.0352472304670233</v>
      </c>
      <c r="F436" s="16">
        <v>1.710734171095331</v>
      </c>
      <c r="G436" s="16">
        <v>10.612638265775848</v>
      </c>
      <c r="H436" s="16">
        <v>1.6513249567192743</v>
      </c>
      <c r="I436" s="16">
        <v>6.5756989723111428</v>
      </c>
      <c r="J436" s="16">
        <v>6.7629358119574947</v>
      </c>
      <c r="K436" s="16">
        <v>58.901702417906662</v>
      </c>
      <c r="L436" s="16">
        <v>84.004512014159872</v>
      </c>
      <c r="M436" s="16">
        <v>29.665771883483199</v>
      </c>
      <c r="N436" s="16">
        <v>69.927292094116837</v>
      </c>
    </row>
    <row r="437" spans="1:14" x14ac:dyDescent="0.3">
      <c r="A437" s="15" t="str">
        <f>INDEX('R1. Scenario specifications'!$C$11:$C$49,MATCH($B437,'R1. Scenario specifications'!$A$11:$A$49,0))</f>
        <v>Current 1.75DS, 2020 start, 'Expect the Unexpected' but with most conservative biomass CCS / NET technology cost assumptions</v>
      </c>
      <c r="B437" s="15" t="s">
        <v>43</v>
      </c>
      <c r="C437" s="15" t="s">
        <v>73</v>
      </c>
      <c r="D437" s="16">
        <v>164.94116315871048</v>
      </c>
      <c r="E437" s="16">
        <v>30.000000000000007</v>
      </c>
      <c r="F437" s="16">
        <v>129.99999999999994</v>
      </c>
      <c r="G437" s="16">
        <v>1479.9763589817048</v>
      </c>
      <c r="H437" s="16">
        <v>1956.7352141056351</v>
      </c>
      <c r="I437" s="16">
        <v>2003.3018037233496</v>
      </c>
      <c r="J437" s="16">
        <v>3563.9981376647538</v>
      </c>
      <c r="K437" s="16">
        <v>5357.4551740190091</v>
      </c>
      <c r="L437" s="16">
        <v>8941.6027714538432</v>
      </c>
      <c r="M437" s="16">
        <v>10034.212203832805</v>
      </c>
      <c r="N437" s="16">
        <v>11935.131154883602</v>
      </c>
    </row>
    <row r="438" spans="1:14" x14ac:dyDescent="0.3">
      <c r="A438" s="15" t="str">
        <f>INDEX('R1. Scenario specifications'!$C$11:$C$49,MATCH($B438,'R1. Scenario specifications'!$A$11:$A$49,0))</f>
        <v>Current 1.75DS, 2030 start, 'Expect the Unexpected' but with most conservative biomass CCS / NET technology cost assumptions</v>
      </c>
      <c r="B438" s="15" t="s">
        <v>44</v>
      </c>
      <c r="C438" s="15" t="s">
        <v>64</v>
      </c>
      <c r="D438" s="16">
        <v>0</v>
      </c>
      <c r="E438" s="16">
        <v>6.4779376244269598</v>
      </c>
      <c r="F438" s="16">
        <v>95.589008100656628</v>
      </c>
      <c r="G438" s="16">
        <v>225.43790045169314</v>
      </c>
      <c r="H438" s="16">
        <v>157.36950588070789</v>
      </c>
      <c r="I438" s="16">
        <v>6.5774076959002796</v>
      </c>
      <c r="J438" s="16">
        <v>5.9551159415581498</v>
      </c>
      <c r="K438" s="16">
        <v>0</v>
      </c>
      <c r="L438" s="16">
        <v>0</v>
      </c>
      <c r="M438" s="16">
        <v>6.2368641406135197</v>
      </c>
      <c r="N438" s="16">
        <v>0</v>
      </c>
    </row>
    <row r="439" spans="1:14" x14ac:dyDescent="0.3">
      <c r="A439" s="15" t="str">
        <f>INDEX('R1. Scenario specifications'!$C$11:$C$49,MATCH($B439,'R1. Scenario specifications'!$A$11:$A$49,0))</f>
        <v>Current 1.75DS, 2030 start, 'Expect the Unexpected' but with most conservative biomass CCS / NET technology cost assumptions</v>
      </c>
      <c r="B439" s="15" t="s">
        <v>44</v>
      </c>
      <c r="C439" s="15" t="s">
        <v>74</v>
      </c>
      <c r="D439" s="16">
        <v>0</v>
      </c>
      <c r="E439" s="16">
        <v>0</v>
      </c>
      <c r="F439" s="16">
        <v>0</v>
      </c>
      <c r="G439" s="16">
        <v>0</v>
      </c>
      <c r="H439" s="16">
        <v>33.051066326497477</v>
      </c>
      <c r="I439" s="16">
        <v>552.86645378242429</v>
      </c>
      <c r="J439" s="16">
        <v>2481.0682854059974</v>
      </c>
      <c r="K439" s="16">
        <v>288.95372095894311</v>
      </c>
      <c r="L439" s="16">
        <v>891.10402261811453</v>
      </c>
      <c r="M439" s="16">
        <v>1672.7948082629057</v>
      </c>
      <c r="N439" s="16">
        <v>1912.3609987780271</v>
      </c>
    </row>
    <row r="440" spans="1:14" x14ac:dyDescent="0.3">
      <c r="A440" s="15" t="str">
        <f>INDEX('R1. Scenario specifications'!$C$11:$C$49,MATCH($B440,'R1. Scenario specifications'!$A$11:$A$49,0))</f>
        <v>Current 1.75DS, 2030 start, 'Expect the Unexpected' but with most conservative biomass CCS / NET technology cost assumptions</v>
      </c>
      <c r="B440" s="15" t="s">
        <v>44</v>
      </c>
      <c r="C440" s="15" t="s">
        <v>65</v>
      </c>
      <c r="D440" s="16">
        <v>486.76214820756047</v>
      </c>
      <c r="E440" s="16">
        <v>230.53324612910072</v>
      </c>
      <c r="F440" s="16">
        <v>0</v>
      </c>
      <c r="G440" s="16">
        <v>15.4833714793025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</row>
    <row r="441" spans="1:14" x14ac:dyDescent="0.3">
      <c r="A441" s="15" t="str">
        <f>INDEX('R1. Scenario specifications'!$C$11:$C$49,MATCH($B441,'R1. Scenario specifications'!$A$11:$A$49,0))</f>
        <v>Current 1.75DS, 2030 start, 'Expect the Unexpected' but with most conservative biomass CCS / NET technology cost assumptions</v>
      </c>
      <c r="B441" s="15" t="s">
        <v>44</v>
      </c>
      <c r="C441" s="15" t="s">
        <v>66</v>
      </c>
      <c r="D441" s="16">
        <v>203.46404072245815</v>
      </c>
      <c r="E441" s="16">
        <v>625.552257672471</v>
      </c>
      <c r="F441" s="16">
        <v>509.11392949042698</v>
      </c>
      <c r="G441" s="16">
        <v>6.9447776636171703</v>
      </c>
      <c r="H441" s="16">
        <v>347.07086321047848</v>
      </c>
      <c r="I441" s="16">
        <v>191.06313378950551</v>
      </c>
      <c r="J441" s="16">
        <v>129.77706043896794</v>
      </c>
      <c r="K441" s="16">
        <v>0</v>
      </c>
      <c r="L441" s="16">
        <v>0</v>
      </c>
      <c r="M441" s="16">
        <v>284.44200362958668</v>
      </c>
      <c r="N441" s="16">
        <v>14.545743811383872</v>
      </c>
    </row>
    <row r="442" spans="1:14" x14ac:dyDescent="0.3">
      <c r="A442" s="15" t="str">
        <f>INDEX('R1. Scenario specifications'!$C$11:$C$49,MATCH($B442,'R1. Scenario specifications'!$A$11:$A$49,0))</f>
        <v>Current 1.75DS, 2030 start, 'Expect the Unexpected' but with most conservative biomass CCS / NET technology cost assumptions</v>
      </c>
      <c r="B442" s="15" t="s">
        <v>44</v>
      </c>
      <c r="C442" s="15" t="s">
        <v>75</v>
      </c>
      <c r="D442" s="16">
        <v>0</v>
      </c>
      <c r="E442" s="16">
        <v>0</v>
      </c>
      <c r="F442" s="16">
        <v>0</v>
      </c>
      <c r="G442" s="16">
        <v>0</v>
      </c>
      <c r="H442" s="16">
        <v>1.1069172668694101</v>
      </c>
      <c r="I442" s="16">
        <v>21.741014965691299</v>
      </c>
      <c r="J442" s="16">
        <v>138.97038956263921</v>
      </c>
      <c r="K442" s="16">
        <v>501.81691878075696</v>
      </c>
      <c r="L442" s="16">
        <v>341.69089949600721</v>
      </c>
      <c r="M442" s="16">
        <v>144.81293879588711</v>
      </c>
      <c r="N442" s="16">
        <v>1002.5971370807982</v>
      </c>
    </row>
    <row r="443" spans="1:14" x14ac:dyDescent="0.3">
      <c r="A443" s="15" t="str">
        <f>INDEX('R1. Scenario specifications'!$C$11:$C$49,MATCH($B443,'R1. Scenario specifications'!$A$11:$A$49,0))</f>
        <v>Current 1.75DS, 2030 start, 'Expect the Unexpected' but with most conservative biomass CCS / NET technology cost assumptions</v>
      </c>
      <c r="B443" s="15" t="s">
        <v>44</v>
      </c>
      <c r="C443" s="15" t="s">
        <v>67</v>
      </c>
      <c r="D443" s="16">
        <v>0.27881728888888901</v>
      </c>
      <c r="E443" s="16">
        <v>0.33361993333333301</v>
      </c>
      <c r="F443" s="16">
        <v>87.480811018470206</v>
      </c>
      <c r="G443" s="16">
        <v>53.162220652850131</v>
      </c>
      <c r="H443" s="16">
        <v>207.92790420348592</v>
      </c>
      <c r="I443" s="16">
        <v>286.02214217508333</v>
      </c>
      <c r="J443" s="16">
        <v>79.106237832129921</v>
      </c>
      <c r="K443" s="16">
        <v>50.506529352466792</v>
      </c>
      <c r="L443" s="16">
        <v>403.63294749765652</v>
      </c>
      <c r="M443" s="16">
        <v>385.80514736423947</v>
      </c>
      <c r="N443" s="16">
        <v>80.797642905129919</v>
      </c>
    </row>
    <row r="444" spans="1:14" x14ac:dyDescent="0.3">
      <c r="A444" s="15" t="str">
        <f>INDEX('R1. Scenario specifications'!$C$11:$C$49,MATCH($B444,'R1. Scenario specifications'!$A$11:$A$49,0))</f>
        <v>Current 1.75DS, 2030 start, 'Expect the Unexpected' but with most conservative biomass CCS / NET technology cost assumptions</v>
      </c>
      <c r="B444" s="15" t="s">
        <v>44</v>
      </c>
      <c r="C444" s="15" t="s">
        <v>68</v>
      </c>
      <c r="D444" s="16">
        <v>162.98216788742448</v>
      </c>
      <c r="E444" s="16">
        <v>130.60599335107312</v>
      </c>
      <c r="F444" s="16">
        <v>115.48696602148951</v>
      </c>
      <c r="G444" s="16">
        <v>90.416531071746249</v>
      </c>
      <c r="H444" s="16">
        <v>650.94166535391889</v>
      </c>
      <c r="I444" s="16">
        <v>416.57992755283482</v>
      </c>
      <c r="J444" s="16">
        <v>68.580464861159328</v>
      </c>
      <c r="K444" s="16">
        <v>328.4359680336413</v>
      </c>
      <c r="L444" s="16">
        <v>325.23449547698334</v>
      </c>
      <c r="M444" s="16">
        <v>133.69649668992832</v>
      </c>
      <c r="N444" s="16">
        <v>15.486447041793259</v>
      </c>
    </row>
    <row r="445" spans="1:14" x14ac:dyDescent="0.3">
      <c r="A445" s="15" t="str">
        <f>INDEX('R1. Scenario specifications'!$C$11:$C$49,MATCH($B445,'R1. Scenario specifications'!$A$11:$A$49,0))</f>
        <v>Current 1.75DS, 2030 start, 'Expect the Unexpected' but with most conservative biomass CCS / NET technology cost assumptions</v>
      </c>
      <c r="B445" s="15" t="s">
        <v>44</v>
      </c>
      <c r="C445" s="15" t="s">
        <v>69</v>
      </c>
      <c r="D445" s="16">
        <v>0</v>
      </c>
      <c r="E445" s="16">
        <v>0</v>
      </c>
      <c r="F445" s="16">
        <v>2.5582329061898301</v>
      </c>
      <c r="G445" s="16">
        <v>14.72228241329314</v>
      </c>
      <c r="H445" s="16">
        <v>450.80989709846205</v>
      </c>
      <c r="I445" s="16">
        <v>652.56518155285391</v>
      </c>
      <c r="J445" s="16">
        <v>90.405459387940311</v>
      </c>
      <c r="K445" s="16">
        <v>89.664998137621993</v>
      </c>
      <c r="L445" s="16">
        <v>600.86516109288641</v>
      </c>
      <c r="M445" s="16">
        <v>698.52192599446073</v>
      </c>
      <c r="N445" s="16">
        <v>0</v>
      </c>
    </row>
    <row r="446" spans="1:14" x14ac:dyDescent="0.3">
      <c r="A446" s="15" t="str">
        <f>INDEX('R1. Scenario specifications'!$C$11:$C$49,MATCH($B446,'R1. Scenario specifications'!$A$11:$A$49,0))</f>
        <v>Current 1.75DS, 2030 start, 'Expect the Unexpected' but with most conservative biomass CCS / NET technology cost assumptions</v>
      </c>
      <c r="B446" s="15" t="s">
        <v>44</v>
      </c>
      <c r="C446" s="15" t="s">
        <v>70</v>
      </c>
      <c r="D446" s="16">
        <v>63.013640871972491</v>
      </c>
      <c r="E446" s="16">
        <v>26.859532615969691</v>
      </c>
      <c r="F446" s="16">
        <v>0.39656849116918191</v>
      </c>
      <c r="G446" s="16">
        <v>1.9075175926554799</v>
      </c>
      <c r="H446" s="16">
        <v>34.034964720909151</v>
      </c>
      <c r="I446" s="16">
        <v>5.9650586874139204</v>
      </c>
      <c r="J446" s="16">
        <v>41.489284499299387</v>
      </c>
      <c r="K446" s="16">
        <v>40.269259360963467</v>
      </c>
      <c r="L446" s="16">
        <v>47.454175038406575</v>
      </c>
      <c r="M446" s="16">
        <v>48.216990286874683</v>
      </c>
      <c r="N446" s="16">
        <v>132.74525770490001</v>
      </c>
    </row>
    <row r="447" spans="1:14" x14ac:dyDescent="0.3">
      <c r="A447" s="15" t="str">
        <f>INDEX('R1. Scenario specifications'!$C$11:$C$49,MATCH($B447,'R1. Scenario specifications'!$A$11:$A$49,0))</f>
        <v>Current 1.75DS, 2030 start, 'Expect the Unexpected' but with most conservative biomass CCS / NET technology cost assumptions</v>
      </c>
      <c r="B447" s="15" t="s">
        <v>44</v>
      </c>
      <c r="C447" s="15" t="s">
        <v>71</v>
      </c>
      <c r="D447" s="16">
        <v>12.637708883949241</v>
      </c>
      <c r="E447" s="16">
        <v>82.719415916369499</v>
      </c>
      <c r="F447" s="16">
        <v>132.45613489553401</v>
      </c>
      <c r="G447" s="16">
        <v>352.09418791701557</v>
      </c>
      <c r="H447" s="16">
        <v>1824.5705738647534</v>
      </c>
      <c r="I447" s="16">
        <v>3257.3190341867639</v>
      </c>
      <c r="J447" s="16">
        <v>3642.1788502236541</v>
      </c>
      <c r="K447" s="16">
        <v>5989.8505715943684</v>
      </c>
      <c r="L447" s="16">
        <v>9093.7176164068806</v>
      </c>
      <c r="M447" s="16">
        <v>7372.1744663474592</v>
      </c>
      <c r="N447" s="16">
        <v>9501.8166769022318</v>
      </c>
    </row>
    <row r="448" spans="1:14" x14ac:dyDescent="0.3">
      <c r="A448" s="15" t="str">
        <f>INDEX('R1. Scenario specifications'!$C$11:$C$49,MATCH($B448,'R1. Scenario specifications'!$A$11:$A$49,0))</f>
        <v>Current 1.75DS, 2030 start, 'Expect the Unexpected' but with most conservative biomass CCS / NET technology cost assumptions</v>
      </c>
      <c r="B448" s="15" t="s">
        <v>44</v>
      </c>
      <c r="C448" s="15" t="s">
        <v>72</v>
      </c>
      <c r="D448" s="16">
        <v>3.9388921868092472E-3</v>
      </c>
      <c r="E448" s="16">
        <v>1.0352472304670233</v>
      </c>
      <c r="F448" s="16">
        <v>1.710734171095331</v>
      </c>
      <c r="G448" s="16">
        <v>10.613038269375846</v>
      </c>
      <c r="H448" s="16">
        <v>1.6471765923021378</v>
      </c>
      <c r="I448" s="16">
        <v>6.5635584138142473</v>
      </c>
      <c r="J448" s="16">
        <v>11.072743692381072</v>
      </c>
      <c r="K448" s="16">
        <v>48.385614607753823</v>
      </c>
      <c r="L448" s="16">
        <v>8.5411989715282228</v>
      </c>
      <c r="M448" s="16">
        <v>27.461971591358253</v>
      </c>
      <c r="N448" s="16">
        <v>30.878646295195335</v>
      </c>
    </row>
    <row r="449" spans="1:14" x14ac:dyDescent="0.3">
      <c r="A449" s="15" t="str">
        <f>INDEX('R1. Scenario specifications'!$C$11:$C$49,MATCH($B449,'R1. Scenario specifications'!$A$11:$A$49,0))</f>
        <v>Current 1.75DS, 2030 start, 'Expect the Unexpected' but with most conservative biomass CCS / NET technology cost assumptions</v>
      </c>
      <c r="B449" s="15" t="s">
        <v>44</v>
      </c>
      <c r="C449" s="15" t="s">
        <v>73</v>
      </c>
      <c r="D449" s="16">
        <v>164.94116315871048</v>
      </c>
      <c r="E449" s="16">
        <v>30.000000000000007</v>
      </c>
      <c r="F449" s="16">
        <v>129.99999999999994</v>
      </c>
      <c r="G449" s="16">
        <v>1264.1995760418588</v>
      </c>
      <c r="H449" s="16">
        <v>2117.8355963019662</v>
      </c>
      <c r="I449" s="16">
        <v>2235.0804714456876</v>
      </c>
      <c r="J449" s="16">
        <v>4683.3445445287553</v>
      </c>
      <c r="K449" s="16">
        <v>4103.6979318399754</v>
      </c>
      <c r="L449" s="16">
        <v>8410.8975720933686</v>
      </c>
      <c r="M449" s="16">
        <v>9854.8373362349612</v>
      </c>
      <c r="N449" s="16">
        <v>12088.724214241131</v>
      </c>
    </row>
    <row r="450" spans="1:14" x14ac:dyDescent="0.3">
      <c r="A450" s="15" t="str">
        <f>INDEX('R1. Scenario specifications'!$C$11:$C$49,MATCH($B450,'R1. Scenario specifications'!$A$11:$A$49,0))</f>
        <v>Current 2DS, 2030 start, 'Expect the Unexpected' but with cheap renewables</v>
      </c>
      <c r="B450" s="15" t="s">
        <v>45</v>
      </c>
      <c r="C450" s="15" t="s">
        <v>64</v>
      </c>
      <c r="D450" s="16">
        <v>0</v>
      </c>
      <c r="E450" s="16">
        <v>6.4779376244269598</v>
      </c>
      <c r="F450" s="16">
        <v>95.589008100656628</v>
      </c>
      <c r="G450" s="16">
        <v>225.43790045169314</v>
      </c>
      <c r="H450" s="16">
        <v>195.45566164136676</v>
      </c>
      <c r="I450" s="16">
        <v>106.52927450748969</v>
      </c>
      <c r="J450" s="16">
        <v>11.917490244557667</v>
      </c>
      <c r="K450" s="16">
        <v>0</v>
      </c>
      <c r="L450" s="16">
        <v>6.4883021353727504</v>
      </c>
      <c r="M450" s="16">
        <v>0</v>
      </c>
      <c r="N450" s="16">
        <v>0</v>
      </c>
    </row>
    <row r="451" spans="1:14" x14ac:dyDescent="0.3">
      <c r="A451" s="15" t="str">
        <f>INDEX('R1. Scenario specifications'!$C$11:$C$49,MATCH($B451,'R1. Scenario specifications'!$A$11:$A$49,0))</f>
        <v>Current 2DS, 2030 start, 'Expect the Unexpected' but with cheap renewables</v>
      </c>
      <c r="B451" s="15" t="s">
        <v>45</v>
      </c>
      <c r="C451" s="15" t="s">
        <v>74</v>
      </c>
      <c r="D451" s="16">
        <v>0</v>
      </c>
      <c r="E451" s="16">
        <v>0</v>
      </c>
      <c r="F451" s="16">
        <v>0</v>
      </c>
      <c r="G451" s="16">
        <v>0</v>
      </c>
      <c r="H451" s="16">
        <v>26.723039329434787</v>
      </c>
      <c r="I451" s="16">
        <v>132.59551763187665</v>
      </c>
      <c r="J451" s="16">
        <v>810.71723091853494</v>
      </c>
      <c r="K451" s="16">
        <v>1080.2375661049791</v>
      </c>
      <c r="L451" s="16">
        <v>1248.7015091541441</v>
      </c>
      <c r="M451" s="16">
        <v>715.92056842037368</v>
      </c>
      <c r="N451" s="16">
        <v>1787.8911691960836</v>
      </c>
    </row>
    <row r="452" spans="1:14" x14ac:dyDescent="0.3">
      <c r="A452" s="15" t="str">
        <f>INDEX('R1. Scenario specifications'!$C$11:$C$49,MATCH($B452,'R1. Scenario specifications'!$A$11:$A$49,0))</f>
        <v>Current 2DS, 2030 start, 'Expect the Unexpected' but with cheap renewables</v>
      </c>
      <c r="B452" s="15" t="s">
        <v>45</v>
      </c>
      <c r="C452" s="15" t="s">
        <v>65</v>
      </c>
      <c r="D452" s="16">
        <v>486.76214820756047</v>
      </c>
      <c r="E452" s="16">
        <v>230.53324612910072</v>
      </c>
      <c r="F452" s="16">
        <v>0</v>
      </c>
      <c r="G452" s="16">
        <v>15.4833714793025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0</v>
      </c>
    </row>
    <row r="453" spans="1:14" x14ac:dyDescent="0.3">
      <c r="A453" s="15" t="str">
        <f>INDEX('R1. Scenario specifications'!$C$11:$C$49,MATCH($B453,'R1. Scenario specifications'!$A$11:$A$49,0))</f>
        <v>Current 2DS, 2030 start, 'Expect the Unexpected' but with cheap renewables</v>
      </c>
      <c r="B453" s="15" t="s">
        <v>45</v>
      </c>
      <c r="C453" s="15" t="s">
        <v>66</v>
      </c>
      <c r="D453" s="16">
        <v>203.46404072245815</v>
      </c>
      <c r="E453" s="16">
        <v>625.552257672471</v>
      </c>
      <c r="F453" s="16">
        <v>509.11392949042698</v>
      </c>
      <c r="G453" s="16">
        <v>6.9447776636171703</v>
      </c>
      <c r="H453" s="16">
        <v>168.12232589804782</v>
      </c>
      <c r="I453" s="16">
        <v>344.57734219524161</v>
      </c>
      <c r="J453" s="16">
        <v>61.62394309287194</v>
      </c>
      <c r="K453" s="16">
        <v>274.94362411250057</v>
      </c>
      <c r="L453" s="16">
        <v>89.080275809642501</v>
      </c>
      <c r="M453" s="16">
        <v>25.337673121614188</v>
      </c>
      <c r="N453" s="16">
        <v>117.07790520583139</v>
      </c>
    </row>
    <row r="454" spans="1:14" x14ac:dyDescent="0.3">
      <c r="A454" s="15" t="str">
        <f>INDEX('R1. Scenario specifications'!$C$11:$C$49,MATCH($B454,'R1. Scenario specifications'!$A$11:$A$49,0))</f>
        <v>Current 2DS, 2030 start, 'Expect the Unexpected' but with cheap renewables</v>
      </c>
      <c r="B454" s="15" t="s">
        <v>45</v>
      </c>
      <c r="C454" s="15" t="s">
        <v>75</v>
      </c>
      <c r="D454" s="16">
        <v>0</v>
      </c>
      <c r="E454" s="16">
        <v>0</v>
      </c>
      <c r="F454" s="16">
        <v>0</v>
      </c>
      <c r="G454" s="16">
        <v>0</v>
      </c>
      <c r="H454" s="16">
        <v>2.2771989062244602</v>
      </c>
      <c r="I454" s="16">
        <v>0.87695740578381298</v>
      </c>
      <c r="J454" s="16">
        <v>17.90922231156123</v>
      </c>
      <c r="K454" s="16">
        <v>115.27240601682411</v>
      </c>
      <c r="L454" s="16">
        <v>401.17875310577989</v>
      </c>
      <c r="M454" s="16">
        <v>427.82463935205664</v>
      </c>
      <c r="N454" s="16">
        <v>239.62711744079044</v>
      </c>
    </row>
    <row r="455" spans="1:14" x14ac:dyDescent="0.3">
      <c r="A455" s="15" t="str">
        <f>INDEX('R1. Scenario specifications'!$C$11:$C$49,MATCH($B455,'R1. Scenario specifications'!$A$11:$A$49,0))</f>
        <v>Current 2DS, 2030 start, 'Expect the Unexpected' but with cheap renewables</v>
      </c>
      <c r="B455" s="15" t="s">
        <v>45</v>
      </c>
      <c r="C455" s="15" t="s">
        <v>67</v>
      </c>
      <c r="D455" s="16">
        <v>0.27881728888888901</v>
      </c>
      <c r="E455" s="16">
        <v>0.33361993333333301</v>
      </c>
      <c r="F455" s="16">
        <v>87.480811018470206</v>
      </c>
      <c r="G455" s="16">
        <v>53.162220652850131</v>
      </c>
      <c r="H455" s="16">
        <v>58.488436627850128</v>
      </c>
      <c r="I455" s="16">
        <v>162.43912654031337</v>
      </c>
      <c r="J455" s="16">
        <v>95.47346288097313</v>
      </c>
      <c r="K455" s="16">
        <v>50.506529352466792</v>
      </c>
      <c r="L455" s="16">
        <v>250.74636378867581</v>
      </c>
      <c r="M455" s="16">
        <v>471.06253102247456</v>
      </c>
      <c r="N455" s="16">
        <v>166.36592480392798</v>
      </c>
    </row>
    <row r="456" spans="1:14" x14ac:dyDescent="0.3">
      <c r="A456" s="15" t="str">
        <f>INDEX('R1. Scenario specifications'!$C$11:$C$49,MATCH($B456,'R1. Scenario specifications'!$A$11:$A$49,0))</f>
        <v>Current 2DS, 2030 start, 'Expect the Unexpected' but with cheap renewables</v>
      </c>
      <c r="B456" s="15" t="s">
        <v>45</v>
      </c>
      <c r="C456" s="15" t="s">
        <v>68</v>
      </c>
      <c r="D456" s="16">
        <v>162.98216788742448</v>
      </c>
      <c r="E456" s="16">
        <v>130.60599335107312</v>
      </c>
      <c r="F456" s="16">
        <v>115.48696602148951</v>
      </c>
      <c r="G456" s="16">
        <v>90.416531071746249</v>
      </c>
      <c r="H456" s="16">
        <v>431.29514679042308</v>
      </c>
      <c r="I456" s="16">
        <v>155.42707058015137</v>
      </c>
      <c r="J456" s="16">
        <v>153.62352102063372</v>
      </c>
      <c r="K456" s="16">
        <v>259.22948138043466</v>
      </c>
      <c r="L456" s="16">
        <v>511.37532782275082</v>
      </c>
      <c r="M456" s="16">
        <v>285.25554762857422</v>
      </c>
      <c r="N456" s="16">
        <v>57.706799105007057</v>
      </c>
    </row>
    <row r="457" spans="1:14" x14ac:dyDescent="0.3">
      <c r="A457" s="15" t="str">
        <f>INDEX('R1. Scenario specifications'!$C$11:$C$49,MATCH($B457,'R1. Scenario specifications'!$A$11:$A$49,0))</f>
        <v>Current 2DS, 2030 start, 'Expect the Unexpected' but with cheap renewables</v>
      </c>
      <c r="B457" s="15" t="s">
        <v>45</v>
      </c>
      <c r="C457" s="15" t="s">
        <v>69</v>
      </c>
      <c r="D457" s="16">
        <v>0</v>
      </c>
      <c r="E457" s="16">
        <v>0</v>
      </c>
      <c r="F457" s="16">
        <v>2.5582329061898301</v>
      </c>
      <c r="G457" s="16">
        <v>14.72228241329314</v>
      </c>
      <c r="H457" s="16">
        <v>384.17807810528268</v>
      </c>
      <c r="I457" s="16">
        <v>550.53270571245469</v>
      </c>
      <c r="J457" s="16">
        <v>171.63896475853826</v>
      </c>
      <c r="K457" s="16">
        <v>167.3408856469915</v>
      </c>
      <c r="L457" s="16">
        <v>535.84861258100307</v>
      </c>
      <c r="M457" s="16">
        <v>607.57362637725669</v>
      </c>
      <c r="N457" s="16">
        <v>0</v>
      </c>
    </row>
    <row r="458" spans="1:14" x14ac:dyDescent="0.3">
      <c r="A458" s="15" t="str">
        <f>INDEX('R1. Scenario specifications'!$C$11:$C$49,MATCH($B458,'R1. Scenario specifications'!$A$11:$A$49,0))</f>
        <v>Current 2DS, 2030 start, 'Expect the Unexpected' but with cheap renewables</v>
      </c>
      <c r="B458" s="15" t="s">
        <v>45</v>
      </c>
      <c r="C458" s="15" t="s">
        <v>70</v>
      </c>
      <c r="D458" s="16">
        <v>63.013640871972491</v>
      </c>
      <c r="E458" s="16">
        <v>26.859532615969691</v>
      </c>
      <c r="F458" s="16">
        <v>0.39656849116918191</v>
      </c>
      <c r="G458" s="16">
        <v>1.9075175926554799</v>
      </c>
      <c r="H458" s="16">
        <v>17.273135247438056</v>
      </c>
      <c r="I458" s="16">
        <v>1.0871340859095802</v>
      </c>
      <c r="J458" s="16">
        <v>6.3676557176812203</v>
      </c>
      <c r="K458" s="16">
        <v>0</v>
      </c>
      <c r="L458" s="16">
        <v>39.562913389162922</v>
      </c>
      <c r="M458" s="16">
        <v>24.841972638273841</v>
      </c>
      <c r="N458" s="16">
        <v>112.57376247207399</v>
      </c>
    </row>
    <row r="459" spans="1:14" x14ac:dyDescent="0.3">
      <c r="A459" s="15" t="str">
        <f>INDEX('R1. Scenario specifications'!$C$11:$C$49,MATCH($B459,'R1. Scenario specifications'!$A$11:$A$49,0))</f>
        <v>Current 2DS, 2030 start, 'Expect the Unexpected' but with cheap renewables</v>
      </c>
      <c r="B459" s="15" t="s">
        <v>45</v>
      </c>
      <c r="C459" s="15" t="s">
        <v>71</v>
      </c>
      <c r="D459" s="16">
        <v>12.637708883949241</v>
      </c>
      <c r="E459" s="16">
        <v>82.719415916369499</v>
      </c>
      <c r="F459" s="16">
        <v>132.45613489553401</v>
      </c>
      <c r="G459" s="16">
        <v>352.09418791701557</v>
      </c>
      <c r="H459" s="16">
        <v>2254.7859144497988</v>
      </c>
      <c r="I459" s="16">
        <v>2831.8183801847017</v>
      </c>
      <c r="J459" s="16">
        <v>2526.4207639937622</v>
      </c>
      <c r="K459" s="16">
        <v>4837.2253613017665</v>
      </c>
      <c r="L459" s="16">
        <v>6337.0673507189158</v>
      </c>
      <c r="M459" s="16">
        <v>9043.8233905978068</v>
      </c>
      <c r="N459" s="16">
        <v>8358.6569616384368</v>
      </c>
    </row>
    <row r="460" spans="1:14" x14ac:dyDescent="0.3">
      <c r="A460" s="15" t="str">
        <f>INDEX('R1. Scenario specifications'!$C$11:$C$49,MATCH($B460,'R1. Scenario specifications'!$A$11:$A$49,0))</f>
        <v>Current 2DS, 2030 start, 'Expect the Unexpected' but with cheap renewables</v>
      </c>
      <c r="B460" s="15" t="s">
        <v>45</v>
      </c>
      <c r="C460" s="15" t="s">
        <v>72</v>
      </c>
      <c r="D460" s="16">
        <v>3.9388921868092472E-3</v>
      </c>
      <c r="E460" s="16">
        <v>1.0352472304670233</v>
      </c>
      <c r="F460" s="16">
        <v>1.710734171095331</v>
      </c>
      <c r="G460" s="16">
        <v>10.613038269375846</v>
      </c>
      <c r="H460" s="16">
        <v>1.4567584740198549</v>
      </c>
      <c r="I460" s="16">
        <v>5.6524045919345118</v>
      </c>
      <c r="J460" s="16">
        <v>6.6196359376715384</v>
      </c>
      <c r="K460" s="16">
        <v>31.424389452006366</v>
      </c>
      <c r="L460" s="16">
        <v>6.0746431456082455</v>
      </c>
      <c r="M460" s="16">
        <v>20.201319252289771</v>
      </c>
      <c r="N460" s="16">
        <v>20.28551727786245</v>
      </c>
    </row>
    <row r="461" spans="1:14" x14ac:dyDescent="0.3">
      <c r="A461" s="15" t="str">
        <f>INDEX('R1. Scenario specifications'!$C$11:$C$49,MATCH($B461,'R1. Scenario specifications'!$A$11:$A$49,0))</f>
        <v>Current 2DS, 2030 start, 'Expect the Unexpected' but with cheap renewables</v>
      </c>
      <c r="B461" s="15" t="s">
        <v>45</v>
      </c>
      <c r="C461" s="15" t="s">
        <v>73</v>
      </c>
      <c r="D461" s="16">
        <v>164.94116315871048</v>
      </c>
      <c r="E461" s="16">
        <v>30.000000000000007</v>
      </c>
      <c r="F461" s="16">
        <v>129.99999999999994</v>
      </c>
      <c r="G461" s="16">
        <v>1264.1995760418588</v>
      </c>
      <c r="H461" s="16">
        <v>2219.3119237193091</v>
      </c>
      <c r="I461" s="16">
        <v>1765.3007835660264</v>
      </c>
      <c r="J461" s="16">
        <v>3297.5069417286691</v>
      </c>
      <c r="K461" s="16">
        <v>4242.9480950040888</v>
      </c>
      <c r="L461" s="16">
        <v>5900.7653389153893</v>
      </c>
      <c r="M461" s="16">
        <v>10936.061327045998</v>
      </c>
      <c r="N461" s="16">
        <v>10638.541454772079</v>
      </c>
    </row>
    <row r="462" spans="1:14" x14ac:dyDescent="0.3">
      <c r="A462" s="15" t="str">
        <f>INDEX('R1. Scenario specifications'!$C$11:$C$49,MATCH($B462,'R1. Scenario specifications'!$A$11:$A$49,0))</f>
        <v>Current 2DS, 2020 start, 'Expect the Unexpected' but with cheap CCS</v>
      </c>
      <c r="B462" s="15" t="s">
        <v>46</v>
      </c>
      <c r="C462" s="15" t="s">
        <v>64</v>
      </c>
      <c r="D462" s="16">
        <v>0</v>
      </c>
      <c r="E462" s="16">
        <v>5.93455208389907</v>
      </c>
      <c r="F462" s="16">
        <v>96.222957327186066</v>
      </c>
      <c r="G462" s="16">
        <v>331.71222824582037</v>
      </c>
      <c r="H462" s="16">
        <v>72.227165975386029</v>
      </c>
      <c r="I462" s="16">
        <v>132.00430391804773</v>
      </c>
      <c r="J462" s="16">
        <v>20.771421356687732</v>
      </c>
      <c r="K462" s="16">
        <v>0</v>
      </c>
      <c r="L462" s="16">
        <v>6.2364253605103501</v>
      </c>
      <c r="M462" s="16">
        <v>0</v>
      </c>
      <c r="N462" s="16">
        <v>0</v>
      </c>
    </row>
    <row r="463" spans="1:14" x14ac:dyDescent="0.3">
      <c r="A463" s="15" t="str">
        <f>INDEX('R1. Scenario specifications'!$C$11:$C$49,MATCH($B463,'R1. Scenario specifications'!$A$11:$A$49,0))</f>
        <v>Current 2DS, 2020 start, 'Expect the Unexpected' but with cheap CCS</v>
      </c>
      <c r="B463" s="15" t="s">
        <v>46</v>
      </c>
      <c r="C463" s="15" t="s">
        <v>74</v>
      </c>
      <c r="D463" s="16">
        <v>0</v>
      </c>
      <c r="E463" s="16">
        <v>0</v>
      </c>
      <c r="F463" s="16">
        <v>0</v>
      </c>
      <c r="G463" s="16">
        <v>11.893785065297331</v>
      </c>
      <c r="H463" s="16">
        <v>107.13255822143017</v>
      </c>
      <c r="I463" s="16">
        <v>87.159521414852804</v>
      </c>
      <c r="J463" s="16">
        <v>1222.084740642621</v>
      </c>
      <c r="K463" s="16">
        <v>662.43567065645334</v>
      </c>
      <c r="L463" s="16">
        <v>1157.112302453304</v>
      </c>
      <c r="M463" s="16">
        <v>1349.186773747015</v>
      </c>
      <c r="N463" s="16">
        <v>1099.3220069610195</v>
      </c>
    </row>
    <row r="464" spans="1:14" x14ac:dyDescent="0.3">
      <c r="A464" s="15" t="str">
        <f>INDEX('R1. Scenario specifications'!$C$11:$C$49,MATCH($B464,'R1. Scenario specifications'!$A$11:$A$49,0))</f>
        <v>Current 2DS, 2020 start, 'Expect the Unexpected' but with cheap CCS</v>
      </c>
      <c r="B464" s="15" t="s">
        <v>46</v>
      </c>
      <c r="C464" s="15" t="s">
        <v>65</v>
      </c>
      <c r="D464" s="16">
        <v>470.55147066873457</v>
      </c>
      <c r="E464" s="16">
        <v>246.74392366792657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</row>
    <row r="465" spans="1:14" x14ac:dyDescent="0.3">
      <c r="A465" s="15" t="str">
        <f>INDEX('R1. Scenario specifications'!$C$11:$C$49,MATCH($B465,'R1. Scenario specifications'!$A$11:$A$49,0))</f>
        <v>Current 2DS, 2020 start, 'Expect the Unexpected' but with cheap CCS</v>
      </c>
      <c r="B465" s="15" t="s">
        <v>46</v>
      </c>
      <c r="C465" s="15" t="s">
        <v>66</v>
      </c>
      <c r="D465" s="16">
        <v>200.63555343878551</v>
      </c>
      <c r="E465" s="16">
        <v>625.785797857445</v>
      </c>
      <c r="F465" s="16">
        <v>478.77141854258048</v>
      </c>
      <c r="G465" s="16">
        <v>61.567679084536358</v>
      </c>
      <c r="H465" s="16">
        <v>57.360801420470054</v>
      </c>
      <c r="I465" s="16">
        <v>323.11091662135834</v>
      </c>
      <c r="J465" s="16">
        <v>293.06591477499478</v>
      </c>
      <c r="K465" s="16">
        <v>169.77407651796449</v>
      </c>
      <c r="L465" s="16">
        <v>57.416889538143238</v>
      </c>
      <c r="M465" s="16">
        <v>93.99927224782779</v>
      </c>
      <c r="N465" s="16">
        <v>115.96171406813768</v>
      </c>
    </row>
    <row r="466" spans="1:14" x14ac:dyDescent="0.3">
      <c r="A466" s="15" t="str">
        <f>INDEX('R1. Scenario specifications'!$C$11:$C$49,MATCH($B466,'R1. Scenario specifications'!$A$11:$A$49,0))</f>
        <v>Current 2DS, 2020 start, 'Expect the Unexpected' but with cheap CCS</v>
      </c>
      <c r="B466" s="15" t="s">
        <v>46</v>
      </c>
      <c r="C466" s="15" t="s">
        <v>75</v>
      </c>
      <c r="D466" s="16">
        <v>0</v>
      </c>
      <c r="E466" s="16">
        <v>0</v>
      </c>
      <c r="F466" s="16">
        <v>0</v>
      </c>
      <c r="G466" s="16">
        <v>0</v>
      </c>
      <c r="H466" s="16">
        <v>1.518142221755606</v>
      </c>
      <c r="I466" s="16">
        <v>1.06553483138466</v>
      </c>
      <c r="J466" s="16">
        <v>0</v>
      </c>
      <c r="K466" s="16">
        <v>85.793291821817917</v>
      </c>
      <c r="L466" s="16">
        <v>616.83435059001431</v>
      </c>
      <c r="M466" s="16">
        <v>362.59584296839466</v>
      </c>
      <c r="N466" s="16">
        <v>143.46510474608431</v>
      </c>
    </row>
    <row r="467" spans="1:14" x14ac:dyDescent="0.3">
      <c r="A467" s="15" t="str">
        <f>INDEX('R1. Scenario specifications'!$C$11:$C$49,MATCH($B467,'R1. Scenario specifications'!$A$11:$A$49,0))</f>
        <v>Current 2DS, 2020 start, 'Expect the Unexpected' but with cheap CCS</v>
      </c>
      <c r="B467" s="15" t="s">
        <v>46</v>
      </c>
      <c r="C467" s="15" t="s">
        <v>67</v>
      </c>
      <c r="D467" s="16">
        <v>0.27881728888888901</v>
      </c>
      <c r="E467" s="16">
        <v>0.33361993333333301</v>
      </c>
      <c r="F467" s="16">
        <v>85.169416077143296</v>
      </c>
      <c r="G467" s="16">
        <v>53.162220652850131</v>
      </c>
      <c r="H467" s="16">
        <v>58.487636627850129</v>
      </c>
      <c r="I467" s="16">
        <v>51.234242491471385</v>
      </c>
      <c r="J467" s="16">
        <v>169.46383765090707</v>
      </c>
      <c r="K467" s="16">
        <v>114.1066499867529</v>
      </c>
      <c r="L467" s="16">
        <v>310.03310406253632</v>
      </c>
      <c r="M467" s="16">
        <v>291.27952276882485</v>
      </c>
      <c r="N467" s="16">
        <v>135.88148677817975</v>
      </c>
    </row>
    <row r="468" spans="1:14" x14ac:dyDescent="0.3">
      <c r="A468" s="15" t="str">
        <f>INDEX('R1. Scenario specifications'!$C$11:$C$49,MATCH($B468,'R1. Scenario specifications'!$A$11:$A$49,0))</f>
        <v>Current 2DS, 2020 start, 'Expect the Unexpected' but with cheap CCS</v>
      </c>
      <c r="B468" s="15" t="s">
        <v>46</v>
      </c>
      <c r="C468" s="15" t="s">
        <v>68</v>
      </c>
      <c r="D468" s="16">
        <v>155.53864418804332</v>
      </c>
      <c r="E468" s="16">
        <v>163.30756912017782</v>
      </c>
      <c r="F468" s="16">
        <v>104.56912722834826</v>
      </c>
      <c r="G468" s="16">
        <v>159.8184614195917</v>
      </c>
      <c r="H468" s="16">
        <v>215.40531245208638</v>
      </c>
      <c r="I468" s="16">
        <v>187.15199562236774</v>
      </c>
      <c r="J468" s="16">
        <v>134.97507504579096</v>
      </c>
      <c r="K468" s="16">
        <v>317.57208978221388</v>
      </c>
      <c r="L468" s="16">
        <v>447.30639254153436</v>
      </c>
      <c r="M468" s="16">
        <v>454.20954312676014</v>
      </c>
      <c r="N468" s="16">
        <v>8.3517996075210217</v>
      </c>
    </row>
    <row r="469" spans="1:14" x14ac:dyDescent="0.3">
      <c r="A469" s="15" t="str">
        <f>INDEX('R1. Scenario specifications'!$C$11:$C$49,MATCH($B469,'R1. Scenario specifications'!$A$11:$A$49,0))</f>
        <v>Current 2DS, 2020 start, 'Expect the Unexpected' but with cheap CCS</v>
      </c>
      <c r="B469" s="15" t="s">
        <v>46</v>
      </c>
      <c r="C469" s="15" t="s">
        <v>69</v>
      </c>
      <c r="D469" s="16">
        <v>0</v>
      </c>
      <c r="E469" s="16">
        <v>0</v>
      </c>
      <c r="F469" s="16">
        <v>2.5582329061898301</v>
      </c>
      <c r="G469" s="16">
        <v>62.670240037373453</v>
      </c>
      <c r="H469" s="16">
        <v>244.44800571277511</v>
      </c>
      <c r="I469" s="16">
        <v>620.89367725055195</v>
      </c>
      <c r="J469" s="16">
        <v>199.3923510245036</v>
      </c>
      <c r="K469" s="16">
        <v>152.90456537523917</v>
      </c>
      <c r="L469" s="16">
        <v>442.07282653454428</v>
      </c>
      <c r="M469" s="16">
        <v>683.46909124090416</v>
      </c>
      <c r="N469" s="16">
        <v>0</v>
      </c>
    </row>
    <row r="470" spans="1:14" x14ac:dyDescent="0.3">
      <c r="A470" s="15" t="str">
        <f>INDEX('R1. Scenario specifications'!$C$11:$C$49,MATCH($B470,'R1. Scenario specifications'!$A$11:$A$49,0))</f>
        <v>Current 2DS, 2020 start, 'Expect the Unexpected' but with cheap CCS</v>
      </c>
      <c r="B470" s="15" t="s">
        <v>46</v>
      </c>
      <c r="C470" s="15" t="s">
        <v>70</v>
      </c>
      <c r="D470" s="16">
        <v>68.361497550997882</v>
      </c>
      <c r="E470" s="16">
        <v>21.511675936944243</v>
      </c>
      <c r="F470" s="16">
        <v>0.39656849116918191</v>
      </c>
      <c r="G470" s="16">
        <v>2.955398060436063</v>
      </c>
      <c r="H470" s="16">
        <v>8.6176637711507684</v>
      </c>
      <c r="I470" s="16">
        <v>0</v>
      </c>
      <c r="J470" s="16">
        <v>12.268597353452094</v>
      </c>
      <c r="K470" s="16">
        <v>1.37618306144709</v>
      </c>
      <c r="L470" s="16">
        <v>48.155269044389684</v>
      </c>
      <c r="M470" s="16">
        <v>40.555419460448647</v>
      </c>
      <c r="N470" s="16">
        <v>118.99583753239878</v>
      </c>
    </row>
    <row r="471" spans="1:14" x14ac:dyDescent="0.3">
      <c r="A471" s="15" t="str">
        <f>INDEX('R1. Scenario specifications'!$C$11:$C$49,MATCH($B471,'R1. Scenario specifications'!$A$11:$A$49,0))</f>
        <v>Current 2DS, 2020 start, 'Expect the Unexpected' but with cheap CCS</v>
      </c>
      <c r="B471" s="15" t="s">
        <v>46</v>
      </c>
      <c r="C471" s="15" t="s">
        <v>71</v>
      </c>
      <c r="D471" s="16">
        <v>12.637708883949241</v>
      </c>
      <c r="E471" s="16">
        <v>82.719415916369499</v>
      </c>
      <c r="F471" s="16">
        <v>104.65573096841115</v>
      </c>
      <c r="G471" s="16">
        <v>769.97589634372889</v>
      </c>
      <c r="H471" s="16">
        <v>2378.7880249993768</v>
      </c>
      <c r="I471" s="16">
        <v>3038.8537557768</v>
      </c>
      <c r="J471" s="16">
        <v>2333.7825256213764</v>
      </c>
      <c r="K471" s="16">
        <v>4588.1341103574141</v>
      </c>
      <c r="L471" s="16">
        <v>6253.2308835619197</v>
      </c>
      <c r="M471" s="16">
        <v>8345.1477940032364</v>
      </c>
      <c r="N471" s="16">
        <v>7809.9034421455017</v>
      </c>
    </row>
    <row r="472" spans="1:14" x14ac:dyDescent="0.3">
      <c r="A472" s="15" t="str">
        <f>INDEX('R1. Scenario specifications'!$C$11:$C$49,MATCH($B472,'R1. Scenario specifications'!$A$11:$A$49,0))</f>
        <v>Current 2DS, 2020 start, 'Expect the Unexpected' but with cheap CCS</v>
      </c>
      <c r="B472" s="15" t="s">
        <v>46</v>
      </c>
      <c r="C472" s="15" t="s">
        <v>72</v>
      </c>
      <c r="D472" s="16">
        <v>3.9388921868092472E-3</v>
      </c>
      <c r="E472" s="16">
        <v>1.0352472304670233</v>
      </c>
      <c r="F472" s="16">
        <v>1.710734171095331</v>
      </c>
      <c r="G472" s="16">
        <v>10.612238265775847</v>
      </c>
      <c r="H472" s="16">
        <v>1.4597841082812935</v>
      </c>
      <c r="I472" s="16">
        <v>5.6563419905097163</v>
      </c>
      <c r="J472" s="16">
        <v>6.6341392993778499</v>
      </c>
      <c r="K472" s="16">
        <v>42.452952188306469</v>
      </c>
      <c r="L472" s="16">
        <v>13.361726710886403</v>
      </c>
      <c r="M472" s="16">
        <v>22.367408139098764</v>
      </c>
      <c r="N472" s="16">
        <v>29.670399711622043</v>
      </c>
    </row>
    <row r="473" spans="1:14" x14ac:dyDescent="0.3">
      <c r="A473" s="15" t="str">
        <f>INDEX('R1. Scenario specifications'!$C$11:$C$49,MATCH($B473,'R1. Scenario specifications'!$A$11:$A$49,0))</f>
        <v>Current 2DS, 2020 start, 'Expect the Unexpected' but with cheap CCS</v>
      </c>
      <c r="B473" s="15" t="s">
        <v>46</v>
      </c>
      <c r="C473" s="15" t="s">
        <v>73</v>
      </c>
      <c r="D473" s="16">
        <v>164.94116315871048</v>
      </c>
      <c r="E473" s="16">
        <v>30.000000000000007</v>
      </c>
      <c r="F473" s="16">
        <v>129.99999999999997</v>
      </c>
      <c r="G473" s="16">
        <v>1348.7398956633774</v>
      </c>
      <c r="H473" s="16">
        <v>2032.7425807472764</v>
      </c>
      <c r="I473" s="16">
        <v>1809.4915902546732</v>
      </c>
      <c r="J473" s="16">
        <v>3071.4003484565255</v>
      </c>
      <c r="K473" s="16">
        <v>4009.0495300860061</v>
      </c>
      <c r="L473" s="16">
        <v>5968.8225698686465</v>
      </c>
      <c r="M473" s="16">
        <v>10250.353009589691</v>
      </c>
      <c r="N473" s="16">
        <v>10109.970084950926</v>
      </c>
    </row>
    <row r="474" spans="1:14" x14ac:dyDescent="0.3">
      <c r="A474" s="15" t="str">
        <f>INDEX('R1. Scenario specifications'!$C$11:$C$49,MATCH($B474,'R1. Scenario specifications'!$A$11:$A$49,0))</f>
        <v>Current 2DS, 2030 start, 'Expect the Unexpected' but with cheap CCS</v>
      </c>
      <c r="B474" s="15" t="s">
        <v>47</v>
      </c>
      <c r="C474" s="15" t="s">
        <v>64</v>
      </c>
      <c r="D474" s="16">
        <v>0</v>
      </c>
      <c r="E474" s="16">
        <v>6.4779376244269598</v>
      </c>
      <c r="F474" s="16">
        <v>95.589008100656628</v>
      </c>
      <c r="G474" s="16">
        <v>225.43790045169314</v>
      </c>
      <c r="H474" s="16">
        <v>241.63417553917043</v>
      </c>
      <c r="I474" s="16">
        <v>84.510900655774876</v>
      </c>
      <c r="J474" s="16">
        <v>14.167761741128889</v>
      </c>
      <c r="K474" s="16">
        <v>0</v>
      </c>
      <c r="L474" s="16">
        <v>6.2369048899495896</v>
      </c>
      <c r="M474" s="16">
        <v>0</v>
      </c>
      <c r="N474" s="16">
        <v>0</v>
      </c>
    </row>
    <row r="475" spans="1:14" x14ac:dyDescent="0.3">
      <c r="A475" s="15" t="str">
        <f>INDEX('R1. Scenario specifications'!$C$11:$C$49,MATCH($B475,'R1. Scenario specifications'!$A$11:$A$49,0))</f>
        <v>Current 2DS, 2030 start, 'Expect the Unexpected' but with cheap CCS</v>
      </c>
      <c r="B475" s="15" t="s">
        <v>47</v>
      </c>
      <c r="C475" s="15" t="s">
        <v>74</v>
      </c>
      <c r="D475" s="16">
        <v>0</v>
      </c>
      <c r="E475" s="16">
        <v>0</v>
      </c>
      <c r="F475" s="16">
        <v>0</v>
      </c>
      <c r="G475" s="16">
        <v>0</v>
      </c>
      <c r="H475" s="16">
        <v>25.016163230102229</v>
      </c>
      <c r="I475" s="16">
        <v>135.74379586675701</v>
      </c>
      <c r="J475" s="16">
        <v>822.71022087657843</v>
      </c>
      <c r="K475" s="16">
        <v>1103.146330534832</v>
      </c>
      <c r="L475" s="16">
        <v>1183.6908176181325</v>
      </c>
      <c r="M475" s="16">
        <v>794.95945088570409</v>
      </c>
      <c r="N475" s="16">
        <v>1775.3867726535163</v>
      </c>
    </row>
    <row r="476" spans="1:14" x14ac:dyDescent="0.3">
      <c r="A476" s="15" t="str">
        <f>INDEX('R1. Scenario specifications'!$C$11:$C$49,MATCH($B476,'R1. Scenario specifications'!$A$11:$A$49,0))</f>
        <v>Current 2DS, 2030 start, 'Expect the Unexpected' but with cheap CCS</v>
      </c>
      <c r="B476" s="15" t="s">
        <v>47</v>
      </c>
      <c r="C476" s="15" t="s">
        <v>65</v>
      </c>
      <c r="D476" s="16">
        <v>486.76214820756047</v>
      </c>
      <c r="E476" s="16">
        <v>230.53324612910072</v>
      </c>
      <c r="F476" s="16">
        <v>0</v>
      </c>
      <c r="G476" s="16">
        <v>15.4833714793025</v>
      </c>
      <c r="H476" s="16">
        <v>0</v>
      </c>
      <c r="I476" s="16">
        <v>0</v>
      </c>
      <c r="J476" s="16">
        <v>0</v>
      </c>
      <c r="K476" s="16">
        <v>0</v>
      </c>
      <c r="L476" s="16">
        <v>0</v>
      </c>
      <c r="M476" s="16">
        <v>0</v>
      </c>
      <c r="N476" s="16">
        <v>0</v>
      </c>
    </row>
    <row r="477" spans="1:14" x14ac:dyDescent="0.3">
      <c r="A477" s="15" t="str">
        <f>INDEX('R1. Scenario specifications'!$C$11:$C$49,MATCH($B477,'R1. Scenario specifications'!$A$11:$A$49,0))</f>
        <v>Current 2DS, 2030 start, 'Expect the Unexpected' but with cheap CCS</v>
      </c>
      <c r="B477" s="15" t="s">
        <v>47</v>
      </c>
      <c r="C477" s="15" t="s">
        <v>66</v>
      </c>
      <c r="D477" s="16">
        <v>203.46404072245815</v>
      </c>
      <c r="E477" s="16">
        <v>625.552257672471</v>
      </c>
      <c r="F477" s="16">
        <v>509.11392949042698</v>
      </c>
      <c r="G477" s="16">
        <v>6.9447776636171703</v>
      </c>
      <c r="H477" s="16">
        <v>152.5206319956591</v>
      </c>
      <c r="I477" s="16">
        <v>275.90691574710394</v>
      </c>
      <c r="J477" s="16">
        <v>101.84101019525592</v>
      </c>
      <c r="K477" s="16">
        <v>294.73832169641128</v>
      </c>
      <c r="L477" s="16">
        <v>75.981459603346437</v>
      </c>
      <c r="M477" s="16">
        <v>61.582355044000487</v>
      </c>
      <c r="N477" s="16">
        <v>121.50540152412542</v>
      </c>
    </row>
    <row r="478" spans="1:14" x14ac:dyDescent="0.3">
      <c r="A478" s="15" t="str">
        <f>INDEX('R1. Scenario specifications'!$C$11:$C$49,MATCH($B478,'R1. Scenario specifications'!$A$11:$A$49,0))</f>
        <v>Current 2DS, 2030 start, 'Expect the Unexpected' but with cheap CCS</v>
      </c>
      <c r="B478" s="15" t="s">
        <v>47</v>
      </c>
      <c r="C478" s="15" t="s">
        <v>75</v>
      </c>
      <c r="D478" s="16">
        <v>0</v>
      </c>
      <c r="E478" s="16">
        <v>0</v>
      </c>
      <c r="F478" s="16">
        <v>0</v>
      </c>
      <c r="G478" s="16">
        <v>0</v>
      </c>
      <c r="H478" s="16">
        <v>4.1678509418876502</v>
      </c>
      <c r="I478" s="16">
        <v>0.206160942472772</v>
      </c>
      <c r="J478" s="16">
        <v>31.6607737395226</v>
      </c>
      <c r="K478" s="16">
        <v>79.329860282778057</v>
      </c>
      <c r="L478" s="16">
        <v>390.26746038636406</v>
      </c>
      <c r="M478" s="16">
        <v>574.46274790142104</v>
      </c>
      <c r="N478" s="16">
        <v>203.18737616248131</v>
      </c>
    </row>
    <row r="479" spans="1:14" x14ac:dyDescent="0.3">
      <c r="A479" s="15" t="str">
        <f>INDEX('R1. Scenario specifications'!$C$11:$C$49,MATCH($B479,'R1. Scenario specifications'!$A$11:$A$49,0))</f>
        <v>Current 2DS, 2030 start, 'Expect the Unexpected' but with cheap CCS</v>
      </c>
      <c r="B479" s="15" t="s">
        <v>47</v>
      </c>
      <c r="C479" s="15" t="s">
        <v>67</v>
      </c>
      <c r="D479" s="16">
        <v>0.27881728888888901</v>
      </c>
      <c r="E479" s="16">
        <v>0.33361993333333301</v>
      </c>
      <c r="F479" s="16">
        <v>87.480811018470206</v>
      </c>
      <c r="G479" s="16">
        <v>53.162220652850131</v>
      </c>
      <c r="H479" s="16">
        <v>58.488436627850128</v>
      </c>
      <c r="I479" s="16">
        <v>198.06916565734889</v>
      </c>
      <c r="J479" s="16">
        <v>93.360156475181554</v>
      </c>
      <c r="K479" s="16">
        <v>50.506529352466792</v>
      </c>
      <c r="L479" s="16">
        <v>266.17204284976594</v>
      </c>
      <c r="M479" s="16">
        <v>522.72604773754108</v>
      </c>
      <c r="N479" s="16">
        <v>153.42695154252644</v>
      </c>
    </row>
    <row r="480" spans="1:14" x14ac:dyDescent="0.3">
      <c r="A480" s="15" t="str">
        <f>INDEX('R1. Scenario specifications'!$C$11:$C$49,MATCH($B480,'R1. Scenario specifications'!$A$11:$A$49,0))</f>
        <v>Current 2DS, 2030 start, 'Expect the Unexpected' but with cheap CCS</v>
      </c>
      <c r="B480" s="15" t="s">
        <v>47</v>
      </c>
      <c r="C480" s="15" t="s">
        <v>68</v>
      </c>
      <c r="D480" s="16">
        <v>162.98216788742448</v>
      </c>
      <c r="E480" s="16">
        <v>130.60599335107312</v>
      </c>
      <c r="F480" s="16">
        <v>115.48696602148951</v>
      </c>
      <c r="G480" s="16">
        <v>90.416531071746249</v>
      </c>
      <c r="H480" s="16">
        <v>433.41730046633182</v>
      </c>
      <c r="I480" s="16">
        <v>131.35866708706143</v>
      </c>
      <c r="J480" s="16">
        <v>165.06725006870747</v>
      </c>
      <c r="K480" s="16">
        <v>201.82446854680737</v>
      </c>
      <c r="L480" s="16">
        <v>508.94418699977183</v>
      </c>
      <c r="M480" s="16">
        <v>437.69012473806652</v>
      </c>
      <c r="N480" s="16">
        <v>18.410669388006077</v>
      </c>
    </row>
    <row r="481" spans="1:14" x14ac:dyDescent="0.3">
      <c r="A481" s="15" t="str">
        <f>INDEX('R1. Scenario specifications'!$C$11:$C$49,MATCH($B481,'R1. Scenario specifications'!$A$11:$A$49,0))</f>
        <v>Current 2DS, 2030 start, 'Expect the Unexpected' but with cheap CCS</v>
      </c>
      <c r="B481" s="15" t="s">
        <v>47</v>
      </c>
      <c r="C481" s="15" t="s">
        <v>69</v>
      </c>
      <c r="D481" s="16">
        <v>0</v>
      </c>
      <c r="E481" s="16">
        <v>0</v>
      </c>
      <c r="F481" s="16">
        <v>2.5582329061898301</v>
      </c>
      <c r="G481" s="16">
        <v>14.72228241329314</v>
      </c>
      <c r="H481" s="16">
        <v>380.15090555776311</v>
      </c>
      <c r="I481" s="16">
        <v>602.98660527998823</v>
      </c>
      <c r="J481" s="16">
        <v>158.14983829911549</v>
      </c>
      <c r="K481" s="16">
        <v>100.38213075553166</v>
      </c>
      <c r="L481" s="16">
        <v>561.25263550449267</v>
      </c>
      <c r="M481" s="16">
        <v>659.6855718445147</v>
      </c>
      <c r="N481" s="16">
        <v>0</v>
      </c>
    </row>
    <row r="482" spans="1:14" x14ac:dyDescent="0.3">
      <c r="A482" s="15" t="str">
        <f>INDEX('R1. Scenario specifications'!$C$11:$C$49,MATCH($B482,'R1. Scenario specifications'!$A$11:$A$49,0))</f>
        <v>Current 2DS, 2030 start, 'Expect the Unexpected' but with cheap CCS</v>
      </c>
      <c r="B482" s="15" t="s">
        <v>47</v>
      </c>
      <c r="C482" s="15" t="s">
        <v>70</v>
      </c>
      <c r="D482" s="16">
        <v>63.013640871972491</v>
      </c>
      <c r="E482" s="16">
        <v>26.859532615969691</v>
      </c>
      <c r="F482" s="16">
        <v>0.39656849116918191</v>
      </c>
      <c r="G482" s="16">
        <v>1.9075175926554799</v>
      </c>
      <c r="H482" s="16">
        <v>24.424391363885768</v>
      </c>
      <c r="I482" s="16">
        <v>2.805217490646966</v>
      </c>
      <c r="J482" s="16">
        <v>7.4913598841630868</v>
      </c>
      <c r="K482" s="16">
        <v>3.7301294197304098</v>
      </c>
      <c r="L482" s="16">
        <v>44.864274715666198</v>
      </c>
      <c r="M482" s="16">
        <v>36.664020744054795</v>
      </c>
      <c r="N482" s="16">
        <v>123.7462320836644</v>
      </c>
    </row>
    <row r="483" spans="1:14" x14ac:dyDescent="0.3">
      <c r="A483" s="15" t="str">
        <f>INDEX('R1. Scenario specifications'!$C$11:$C$49,MATCH($B483,'R1. Scenario specifications'!$A$11:$A$49,0))</f>
        <v>Current 2DS, 2030 start, 'Expect the Unexpected' but with cheap CCS</v>
      </c>
      <c r="B483" s="15" t="s">
        <v>47</v>
      </c>
      <c r="C483" s="15" t="s">
        <v>71</v>
      </c>
      <c r="D483" s="16">
        <v>12.637708883949241</v>
      </c>
      <c r="E483" s="16">
        <v>82.719415916369499</v>
      </c>
      <c r="F483" s="16">
        <v>132.45613489553401</v>
      </c>
      <c r="G483" s="16">
        <v>352.09418791701557</v>
      </c>
      <c r="H483" s="16">
        <v>1819.9756128084264</v>
      </c>
      <c r="I483" s="16">
        <v>2909.6207565777627</v>
      </c>
      <c r="J483" s="16">
        <v>2108.933803970152</v>
      </c>
      <c r="K483" s="16">
        <v>4662.1061938964067</v>
      </c>
      <c r="L483" s="16">
        <v>6095.277803107153</v>
      </c>
      <c r="M483" s="16">
        <v>8522.2131534809978</v>
      </c>
      <c r="N483" s="16">
        <v>8055.547892701944</v>
      </c>
    </row>
    <row r="484" spans="1:14" x14ac:dyDescent="0.3">
      <c r="A484" s="15" t="str">
        <f>INDEX('R1. Scenario specifications'!$C$11:$C$49,MATCH($B484,'R1. Scenario specifications'!$A$11:$A$49,0))</f>
        <v>Current 2DS, 2030 start, 'Expect the Unexpected' but with cheap CCS</v>
      </c>
      <c r="B484" s="15" t="s">
        <v>47</v>
      </c>
      <c r="C484" s="15" t="s">
        <v>72</v>
      </c>
      <c r="D484" s="16">
        <v>3.9388921868092472E-3</v>
      </c>
      <c r="E484" s="16">
        <v>1.0352472304670233</v>
      </c>
      <c r="F484" s="16">
        <v>1.710734171095331</v>
      </c>
      <c r="G484" s="16">
        <v>10.613038269375846</v>
      </c>
      <c r="H484" s="16">
        <v>1.4567584740198549</v>
      </c>
      <c r="I484" s="16">
        <v>5.6512966655079877</v>
      </c>
      <c r="J484" s="16">
        <v>6.6074503370628781</v>
      </c>
      <c r="K484" s="16">
        <v>30.249531757671871</v>
      </c>
      <c r="L484" s="16">
        <v>6.068668653307947</v>
      </c>
      <c r="M484" s="16">
        <v>20.760376824584142</v>
      </c>
      <c r="N484" s="16">
        <v>19.624165127013175</v>
      </c>
    </row>
    <row r="485" spans="1:14" x14ac:dyDescent="0.3">
      <c r="A485" s="15" t="str">
        <f>INDEX('R1. Scenario specifications'!$C$11:$C$49,MATCH($B485,'R1. Scenario specifications'!$A$11:$A$49,0))</f>
        <v>Current 2DS, 2030 start, 'Expect the Unexpected' but with cheap CCS</v>
      </c>
      <c r="B485" s="15" t="s">
        <v>47</v>
      </c>
      <c r="C485" s="15" t="s">
        <v>73</v>
      </c>
      <c r="D485" s="16">
        <v>164.94116315871048</v>
      </c>
      <c r="E485" s="16">
        <v>30.000000000000007</v>
      </c>
      <c r="F485" s="16">
        <v>129.99999999999994</v>
      </c>
      <c r="G485" s="16">
        <v>1264.1995760418588</v>
      </c>
      <c r="H485" s="16">
        <v>2088.1606526211326</v>
      </c>
      <c r="I485" s="16">
        <v>1657.5372565576586</v>
      </c>
      <c r="J485" s="16">
        <v>3276.1883546467911</v>
      </c>
      <c r="K485" s="16">
        <v>4163.8356080169297</v>
      </c>
      <c r="L485" s="16">
        <v>5592.3322469374016</v>
      </c>
      <c r="M485" s="16">
        <v>10475.804639914357</v>
      </c>
      <c r="N485" s="16">
        <v>10288.044068982041</v>
      </c>
    </row>
    <row r="486" spans="1:14" x14ac:dyDescent="0.3">
      <c r="A486" s="15" t="str">
        <f>INDEX('R1. Scenario specifications'!$C$11:$C$49,MATCH($B486,'R1. Scenario specifications'!$A$11:$A$49,0))</f>
        <v>Current 2DS, 2020 start, 'Expect the Unexpected' but with cheap EVs</v>
      </c>
      <c r="B486" s="15" t="s">
        <v>48</v>
      </c>
      <c r="C486" s="15" t="s">
        <v>64</v>
      </c>
      <c r="D486" s="16">
        <v>0</v>
      </c>
      <c r="E486" s="16">
        <v>5.93455208389907</v>
      </c>
      <c r="F486" s="16">
        <v>96.222957327186066</v>
      </c>
      <c r="G486" s="16">
        <v>344.70325089841225</v>
      </c>
      <c r="H486" s="16">
        <v>126.09731407187893</v>
      </c>
      <c r="I486" s="16">
        <v>185.17554493069321</v>
      </c>
      <c r="J486" s="16">
        <v>10.228414199300019</v>
      </c>
      <c r="K486" s="16">
        <v>0</v>
      </c>
      <c r="L486" s="16">
        <v>6.2367040829499301</v>
      </c>
      <c r="M486" s="16">
        <v>0</v>
      </c>
      <c r="N486" s="16">
        <v>0</v>
      </c>
    </row>
    <row r="487" spans="1:14" x14ac:dyDescent="0.3">
      <c r="A487" s="15" t="str">
        <f>INDEX('R1. Scenario specifications'!$C$11:$C$49,MATCH($B487,'R1. Scenario specifications'!$A$11:$A$49,0))</f>
        <v>Current 2DS, 2020 start, 'Expect the Unexpected' but with cheap EVs</v>
      </c>
      <c r="B487" s="15" t="s">
        <v>48</v>
      </c>
      <c r="C487" s="15" t="s">
        <v>74</v>
      </c>
      <c r="D487" s="16">
        <v>0</v>
      </c>
      <c r="E487" s="16">
        <v>0</v>
      </c>
      <c r="F487" s="16">
        <v>0</v>
      </c>
      <c r="G487" s="16">
        <v>10.980329545491919</v>
      </c>
      <c r="H487" s="16">
        <v>48.549354118856954</v>
      </c>
      <c r="I487" s="16">
        <v>297.9126458970407</v>
      </c>
      <c r="J487" s="16">
        <v>983.79599523884315</v>
      </c>
      <c r="K487" s="16">
        <v>810.18779672931794</v>
      </c>
      <c r="L487" s="16">
        <v>1104.3578101766664</v>
      </c>
      <c r="M487" s="16">
        <v>1362.9864474648828</v>
      </c>
      <c r="N487" s="16">
        <v>1023.485565961771</v>
      </c>
    </row>
    <row r="488" spans="1:14" x14ac:dyDescent="0.3">
      <c r="A488" s="15" t="str">
        <f>INDEX('R1. Scenario specifications'!$C$11:$C$49,MATCH($B488,'R1. Scenario specifications'!$A$11:$A$49,0))</f>
        <v>Current 2DS, 2020 start, 'Expect the Unexpected' but with cheap EVs</v>
      </c>
      <c r="B488" s="15" t="s">
        <v>48</v>
      </c>
      <c r="C488" s="15" t="s">
        <v>65</v>
      </c>
      <c r="D488" s="16">
        <v>470.55147066873457</v>
      </c>
      <c r="E488" s="16">
        <v>246.74392366792657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</row>
    <row r="489" spans="1:14" x14ac:dyDescent="0.3">
      <c r="A489" s="15" t="str">
        <f>INDEX('R1. Scenario specifications'!$C$11:$C$49,MATCH($B489,'R1. Scenario specifications'!$A$11:$A$49,0))</f>
        <v>Current 2DS, 2020 start, 'Expect the Unexpected' but with cheap EVs</v>
      </c>
      <c r="B489" s="15" t="s">
        <v>48</v>
      </c>
      <c r="C489" s="15" t="s">
        <v>66</v>
      </c>
      <c r="D489" s="16">
        <v>200.63555343878551</v>
      </c>
      <c r="E489" s="16">
        <v>625.785797857445</v>
      </c>
      <c r="F489" s="16">
        <v>478.77141854258048</v>
      </c>
      <c r="G489" s="16">
        <v>47.220738637837997</v>
      </c>
      <c r="H489" s="16">
        <v>166.69508098479582</v>
      </c>
      <c r="I489" s="16">
        <v>764.2353530891337</v>
      </c>
      <c r="J489" s="16">
        <v>292.58800273547257</v>
      </c>
      <c r="K489" s="16">
        <v>84.683572265399292</v>
      </c>
      <c r="L489" s="16">
        <v>66.27050670316703</v>
      </c>
      <c r="M489" s="16">
        <v>112.79987781311553</v>
      </c>
      <c r="N489" s="16">
        <v>94.089152610847023</v>
      </c>
    </row>
    <row r="490" spans="1:14" x14ac:dyDescent="0.3">
      <c r="A490" s="15" t="str">
        <f>INDEX('R1. Scenario specifications'!$C$11:$C$49,MATCH($B490,'R1. Scenario specifications'!$A$11:$A$49,0))</f>
        <v>Current 2DS, 2020 start, 'Expect the Unexpected' but with cheap EVs</v>
      </c>
      <c r="B490" s="15" t="s">
        <v>48</v>
      </c>
      <c r="C490" s="15" t="s">
        <v>75</v>
      </c>
      <c r="D490" s="16">
        <v>0</v>
      </c>
      <c r="E490" s="16">
        <v>0</v>
      </c>
      <c r="F490" s="16">
        <v>0</v>
      </c>
      <c r="G490" s="16">
        <v>0</v>
      </c>
      <c r="H490" s="16">
        <v>6.4810824066354602</v>
      </c>
      <c r="I490" s="16">
        <v>0</v>
      </c>
      <c r="J490" s="16">
        <v>0.1013585417716</v>
      </c>
      <c r="K490" s="16">
        <v>77.752401158987297</v>
      </c>
      <c r="L490" s="16">
        <v>970.14002347534461</v>
      </c>
      <c r="M490" s="16">
        <v>127.75952808511349</v>
      </c>
      <c r="N490" s="16">
        <v>185.79671339338711</v>
      </c>
    </row>
    <row r="491" spans="1:14" x14ac:dyDescent="0.3">
      <c r="A491" s="15" t="str">
        <f>INDEX('R1. Scenario specifications'!$C$11:$C$49,MATCH($B491,'R1. Scenario specifications'!$A$11:$A$49,0))</f>
        <v>Current 2DS, 2020 start, 'Expect the Unexpected' but with cheap EVs</v>
      </c>
      <c r="B491" s="15" t="s">
        <v>48</v>
      </c>
      <c r="C491" s="15" t="s">
        <v>67</v>
      </c>
      <c r="D491" s="16">
        <v>0.27881728888888901</v>
      </c>
      <c r="E491" s="16">
        <v>0.33361993333333301</v>
      </c>
      <c r="F491" s="16">
        <v>85.169416077143296</v>
      </c>
      <c r="G491" s="16">
        <v>53.53277898674402</v>
      </c>
      <c r="H491" s="16">
        <v>64.098373976238449</v>
      </c>
      <c r="I491" s="16">
        <v>149.60199914944545</v>
      </c>
      <c r="J491" s="16">
        <v>110.82573129909426</v>
      </c>
      <c r="K491" s="16">
        <v>98.303312337201092</v>
      </c>
      <c r="L491" s="16">
        <v>310.86582662269871</v>
      </c>
      <c r="M491" s="16">
        <v>354.80102519883604</v>
      </c>
      <c r="N491" s="16">
        <v>156.20541615848444</v>
      </c>
    </row>
    <row r="492" spans="1:14" x14ac:dyDescent="0.3">
      <c r="A492" s="15" t="str">
        <f>INDEX('R1. Scenario specifications'!$C$11:$C$49,MATCH($B492,'R1. Scenario specifications'!$A$11:$A$49,0))</f>
        <v>Current 2DS, 2020 start, 'Expect the Unexpected' but with cheap EVs</v>
      </c>
      <c r="B492" s="15" t="s">
        <v>48</v>
      </c>
      <c r="C492" s="15" t="s">
        <v>68</v>
      </c>
      <c r="D492" s="16">
        <v>155.53864418804332</v>
      </c>
      <c r="E492" s="16">
        <v>163.30756912017782</v>
      </c>
      <c r="F492" s="16">
        <v>104.56912722834826</v>
      </c>
      <c r="G492" s="16">
        <v>165.83995558582544</v>
      </c>
      <c r="H492" s="16">
        <v>268.21228163671913</v>
      </c>
      <c r="I492" s="16">
        <v>164.42783252564067</v>
      </c>
      <c r="J492" s="16">
        <v>128.3051934596574</v>
      </c>
      <c r="K492" s="16">
        <v>350.48498304386555</v>
      </c>
      <c r="L492" s="16">
        <v>502.86670681036571</v>
      </c>
      <c r="M492" s="16">
        <v>427.80568277151826</v>
      </c>
      <c r="N492" s="16">
        <v>13.449682388525847</v>
      </c>
    </row>
    <row r="493" spans="1:14" x14ac:dyDescent="0.3">
      <c r="A493" s="15" t="str">
        <f>INDEX('R1. Scenario specifications'!$C$11:$C$49,MATCH($B493,'R1. Scenario specifications'!$A$11:$A$49,0))</f>
        <v>Current 2DS, 2020 start, 'Expect the Unexpected' but with cheap EVs</v>
      </c>
      <c r="B493" s="15" t="s">
        <v>48</v>
      </c>
      <c r="C493" s="15" t="s">
        <v>69</v>
      </c>
      <c r="D493" s="16">
        <v>0</v>
      </c>
      <c r="E493" s="16">
        <v>0</v>
      </c>
      <c r="F493" s="16">
        <v>2.5582329061898301</v>
      </c>
      <c r="G493" s="16">
        <v>67.021020593938431</v>
      </c>
      <c r="H493" s="16">
        <v>309.11159309275911</v>
      </c>
      <c r="I493" s="16">
        <v>607.14567065628262</v>
      </c>
      <c r="J493" s="16">
        <v>163.22374933265519</v>
      </c>
      <c r="K493" s="16">
        <v>183.34466395464398</v>
      </c>
      <c r="L493" s="16">
        <v>465.50177911639292</v>
      </c>
      <c r="M493" s="16">
        <v>667.39998399996227</v>
      </c>
      <c r="N493" s="16">
        <v>0</v>
      </c>
    </row>
    <row r="494" spans="1:14" x14ac:dyDescent="0.3">
      <c r="A494" s="15" t="str">
        <f>INDEX('R1. Scenario specifications'!$C$11:$C$49,MATCH($B494,'R1. Scenario specifications'!$A$11:$A$49,0))</f>
        <v>Current 2DS, 2020 start, 'Expect the Unexpected' but with cheap EVs</v>
      </c>
      <c r="B494" s="15" t="s">
        <v>48</v>
      </c>
      <c r="C494" s="15" t="s">
        <v>70</v>
      </c>
      <c r="D494" s="16">
        <v>68.361497550997882</v>
      </c>
      <c r="E494" s="16">
        <v>21.511675936944243</v>
      </c>
      <c r="F494" s="16">
        <v>0.39656849116918191</v>
      </c>
      <c r="G494" s="16">
        <v>3.4500004432174101</v>
      </c>
      <c r="H494" s="16">
        <v>4.9847770743964714</v>
      </c>
      <c r="I494" s="16">
        <v>1.5105058102330231</v>
      </c>
      <c r="J494" s="16">
        <v>10.649752336794602</v>
      </c>
      <c r="K494" s="16">
        <v>4.3131506696677198</v>
      </c>
      <c r="L494" s="16">
        <v>81.783006916703187</v>
      </c>
      <c r="M494" s="16">
        <v>39.084782649878989</v>
      </c>
      <c r="N494" s="16">
        <v>109.6432913953233</v>
      </c>
    </row>
    <row r="495" spans="1:14" x14ac:dyDescent="0.3">
      <c r="A495" s="15" t="str">
        <f>INDEX('R1. Scenario specifications'!$C$11:$C$49,MATCH($B495,'R1. Scenario specifications'!$A$11:$A$49,0))</f>
        <v>Current 2DS, 2020 start, 'Expect the Unexpected' but with cheap EVs</v>
      </c>
      <c r="B495" s="15" t="s">
        <v>48</v>
      </c>
      <c r="C495" s="15" t="s">
        <v>71</v>
      </c>
      <c r="D495" s="16">
        <v>12.637708883949241</v>
      </c>
      <c r="E495" s="16">
        <v>82.719415916369499</v>
      </c>
      <c r="F495" s="16">
        <v>104.65573096841115</v>
      </c>
      <c r="G495" s="16">
        <v>743.27114341453102</v>
      </c>
      <c r="H495" s="16">
        <v>2190.0363500566273</v>
      </c>
      <c r="I495" s="16">
        <v>3058.0654704524864</v>
      </c>
      <c r="J495" s="16">
        <v>2029.1491336716497</v>
      </c>
      <c r="K495" s="16">
        <v>4323.7460255623901</v>
      </c>
      <c r="L495" s="16">
        <v>6155.0503285581726</v>
      </c>
      <c r="M495" s="16">
        <v>8554.7340797632278</v>
      </c>
      <c r="N495" s="16">
        <v>7257.8280913446461</v>
      </c>
    </row>
    <row r="496" spans="1:14" x14ac:dyDescent="0.3">
      <c r="A496" s="15" t="str">
        <f>INDEX('R1. Scenario specifications'!$C$11:$C$49,MATCH($B496,'R1. Scenario specifications'!$A$11:$A$49,0))</f>
        <v>Current 2DS, 2020 start, 'Expect the Unexpected' but with cheap EVs</v>
      </c>
      <c r="B496" s="15" t="s">
        <v>48</v>
      </c>
      <c r="C496" s="15" t="s">
        <v>72</v>
      </c>
      <c r="D496" s="16">
        <v>3.9388921868092472E-3</v>
      </c>
      <c r="E496" s="16">
        <v>1.0352472304670233</v>
      </c>
      <c r="F496" s="16">
        <v>1.710734171095331</v>
      </c>
      <c r="G496" s="16">
        <v>10.611838265775846</v>
      </c>
      <c r="H496" s="16">
        <v>1.4578613769255955</v>
      </c>
      <c r="I496" s="16">
        <v>5.6469240256588513</v>
      </c>
      <c r="J496" s="16">
        <v>6.5886444837492091</v>
      </c>
      <c r="K496" s="16">
        <v>7.5897136778536876</v>
      </c>
      <c r="L496" s="16">
        <v>12.6756123886954</v>
      </c>
      <c r="M496" s="16">
        <v>7.0264271580919324</v>
      </c>
      <c r="N496" s="16">
        <v>9.8220149126359768</v>
      </c>
    </row>
    <row r="497" spans="1:14" x14ac:dyDescent="0.3">
      <c r="A497" s="15" t="str">
        <f>INDEX('R1. Scenario specifications'!$C$11:$C$49,MATCH($B497,'R1. Scenario specifications'!$A$11:$A$49,0))</f>
        <v>Current 2DS, 2020 start, 'Expect the Unexpected' but with cheap EVs</v>
      </c>
      <c r="B497" s="15" t="s">
        <v>48</v>
      </c>
      <c r="C497" s="15" t="s">
        <v>73</v>
      </c>
      <c r="D497" s="16">
        <v>164.94116315871048</v>
      </c>
      <c r="E497" s="16">
        <v>30.000000000000007</v>
      </c>
      <c r="F497" s="16">
        <v>129.99999999999997</v>
      </c>
      <c r="G497" s="16">
        <v>1378.686751755976</v>
      </c>
      <c r="H497" s="16">
        <v>2142.9571366214132</v>
      </c>
      <c r="I497" s="16">
        <v>2196.4327971083867</v>
      </c>
      <c r="J497" s="16">
        <v>3178.7442619206358</v>
      </c>
      <c r="K497" s="16">
        <v>3910.7546892666205</v>
      </c>
      <c r="L497" s="16">
        <v>6150.6430198393728</v>
      </c>
      <c r="M497" s="16">
        <v>10319.617412810272</v>
      </c>
      <c r="N497" s="16">
        <v>10030.828802351698</v>
      </c>
    </row>
    <row r="498" spans="1:14" x14ac:dyDescent="0.3">
      <c r="A498" s="15" t="str">
        <f>INDEX('R1. Scenario specifications'!$C$11:$C$49,MATCH($B498,'R1. Scenario specifications'!$A$11:$A$49,0))</f>
        <v>Current 2DS, 2030 start, 'Expect the Unexpected' but with cheap EVs</v>
      </c>
      <c r="B498" s="15" t="s">
        <v>49</v>
      </c>
      <c r="C498" s="15" t="s">
        <v>64</v>
      </c>
      <c r="D498" s="16">
        <v>0</v>
      </c>
      <c r="E498" s="16">
        <v>6.4779376244269598</v>
      </c>
      <c r="F498" s="16">
        <v>95.589008100656628</v>
      </c>
      <c r="G498" s="16">
        <v>225.43790045169314</v>
      </c>
      <c r="H498" s="16">
        <v>389.71030215840437</v>
      </c>
      <c r="I498" s="16">
        <v>141.47283906103405</v>
      </c>
      <c r="J498" s="16">
        <v>44.532196932231081</v>
      </c>
      <c r="K498" s="16">
        <v>0</v>
      </c>
      <c r="L498" s="16">
        <v>6.4066335561761099</v>
      </c>
      <c r="M498" s="16">
        <v>0</v>
      </c>
      <c r="N498" s="16">
        <v>0</v>
      </c>
    </row>
    <row r="499" spans="1:14" x14ac:dyDescent="0.3">
      <c r="A499" s="15" t="str">
        <f>INDEX('R1. Scenario specifications'!$C$11:$C$49,MATCH($B499,'R1. Scenario specifications'!$A$11:$A$49,0))</f>
        <v>Current 2DS, 2030 start, 'Expect the Unexpected' but with cheap EVs</v>
      </c>
      <c r="B499" s="15" t="s">
        <v>49</v>
      </c>
      <c r="C499" s="15" t="s">
        <v>74</v>
      </c>
      <c r="D499" s="16">
        <v>0</v>
      </c>
      <c r="E499" s="16">
        <v>0</v>
      </c>
      <c r="F499" s="16">
        <v>0</v>
      </c>
      <c r="G499" s="16">
        <v>0</v>
      </c>
      <c r="H499" s="16">
        <v>26.104503111203186</v>
      </c>
      <c r="I499" s="16">
        <v>142.72208429268147</v>
      </c>
      <c r="J499" s="16">
        <v>839.38018274606395</v>
      </c>
      <c r="K499" s="16">
        <v>1220.2054303425243</v>
      </c>
      <c r="L499" s="16">
        <v>1009.4761456306394</v>
      </c>
      <c r="M499" s="16">
        <v>940.28624667609586</v>
      </c>
      <c r="N499" s="16">
        <v>1732.5085631687334</v>
      </c>
    </row>
    <row r="500" spans="1:14" x14ac:dyDescent="0.3">
      <c r="A500" s="15" t="str">
        <f>INDEX('R1. Scenario specifications'!$C$11:$C$49,MATCH($B500,'R1. Scenario specifications'!$A$11:$A$49,0))</f>
        <v>Current 2DS, 2030 start, 'Expect the Unexpected' but with cheap EVs</v>
      </c>
      <c r="B500" s="15" t="s">
        <v>49</v>
      </c>
      <c r="C500" s="15" t="s">
        <v>65</v>
      </c>
      <c r="D500" s="16">
        <v>486.76214820756047</v>
      </c>
      <c r="E500" s="16">
        <v>230.53324612910072</v>
      </c>
      <c r="F500" s="16">
        <v>0</v>
      </c>
      <c r="G500" s="16">
        <v>15.4833714793025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</row>
    <row r="501" spans="1:14" x14ac:dyDescent="0.3">
      <c r="A501" s="15" t="str">
        <f>INDEX('R1. Scenario specifications'!$C$11:$C$49,MATCH($B501,'R1. Scenario specifications'!$A$11:$A$49,0))</f>
        <v>Current 2DS, 2030 start, 'Expect the Unexpected' but with cheap EVs</v>
      </c>
      <c r="B501" s="15" t="s">
        <v>49</v>
      </c>
      <c r="C501" s="15" t="s">
        <v>66</v>
      </c>
      <c r="D501" s="16">
        <v>203.46404072245815</v>
      </c>
      <c r="E501" s="16">
        <v>625.552257672471</v>
      </c>
      <c r="F501" s="16">
        <v>509.11392949042698</v>
      </c>
      <c r="G501" s="16">
        <v>6.9447776636171703</v>
      </c>
      <c r="H501" s="16">
        <v>186.38782027540231</v>
      </c>
      <c r="I501" s="16">
        <v>868.58075364364231</v>
      </c>
      <c r="J501" s="16">
        <v>53.224347141194187</v>
      </c>
      <c r="K501" s="16">
        <v>96.306556207548724</v>
      </c>
      <c r="L501" s="16">
        <v>97.0611858502578</v>
      </c>
      <c r="M501" s="16">
        <v>57.594636320997594</v>
      </c>
      <c r="N501" s="16">
        <v>115.04468113520501</v>
      </c>
    </row>
    <row r="502" spans="1:14" x14ac:dyDescent="0.3">
      <c r="A502" s="15" t="str">
        <f>INDEX('R1. Scenario specifications'!$C$11:$C$49,MATCH($B502,'R1. Scenario specifications'!$A$11:$A$49,0))</f>
        <v>Current 2DS, 2030 start, 'Expect the Unexpected' but with cheap EVs</v>
      </c>
      <c r="B502" s="15" t="s">
        <v>49</v>
      </c>
      <c r="C502" s="15" t="s">
        <v>75</v>
      </c>
      <c r="D502" s="16">
        <v>0</v>
      </c>
      <c r="E502" s="16">
        <v>0</v>
      </c>
      <c r="F502" s="16">
        <v>0</v>
      </c>
      <c r="G502" s="16">
        <v>0</v>
      </c>
      <c r="H502" s="16">
        <v>3.9049562439777001</v>
      </c>
      <c r="I502" s="16">
        <v>6.6593838020383496</v>
      </c>
      <c r="J502" s="16">
        <v>78.144609996141071</v>
      </c>
      <c r="K502" s="16">
        <v>59.067144139377788</v>
      </c>
      <c r="L502" s="16">
        <v>865.91927748895978</v>
      </c>
      <c r="M502" s="16">
        <v>305.73027462778794</v>
      </c>
      <c r="N502" s="16">
        <v>102.37760641467281</v>
      </c>
    </row>
    <row r="503" spans="1:14" x14ac:dyDescent="0.3">
      <c r="A503" s="15" t="str">
        <f>INDEX('R1. Scenario specifications'!$C$11:$C$49,MATCH($B503,'R1. Scenario specifications'!$A$11:$A$49,0))</f>
        <v>Current 2DS, 2030 start, 'Expect the Unexpected' but with cheap EVs</v>
      </c>
      <c r="B503" s="15" t="s">
        <v>49</v>
      </c>
      <c r="C503" s="15" t="s">
        <v>67</v>
      </c>
      <c r="D503" s="16">
        <v>0.27881728888888901</v>
      </c>
      <c r="E503" s="16">
        <v>0.33361993333333301</v>
      </c>
      <c r="F503" s="16">
        <v>87.480811018470206</v>
      </c>
      <c r="G503" s="16">
        <v>53.162220652850131</v>
      </c>
      <c r="H503" s="16">
        <v>61.066126950628124</v>
      </c>
      <c r="I503" s="16">
        <v>222.35453322754194</v>
      </c>
      <c r="J503" s="16">
        <v>80.01909790040142</v>
      </c>
      <c r="K503" s="16">
        <v>63.5448051152825</v>
      </c>
      <c r="L503" s="16">
        <v>282.18998172711974</v>
      </c>
      <c r="M503" s="16">
        <v>454.38303613321267</v>
      </c>
      <c r="N503" s="16">
        <v>525.58755388446605</v>
      </c>
    </row>
    <row r="504" spans="1:14" x14ac:dyDescent="0.3">
      <c r="A504" s="15" t="str">
        <f>INDEX('R1. Scenario specifications'!$C$11:$C$49,MATCH($B504,'R1. Scenario specifications'!$A$11:$A$49,0))</f>
        <v>Current 2DS, 2030 start, 'Expect the Unexpected' but with cheap EVs</v>
      </c>
      <c r="B504" s="15" t="s">
        <v>49</v>
      </c>
      <c r="C504" s="15" t="s">
        <v>68</v>
      </c>
      <c r="D504" s="16">
        <v>162.98216788742448</v>
      </c>
      <c r="E504" s="16">
        <v>130.60599335107312</v>
      </c>
      <c r="F504" s="16">
        <v>115.48696602148951</v>
      </c>
      <c r="G504" s="16">
        <v>90.416531071746249</v>
      </c>
      <c r="H504" s="16">
        <v>487.89527603895073</v>
      </c>
      <c r="I504" s="16">
        <v>156.86765603343173</v>
      </c>
      <c r="J504" s="16">
        <v>151.29702373500402</v>
      </c>
      <c r="K504" s="16">
        <v>315.94650783674615</v>
      </c>
      <c r="L504" s="16">
        <v>547.65374218291402</v>
      </c>
      <c r="M504" s="16">
        <v>343.01451019020726</v>
      </c>
      <c r="N504" s="16">
        <v>37.157011343114377</v>
      </c>
    </row>
    <row r="505" spans="1:14" x14ac:dyDescent="0.3">
      <c r="A505" s="15" t="str">
        <f>INDEX('R1. Scenario specifications'!$C$11:$C$49,MATCH($B505,'R1. Scenario specifications'!$A$11:$A$49,0))</f>
        <v>Current 2DS, 2030 start, 'Expect the Unexpected' but with cheap EVs</v>
      </c>
      <c r="B505" s="15" t="s">
        <v>49</v>
      </c>
      <c r="C505" s="15" t="s">
        <v>69</v>
      </c>
      <c r="D505" s="16">
        <v>0</v>
      </c>
      <c r="E505" s="16">
        <v>0</v>
      </c>
      <c r="F505" s="16">
        <v>2.5582329061898301</v>
      </c>
      <c r="G505" s="16">
        <v>14.72228241329314</v>
      </c>
      <c r="H505" s="16">
        <v>418.14765020867947</v>
      </c>
      <c r="I505" s="16">
        <v>582.77016482148872</v>
      </c>
      <c r="J505" s="16">
        <v>162.27728757928261</v>
      </c>
      <c r="K505" s="16">
        <v>158.96622465263556</v>
      </c>
      <c r="L505" s="16">
        <v>515.71131171399168</v>
      </c>
      <c r="M505" s="16">
        <v>642.51535245774471</v>
      </c>
      <c r="N505" s="16">
        <v>0</v>
      </c>
    </row>
    <row r="506" spans="1:14" x14ac:dyDescent="0.3">
      <c r="A506" s="15" t="str">
        <f>INDEX('R1. Scenario specifications'!$C$11:$C$49,MATCH($B506,'R1. Scenario specifications'!$A$11:$A$49,0))</f>
        <v>Current 2DS, 2030 start, 'Expect the Unexpected' but with cheap EVs</v>
      </c>
      <c r="B506" s="15" t="s">
        <v>49</v>
      </c>
      <c r="C506" s="15" t="s">
        <v>70</v>
      </c>
      <c r="D506" s="16">
        <v>63.013640871972491</v>
      </c>
      <c r="E506" s="16">
        <v>26.859532615969691</v>
      </c>
      <c r="F506" s="16">
        <v>0.39656849116918191</v>
      </c>
      <c r="G506" s="16">
        <v>1.9075175926554799</v>
      </c>
      <c r="H506" s="16">
        <v>10.594103737189769</v>
      </c>
      <c r="I506" s="16">
        <v>3.8950873917928388</v>
      </c>
      <c r="J506" s="16">
        <v>8.2473610438864</v>
      </c>
      <c r="K506" s="16">
        <v>10.58469979889038</v>
      </c>
      <c r="L506" s="16">
        <v>63.498578538738613</v>
      </c>
      <c r="M506" s="16">
        <v>55.589725854248009</v>
      </c>
      <c r="N506" s="16">
        <v>104.92177001638881</v>
      </c>
    </row>
    <row r="507" spans="1:14" x14ac:dyDescent="0.3">
      <c r="A507" s="15" t="str">
        <f>INDEX('R1. Scenario specifications'!$C$11:$C$49,MATCH($B507,'R1. Scenario specifications'!$A$11:$A$49,0))</f>
        <v>Current 2DS, 2030 start, 'Expect the Unexpected' but with cheap EVs</v>
      </c>
      <c r="B507" s="15" t="s">
        <v>49</v>
      </c>
      <c r="C507" s="15" t="s">
        <v>71</v>
      </c>
      <c r="D507" s="16">
        <v>12.637708883949241</v>
      </c>
      <c r="E507" s="16">
        <v>82.719415916369499</v>
      </c>
      <c r="F507" s="16">
        <v>132.45613489553401</v>
      </c>
      <c r="G507" s="16">
        <v>352.09418791701557</v>
      </c>
      <c r="H507" s="16">
        <v>1839.0795460539985</v>
      </c>
      <c r="I507" s="16">
        <v>3004.3935530590516</v>
      </c>
      <c r="J507" s="16">
        <v>1765.664665995163</v>
      </c>
      <c r="K507" s="16">
        <v>4450.0725647622639</v>
      </c>
      <c r="L507" s="16">
        <v>6529.9920388126411</v>
      </c>
      <c r="M507" s="16">
        <v>8195.5629290506986</v>
      </c>
      <c r="N507" s="16">
        <v>7755.3740752208223</v>
      </c>
    </row>
    <row r="508" spans="1:14" x14ac:dyDescent="0.3">
      <c r="A508" s="15" t="str">
        <f>INDEX('R1. Scenario specifications'!$C$11:$C$49,MATCH($B508,'R1. Scenario specifications'!$A$11:$A$49,0))</f>
        <v>Current 2DS, 2030 start, 'Expect the Unexpected' but with cheap EVs</v>
      </c>
      <c r="B508" s="15" t="s">
        <v>49</v>
      </c>
      <c r="C508" s="15" t="s">
        <v>72</v>
      </c>
      <c r="D508" s="16">
        <v>3.9388921868092472E-3</v>
      </c>
      <c r="E508" s="16">
        <v>1.0352472304670233</v>
      </c>
      <c r="F508" s="16">
        <v>1.710734171095331</v>
      </c>
      <c r="G508" s="16">
        <v>10.613038269375846</v>
      </c>
      <c r="H508" s="16">
        <v>1.4567584740198549</v>
      </c>
      <c r="I508" s="16">
        <v>5.6512966655079877</v>
      </c>
      <c r="J508" s="16">
        <v>6.6074503370628781</v>
      </c>
      <c r="K508" s="16">
        <v>7.6542880405913589</v>
      </c>
      <c r="L508" s="16">
        <v>6.068668653307947</v>
      </c>
      <c r="M508" s="16">
        <v>8.1501273873755338</v>
      </c>
      <c r="N508" s="16">
        <v>6.9553048885616349</v>
      </c>
    </row>
    <row r="509" spans="1:14" x14ac:dyDescent="0.3">
      <c r="A509" s="15" t="str">
        <f>INDEX('R1. Scenario specifications'!$C$11:$C$49,MATCH($B509,'R1. Scenario specifications'!$A$11:$A$49,0))</f>
        <v>Current 2DS, 2030 start, 'Expect the Unexpected' but with cheap EVs</v>
      </c>
      <c r="B509" s="15" t="s">
        <v>49</v>
      </c>
      <c r="C509" s="15" t="s">
        <v>73</v>
      </c>
      <c r="D509" s="16">
        <v>164.94116315871048</v>
      </c>
      <c r="E509" s="16">
        <v>30.000000000000007</v>
      </c>
      <c r="F509" s="16">
        <v>129.99999999999994</v>
      </c>
      <c r="G509" s="16">
        <v>1264.1995760418588</v>
      </c>
      <c r="H509" s="16">
        <v>2174.0962091020397</v>
      </c>
      <c r="I509" s="16">
        <v>2194.0262908768109</v>
      </c>
      <c r="J509" s="16">
        <v>3308.3611547756982</v>
      </c>
      <c r="K509" s="16">
        <v>4067.3527463207802</v>
      </c>
      <c r="L509" s="16">
        <v>6125.2627253705296</v>
      </c>
      <c r="M509" s="16">
        <v>10476.43724262479</v>
      </c>
      <c r="N509" s="16">
        <v>10429.78069913018</v>
      </c>
    </row>
    <row r="510" spans="1:14" x14ac:dyDescent="0.3">
      <c r="A510" s="15" t="str">
        <f>INDEX('R1. Scenario specifications'!$C$11:$C$49,MATCH($B510,'R1. Scenario specifications'!$A$11:$A$49,0))</f>
        <v>Current 2DS, 2020 start, 'Expect the Unexpected' but with cheap energy efficiency</v>
      </c>
      <c r="B510" s="15" t="s">
        <v>50</v>
      </c>
      <c r="C510" s="15" t="s">
        <v>64</v>
      </c>
      <c r="D510" s="16">
        <v>0</v>
      </c>
      <c r="E510" s="16">
        <v>6.4779376244269598</v>
      </c>
      <c r="F510" s="16">
        <v>95.589008100656628</v>
      </c>
      <c r="G510" s="16">
        <v>288.2912386096823</v>
      </c>
      <c r="H510" s="16">
        <v>88.318564232568178</v>
      </c>
      <c r="I510" s="16">
        <v>193.68744730209727</v>
      </c>
      <c r="J510" s="16">
        <v>39.423301491342585</v>
      </c>
      <c r="K510" s="16">
        <v>0</v>
      </c>
      <c r="L510" s="16">
        <v>0.746316830209104</v>
      </c>
      <c r="M510" s="16">
        <v>0</v>
      </c>
      <c r="N510" s="16">
        <v>5.2508407896109004</v>
      </c>
    </row>
    <row r="511" spans="1:14" x14ac:dyDescent="0.3">
      <c r="A511" s="15" t="str">
        <f>INDEX('R1. Scenario specifications'!$C$11:$C$49,MATCH($B511,'R1. Scenario specifications'!$A$11:$A$49,0))</f>
        <v>Current 2DS, 2020 start, 'Expect the Unexpected' but with cheap energy efficiency</v>
      </c>
      <c r="B511" s="15" t="s">
        <v>50</v>
      </c>
      <c r="C511" s="15" t="s">
        <v>74</v>
      </c>
      <c r="D511" s="16">
        <v>0</v>
      </c>
      <c r="E511" s="16">
        <v>0</v>
      </c>
      <c r="F511" s="16">
        <v>0</v>
      </c>
      <c r="G511" s="16">
        <v>3.073510836186975</v>
      </c>
      <c r="H511" s="16">
        <v>22.811886562678655</v>
      </c>
      <c r="I511" s="16">
        <v>132.26743610549326</v>
      </c>
      <c r="J511" s="16">
        <v>547.16795272497734</v>
      </c>
      <c r="K511" s="16">
        <v>895.08690712768293</v>
      </c>
      <c r="L511" s="16">
        <v>1240.6536813666437</v>
      </c>
      <c r="M511" s="16">
        <v>639.85375221957281</v>
      </c>
      <c r="N511" s="16">
        <v>1999.0583649326857</v>
      </c>
    </row>
    <row r="512" spans="1:14" x14ac:dyDescent="0.3">
      <c r="A512" s="15" t="str">
        <f>INDEX('R1. Scenario specifications'!$C$11:$C$49,MATCH($B512,'R1. Scenario specifications'!$A$11:$A$49,0))</f>
        <v>Current 2DS, 2020 start, 'Expect the Unexpected' but with cheap energy efficiency</v>
      </c>
      <c r="B512" s="15" t="s">
        <v>50</v>
      </c>
      <c r="C512" s="15" t="s">
        <v>65</v>
      </c>
      <c r="D512" s="16">
        <v>486.76214820756047</v>
      </c>
      <c r="E512" s="16">
        <v>230.53324612910072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</row>
    <row r="513" spans="1:14" x14ac:dyDescent="0.3">
      <c r="A513" s="15" t="str">
        <f>INDEX('R1. Scenario specifications'!$C$11:$C$49,MATCH($B513,'R1. Scenario specifications'!$A$11:$A$49,0))</f>
        <v>Current 2DS, 2020 start, 'Expect the Unexpected' but with cheap energy efficiency</v>
      </c>
      <c r="B513" s="15" t="s">
        <v>50</v>
      </c>
      <c r="C513" s="15" t="s">
        <v>66</v>
      </c>
      <c r="D513" s="16">
        <v>203.46404072245815</v>
      </c>
      <c r="E513" s="16">
        <v>625.552257672471</v>
      </c>
      <c r="F513" s="16">
        <v>509.11392949042698</v>
      </c>
      <c r="G513" s="16">
        <v>17.862127329315669</v>
      </c>
      <c r="H513" s="16">
        <v>103.1642352394301</v>
      </c>
      <c r="I513" s="16">
        <v>188.01149654727834</v>
      </c>
      <c r="J513" s="16">
        <v>93.383292717538296</v>
      </c>
      <c r="K513" s="16">
        <v>164.09316657250025</v>
      </c>
      <c r="L513" s="16">
        <v>121.52411408480742</v>
      </c>
      <c r="M513" s="16">
        <v>27.063747391203869</v>
      </c>
      <c r="N513" s="16">
        <v>81.648412461818054</v>
      </c>
    </row>
    <row r="514" spans="1:14" x14ac:dyDescent="0.3">
      <c r="A514" s="15" t="str">
        <f>INDEX('R1. Scenario specifications'!$C$11:$C$49,MATCH($B514,'R1. Scenario specifications'!$A$11:$A$49,0))</f>
        <v>Current 2DS, 2020 start, 'Expect the Unexpected' but with cheap energy efficiency</v>
      </c>
      <c r="B514" s="15" t="s">
        <v>50</v>
      </c>
      <c r="C514" s="15" t="s">
        <v>75</v>
      </c>
      <c r="D514" s="16">
        <v>0</v>
      </c>
      <c r="E514" s="16">
        <v>0</v>
      </c>
      <c r="F514" s="16">
        <v>0</v>
      </c>
      <c r="G514" s="16">
        <v>0</v>
      </c>
      <c r="H514" s="16">
        <v>1.428346503716573</v>
      </c>
      <c r="I514" s="16">
        <v>3.6200994404754199</v>
      </c>
      <c r="J514" s="16">
        <v>0</v>
      </c>
      <c r="K514" s="16">
        <v>7.3299421053663005</v>
      </c>
      <c r="L514" s="16">
        <v>117.5284357132831</v>
      </c>
      <c r="M514" s="16">
        <v>38.746040360709074</v>
      </c>
      <c r="N514" s="16">
        <v>650.55383673323934</v>
      </c>
    </row>
    <row r="515" spans="1:14" x14ac:dyDescent="0.3">
      <c r="A515" s="15" t="str">
        <f>INDEX('R1. Scenario specifications'!$C$11:$C$49,MATCH($B515,'R1. Scenario specifications'!$A$11:$A$49,0))</f>
        <v>Current 2DS, 2020 start, 'Expect the Unexpected' but with cheap energy efficiency</v>
      </c>
      <c r="B515" s="15" t="s">
        <v>50</v>
      </c>
      <c r="C515" s="15" t="s">
        <v>67</v>
      </c>
      <c r="D515" s="16">
        <v>0.27881728888888901</v>
      </c>
      <c r="E515" s="16">
        <v>0.33361993333333301</v>
      </c>
      <c r="F515" s="16">
        <v>87.480811018470206</v>
      </c>
      <c r="G515" s="16">
        <v>53.162220652850131</v>
      </c>
      <c r="H515" s="16">
        <v>53.162220652850131</v>
      </c>
      <c r="I515" s="16">
        <v>56.22233523348249</v>
      </c>
      <c r="J515" s="16">
        <v>79.106637832129934</v>
      </c>
      <c r="K515" s="16">
        <v>50.506929352466798</v>
      </c>
      <c r="L515" s="16">
        <v>69.967190450003798</v>
      </c>
      <c r="M515" s="16">
        <v>64.910697470450984</v>
      </c>
      <c r="N515" s="16">
        <v>1160.0478067218246</v>
      </c>
    </row>
    <row r="516" spans="1:14" x14ac:dyDescent="0.3">
      <c r="A516" s="15" t="str">
        <f>INDEX('R1. Scenario specifications'!$C$11:$C$49,MATCH($B516,'R1. Scenario specifications'!$A$11:$A$49,0))</f>
        <v>Current 2DS, 2020 start, 'Expect the Unexpected' but with cheap energy efficiency</v>
      </c>
      <c r="B516" s="15" t="s">
        <v>50</v>
      </c>
      <c r="C516" s="15" t="s">
        <v>68</v>
      </c>
      <c r="D516" s="16">
        <v>162.98216788742448</v>
      </c>
      <c r="E516" s="16">
        <v>130.60599335107312</v>
      </c>
      <c r="F516" s="16">
        <v>115.48696602148951</v>
      </c>
      <c r="G516" s="16">
        <v>138.13422941937273</v>
      </c>
      <c r="H516" s="16">
        <v>133.11430023802137</v>
      </c>
      <c r="I516" s="16">
        <v>123.72051920266625</v>
      </c>
      <c r="J516" s="16">
        <v>130.23993370202416</v>
      </c>
      <c r="K516" s="16">
        <v>138.0948249687072</v>
      </c>
      <c r="L516" s="16">
        <v>295.7321916029282</v>
      </c>
      <c r="M516" s="16">
        <v>384.09828361214608</v>
      </c>
      <c r="N516" s="16">
        <v>232.23130047162198</v>
      </c>
    </row>
    <row r="517" spans="1:14" x14ac:dyDescent="0.3">
      <c r="A517" s="15" t="str">
        <f>INDEX('R1. Scenario specifications'!$C$11:$C$49,MATCH($B517,'R1. Scenario specifications'!$A$11:$A$49,0))</f>
        <v>Current 2DS, 2020 start, 'Expect the Unexpected' but with cheap energy efficiency</v>
      </c>
      <c r="B517" s="15" t="s">
        <v>50</v>
      </c>
      <c r="C517" s="15" t="s">
        <v>69</v>
      </c>
      <c r="D517" s="16">
        <v>0</v>
      </c>
      <c r="E517" s="16">
        <v>0</v>
      </c>
      <c r="F517" s="16">
        <v>2.5582329061898301</v>
      </c>
      <c r="G517" s="16">
        <v>62.667079298993961</v>
      </c>
      <c r="H517" s="16">
        <v>248.90928154408215</v>
      </c>
      <c r="I517" s="16">
        <v>465.1855107366676</v>
      </c>
      <c r="J517" s="16">
        <v>137.85681252988172</v>
      </c>
      <c r="K517" s="16">
        <v>182.14698611252132</v>
      </c>
      <c r="L517" s="16">
        <v>546.69102776348302</v>
      </c>
      <c r="M517" s="16">
        <v>546.70666909262604</v>
      </c>
      <c r="N517" s="16">
        <v>0</v>
      </c>
    </row>
    <row r="518" spans="1:14" x14ac:dyDescent="0.3">
      <c r="A518" s="15" t="str">
        <f>INDEX('R1. Scenario specifications'!$C$11:$C$49,MATCH($B518,'R1. Scenario specifications'!$A$11:$A$49,0))</f>
        <v>Current 2DS, 2020 start, 'Expect the Unexpected' but with cheap energy efficiency</v>
      </c>
      <c r="B518" s="15" t="s">
        <v>50</v>
      </c>
      <c r="C518" s="15" t="s">
        <v>70</v>
      </c>
      <c r="D518" s="16">
        <v>63.013640871972491</v>
      </c>
      <c r="E518" s="16">
        <v>26.859532615969691</v>
      </c>
      <c r="F518" s="16">
        <v>0.39656849116918191</v>
      </c>
      <c r="G518" s="16">
        <v>2.5195824828578401</v>
      </c>
      <c r="H518" s="16">
        <v>18.488823083791473</v>
      </c>
      <c r="I518" s="16">
        <v>5.199121064940516</v>
      </c>
      <c r="J518" s="16">
        <v>7.1853947309220008</v>
      </c>
      <c r="K518" s="16">
        <v>8.7288023560603047</v>
      </c>
      <c r="L518" s="16">
        <v>30.786900835203269</v>
      </c>
      <c r="M518" s="16">
        <v>35.496191660580081</v>
      </c>
      <c r="N518" s="16">
        <v>110.30992449642005</v>
      </c>
    </row>
    <row r="519" spans="1:14" x14ac:dyDescent="0.3">
      <c r="A519" s="15" t="str">
        <f>INDEX('R1. Scenario specifications'!$C$11:$C$49,MATCH($B519,'R1. Scenario specifications'!$A$11:$A$49,0))</f>
        <v>Current 2DS, 2020 start, 'Expect the Unexpected' but with cheap energy efficiency</v>
      </c>
      <c r="B519" s="15" t="s">
        <v>50</v>
      </c>
      <c r="C519" s="15" t="s">
        <v>71</v>
      </c>
      <c r="D519" s="16">
        <v>12.637708883949241</v>
      </c>
      <c r="E519" s="16">
        <v>82.719415916369499</v>
      </c>
      <c r="F519" s="16">
        <v>132.45613489553401</v>
      </c>
      <c r="G519" s="16">
        <v>358.06255175963565</v>
      </c>
      <c r="H519" s="16">
        <v>1807.2412262376756</v>
      </c>
      <c r="I519" s="16">
        <v>2448.0692120936337</v>
      </c>
      <c r="J519" s="16">
        <v>2044.5448901637765</v>
      </c>
      <c r="K519" s="16">
        <v>3689.1337152767737</v>
      </c>
      <c r="L519" s="16">
        <v>4758.2241337567812</v>
      </c>
      <c r="M519" s="16">
        <v>5475.4980823590267</v>
      </c>
      <c r="N519" s="16">
        <v>7803.378541205896</v>
      </c>
    </row>
    <row r="520" spans="1:14" x14ac:dyDescent="0.3">
      <c r="A520" s="15" t="str">
        <f>INDEX('R1. Scenario specifications'!$C$11:$C$49,MATCH($B520,'R1. Scenario specifications'!$A$11:$A$49,0))</f>
        <v>Current 2DS, 2020 start, 'Expect the Unexpected' but with cheap energy efficiency</v>
      </c>
      <c r="B520" s="15" t="s">
        <v>50</v>
      </c>
      <c r="C520" s="15" t="s">
        <v>72</v>
      </c>
      <c r="D520" s="16">
        <v>3.9388921868092472E-3</v>
      </c>
      <c r="E520" s="16">
        <v>1.0352472304670233</v>
      </c>
      <c r="F520" s="16">
        <v>1.710734171095331</v>
      </c>
      <c r="G520" s="16">
        <v>10.611838265775846</v>
      </c>
      <c r="H520" s="16">
        <v>1.4578613769255955</v>
      </c>
      <c r="I520" s="16">
        <v>5.6469240256588513</v>
      </c>
      <c r="J520" s="16">
        <v>6.5886444837492091</v>
      </c>
      <c r="K520" s="16">
        <v>17.522432898631568</v>
      </c>
      <c r="L520" s="16">
        <v>6.0587553156787086</v>
      </c>
      <c r="M520" s="16">
        <v>11.389999474705562</v>
      </c>
      <c r="N520" s="16">
        <v>12.484290726917235</v>
      </c>
    </row>
    <row r="521" spans="1:14" x14ac:dyDescent="0.3">
      <c r="A521" s="15" t="str">
        <f>INDEX('R1. Scenario specifications'!$C$11:$C$49,MATCH($B521,'R1. Scenario specifications'!$A$11:$A$49,0))</f>
        <v>Current 2DS, 2020 start, 'Expect the Unexpected' but with cheap energy efficiency</v>
      </c>
      <c r="B521" s="15" t="s">
        <v>50</v>
      </c>
      <c r="C521" s="15" t="s">
        <v>73</v>
      </c>
      <c r="D521" s="16">
        <v>164.94116315871048</v>
      </c>
      <c r="E521" s="16">
        <v>30.000000000000007</v>
      </c>
      <c r="F521" s="16">
        <v>129.99999999999994</v>
      </c>
      <c r="G521" s="16">
        <v>1255.6388715228577</v>
      </c>
      <c r="H521" s="16">
        <v>1914.9541073242642</v>
      </c>
      <c r="I521" s="16">
        <v>1433.9699337489965</v>
      </c>
      <c r="J521" s="16">
        <v>2672.3739405190877</v>
      </c>
      <c r="K521" s="16">
        <v>3102.8401438523092</v>
      </c>
      <c r="L521" s="16">
        <v>4442.800176691012</v>
      </c>
      <c r="M521" s="16">
        <v>7370.5316768934836</v>
      </c>
      <c r="N521" s="16">
        <v>8921.1870490312376</v>
      </c>
    </row>
  </sheetData>
  <mergeCells count="2">
    <mergeCell ref="C37:N37"/>
    <mergeCell ref="O37:Z37"/>
  </mergeCells>
  <conditionalFormatting sqref="A6005:XFD1048576 A1:XFD18 N19:XFD19 A38 A37:C37 O37 C38:XFD38 AA37:XFD37 A93:A6004 D512:XFD6004 A39:XFD511 A20:XFD36">
    <cfRule type="expression" dxfId="32" priority="3">
      <formula>_xlfn.ISFORMULA(A1)</formula>
    </cfRule>
  </conditionalFormatting>
  <conditionalFormatting sqref="A19:M19">
    <cfRule type="expression" dxfId="31" priority="2">
      <formula>_xlfn.ISFORMULA(A19)</formula>
    </cfRule>
  </conditionalFormatting>
  <conditionalFormatting sqref="B38">
    <cfRule type="expression" dxfId="30" priority="1">
      <formula>_xlfn.ISFORMULA(B38)</formula>
    </cfRule>
  </conditionalFormatting>
  <dataValidations count="1">
    <dataValidation type="list" allowBlank="1" showInputMessage="1" showErrorMessage="1" sqref="B22" xr:uid="{7C543520-34BB-40F9-BA56-6F21DC7571AD}">
      <formula1>$C$78:$C$89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08C758-AC88-4CBB-8C8C-833CBA8EBA14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1B26-8DFC-4DC8-AFDB-F8E43D0F7E6D}">
  <sheetPr>
    <tabColor theme="5" tint="0.39997558519241921"/>
  </sheetPr>
  <dimension ref="A1:Z561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233</v>
      </c>
    </row>
    <row r="2" spans="1:4" s="14" customFormat="1" x14ac:dyDescent="0.3">
      <c r="A2" s="5" t="s">
        <v>5</v>
      </c>
      <c r="B2" s="14" t="s">
        <v>232</v>
      </c>
    </row>
    <row r="3" spans="1:4" s="14" customFormat="1" x14ac:dyDescent="0.3">
      <c r="A3" s="5" t="s">
        <v>6</v>
      </c>
      <c r="B3" s="14" t="s">
        <v>230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294</v>
      </c>
    </row>
    <row r="7" spans="1:4" s="14" customFormat="1" x14ac:dyDescent="0.3">
      <c r="A7" s="5"/>
      <c r="B7" s="14" t="s">
        <v>190</v>
      </c>
      <c r="C7" s="14" t="s">
        <v>9</v>
      </c>
      <c r="D7" s="14" t="s">
        <v>295</v>
      </c>
    </row>
    <row r="8" spans="1:4" s="14" customFormat="1" x14ac:dyDescent="0.3">
      <c r="A8" s="5"/>
      <c r="B8" s="14" t="s">
        <v>192</v>
      </c>
      <c r="C8" s="14" t="s">
        <v>10</v>
      </c>
      <c r="D8" s="14" t="s">
        <v>296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214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$E$8:$P6500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CONCATENATE($B$22, " Power Generation (PJ")</f>
        <v>POWGEN - BIO CCS Power Generation (PJ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60</v>
      </c>
      <c r="B22" s="20" t="s">
        <v>74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INDEX($D$55:$N$561,MATCH(B$24&amp;$B$22,$B$55:$B$561&amp;$C$55:$C$561,0),MATCH($A25,$D$54:$N$54,0))</f>
        <v>0</v>
      </c>
      <c r="C25" s="16">
        <f t="array" ref="C25">INDEX($D$55:$N$561,MATCH(C$24&amp;$B$22,$B$55:$B$561&amp;$C$55:$C$561,0),MATCH($A25,$D$54:$N$54,0))</f>
        <v>0</v>
      </c>
      <c r="D25" s="16">
        <f t="array" ref="D25">INDEX($D$55:$N$561,MATCH(D$24&amp;$B$22,$B$55:$B$561&amp;$C$55:$C$561,0),MATCH($A25,$D$54:$N$54,0))</f>
        <v>0</v>
      </c>
      <c r="E25" s="16">
        <f t="array" ref="E25">INDEX($D$55:$N$561,MATCH(E$24&amp;$B$22,$B$55:$B$561&amp;$C$55:$C$561,0),MATCH($A25,$D$54:$N$54,0))</f>
        <v>0</v>
      </c>
      <c r="F25" s="16">
        <f t="array" ref="F25">INDEX($D$55:$N$561,MATCH(F$24&amp;$B$22,$B$55:$B$561&amp;$C$55:$C$561,0),MATCH($A25,$D$54:$N$54,0))</f>
        <v>0</v>
      </c>
      <c r="G25" s="16">
        <f t="array" ref="G25">INDEX($D$55:$N$561,MATCH(G$24&amp;$B$22,$B$55:$B$561&amp;$C$55:$C$561,0),MATCH($A25,$D$54:$N$54,0))</f>
        <v>0</v>
      </c>
      <c r="H25" s="16">
        <f t="array" ref="H25">INDEX($D$55:$N$561,MATCH(H$24&amp;$B$22,$B$55:$B$561&amp;$C$55:$C$561,0),MATCH($A25,$D$54:$N$54,0))</f>
        <v>0</v>
      </c>
      <c r="I25" s="16">
        <f t="array" ref="I25">INDEX($D$55:$N$561,MATCH(I$24&amp;$B$22,$B$55:$B$561&amp;$C$55:$C$561,0),MATCH($A25,$D$54:$N$54,0))</f>
        <v>0</v>
      </c>
      <c r="J25" s="16">
        <f t="array" ref="J25">INDEX($D$55:$N$561,MATCH(J$24&amp;$B$22,$B$55:$B$561&amp;$C$55:$C$561,0),MATCH($A25,$D$54:$N$54,0))</f>
        <v>0</v>
      </c>
      <c r="K25" s="16" t="e">
        <f t="array" ref="K25">INDEX($D$55:$N$561,MATCH(K$24&amp;$B$22,$B$55:$B$561&amp;$C$55:$C$561,0),MATCH($A25,$D$54:$N$54,0))</f>
        <v>#N/A</v>
      </c>
      <c r="L25" s="16" t="e">
        <f t="array" ref="L25">INDEX($D$55:$N$561,MATCH(L$24&amp;$B$22,$B$55:$B$561&amp;$C$55:$C$561,0),MATCH($A25,$D$54:$N$54,0))</f>
        <v>#N/A</v>
      </c>
      <c r="M25" s="16" t="e">
        <f t="array" ref="M25">INDEX($D$55:$N$561,MATCH(M$24&amp;$B$22,$B$55:$B$561&amp;$C$55:$C$561,0),MATCH($A25,$D$54:$N$54,0))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INDEX($D$55:$N$561,MATCH(B$24&amp;$B$22,$B$55:$B$561&amp;$C$55:$C$561,0),MATCH($A26,$D$54:$N$54,0))</f>
        <v>0</v>
      </c>
      <c r="C26" s="16">
        <f t="array" ref="C26">INDEX($D$55:$N$561,MATCH(C$24&amp;$B$22,$B$55:$B$561&amp;$C$55:$C$561,0),MATCH($A26,$D$54:$N$54,0))</f>
        <v>0</v>
      </c>
      <c r="D26" s="16">
        <f t="array" ref="D26">INDEX($D$55:$N$561,MATCH(D$24&amp;$B$22,$B$55:$B$561&amp;$C$55:$C$561,0),MATCH($A26,$D$54:$N$54,0))</f>
        <v>0</v>
      </c>
      <c r="E26" s="16">
        <f t="array" ref="E26">INDEX($D$55:$N$561,MATCH(E$24&amp;$B$22,$B$55:$B$561&amp;$C$55:$C$561,0),MATCH($A26,$D$54:$N$54,0))</f>
        <v>0</v>
      </c>
      <c r="F26" s="16">
        <f t="array" ref="F26">INDEX($D$55:$N$561,MATCH(F$24&amp;$B$22,$B$55:$B$561&amp;$C$55:$C$561,0),MATCH($A26,$D$54:$N$54,0))</f>
        <v>0</v>
      </c>
      <c r="G26" s="16">
        <f t="array" ref="G26">INDEX($D$55:$N$561,MATCH(G$24&amp;$B$22,$B$55:$B$561&amp;$C$55:$C$561,0),MATCH($A26,$D$54:$N$54,0))</f>
        <v>0</v>
      </c>
      <c r="H26" s="16">
        <f t="array" ref="H26">INDEX($D$55:$N$561,MATCH(H$24&amp;$B$22,$B$55:$B$561&amp;$C$55:$C$561,0),MATCH($A26,$D$54:$N$54,0))</f>
        <v>0</v>
      </c>
      <c r="I26" s="16">
        <f t="array" ref="I26">INDEX($D$55:$N$561,MATCH(I$24&amp;$B$22,$B$55:$B$561&amp;$C$55:$C$561,0),MATCH($A26,$D$54:$N$54,0))</f>
        <v>0</v>
      </c>
      <c r="J26" s="16">
        <f t="array" ref="J26">INDEX($D$55:$N$561,MATCH(J$24&amp;$B$22,$B$55:$B$561&amp;$C$55:$C$561,0),MATCH($A26,$D$54:$N$54,0))</f>
        <v>0</v>
      </c>
      <c r="K26" s="16" t="e">
        <f t="array" ref="K26">INDEX($D$55:$N$561,MATCH(K$24&amp;$B$22,$B$55:$B$561&amp;$C$55:$C$561,0),MATCH($A26,$D$54:$N$54,0))</f>
        <v>#N/A</v>
      </c>
      <c r="L26" s="16" t="e">
        <f t="array" ref="L26">INDEX($D$55:$N$561,MATCH(L$24&amp;$B$22,$B$55:$B$561&amp;$C$55:$C$561,0),MATCH($A26,$D$54:$N$54,0))</f>
        <v>#N/A</v>
      </c>
      <c r="M26" s="16" t="e">
        <f t="array" ref="M26">INDEX($D$55:$N$561,MATCH(M$24&amp;$B$22,$B$55:$B$561&amp;$C$55:$C$561,0),MATCH($A26,$D$54:$N$54,0))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INDEX($D$55:$N$561,MATCH(B$24&amp;$B$22,$B$55:$B$561&amp;$C$55:$C$561,0),MATCH($A27,$D$54:$N$54,0))</f>
        <v>0</v>
      </c>
      <c r="C27" s="16">
        <f t="array" ref="C27">INDEX($D$55:$N$561,MATCH(C$24&amp;$B$22,$B$55:$B$561&amp;$C$55:$C$561,0),MATCH($A27,$D$54:$N$54,0))</f>
        <v>0</v>
      </c>
      <c r="D27" s="16">
        <f t="array" ref="D27">INDEX($D$55:$N$561,MATCH(D$24&amp;$B$22,$B$55:$B$561&amp;$C$55:$C$561,0),MATCH($A27,$D$54:$N$54,0))</f>
        <v>0</v>
      </c>
      <c r="E27" s="16">
        <f t="array" ref="E27">INDEX($D$55:$N$561,MATCH(E$24&amp;$B$22,$B$55:$B$561&amp;$C$55:$C$561,0),MATCH($A27,$D$54:$N$54,0))</f>
        <v>183.22382510736367</v>
      </c>
      <c r="F27" s="16">
        <f t="array" ref="F27">INDEX($D$55:$N$561,MATCH(F$24&amp;$B$22,$B$55:$B$561&amp;$C$55:$C$561,0),MATCH($A27,$D$54:$N$54,0))</f>
        <v>0</v>
      </c>
      <c r="G27" s="16">
        <f t="array" ref="G27">INDEX($D$55:$N$561,MATCH(G$24&amp;$B$22,$B$55:$B$561&amp;$C$55:$C$561,0),MATCH($A27,$D$54:$N$54,0))</f>
        <v>411.85920133598563</v>
      </c>
      <c r="H27" s="16">
        <f t="array" ref="H27">INDEX($D$55:$N$561,MATCH(H$24&amp;$B$22,$B$55:$B$561&amp;$C$55:$C$561,0),MATCH($A27,$D$54:$N$54,0))</f>
        <v>0</v>
      </c>
      <c r="I27" s="16">
        <f t="array" ref="I27">INDEX($D$55:$N$561,MATCH(I$24&amp;$B$22,$B$55:$B$561&amp;$C$55:$C$561,0),MATCH($A27,$D$54:$N$54,0))</f>
        <v>394.2547906000737</v>
      </c>
      <c r="J27" s="16">
        <f t="array" ref="J27">INDEX($D$55:$N$561,MATCH(J$24&amp;$B$22,$B$55:$B$561&amp;$C$55:$C$561,0),MATCH($A27,$D$54:$N$54,0))</f>
        <v>0</v>
      </c>
      <c r="K27" s="16" t="e">
        <f t="array" ref="K27">INDEX($D$55:$N$561,MATCH(K$24&amp;$B$22,$B$55:$B$561&amp;$C$55:$C$561,0),MATCH($A27,$D$54:$N$54,0))</f>
        <v>#N/A</v>
      </c>
      <c r="L27" s="16" t="e">
        <f t="array" ref="L27">INDEX($D$55:$N$561,MATCH(L$24&amp;$B$22,$B$55:$B$561&amp;$C$55:$C$561,0),MATCH($A27,$D$54:$N$54,0))</f>
        <v>#N/A</v>
      </c>
      <c r="M27" s="16" t="e">
        <f t="array" ref="M27">INDEX($D$55:$N$561,MATCH(M$24&amp;$B$22,$B$55:$B$561&amp;$C$55:$C$561,0),MATCH($A27,$D$54:$N$54,0))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INDEX($D$55:$N$561,MATCH(B$24&amp;$B$22,$B$55:$B$561&amp;$C$55:$C$561,0),MATCH($A28,$D$54:$N$54,0))</f>
        <v>0</v>
      </c>
      <c r="C28" s="16">
        <f t="array" ref="C28">INDEX($D$55:$N$561,MATCH(C$24&amp;$B$22,$B$55:$B$561&amp;$C$55:$C$561,0),MATCH($A28,$D$54:$N$54,0))</f>
        <v>0</v>
      </c>
      <c r="D28" s="16">
        <f t="array" ref="D28">INDEX($D$55:$N$561,MATCH(D$24&amp;$B$22,$B$55:$B$561&amp;$C$55:$C$561,0),MATCH($A28,$D$54:$N$54,0))</f>
        <v>0</v>
      </c>
      <c r="E28" s="16">
        <f t="array" ref="E28">INDEX($D$55:$N$561,MATCH(E$24&amp;$B$22,$B$55:$B$561&amp;$C$55:$C$561,0),MATCH($A28,$D$54:$N$54,0))</f>
        <v>1024.7132725843369</v>
      </c>
      <c r="F28" s="16">
        <f t="array" ref="F28">INDEX($D$55:$N$561,MATCH(F$24&amp;$B$22,$B$55:$B$561&amp;$C$55:$C$561,0),MATCH($A28,$D$54:$N$54,0))</f>
        <v>311.92044176609949</v>
      </c>
      <c r="G28" s="16">
        <f t="array" ref="G28">INDEX($D$55:$N$561,MATCH(G$24&amp;$B$22,$B$55:$B$561&amp;$C$55:$C$561,0),MATCH($A28,$D$54:$N$54,0))</f>
        <v>12286.203559088985</v>
      </c>
      <c r="H28" s="16">
        <f t="array" ref="H28">INDEX($D$55:$N$561,MATCH(H$24&amp;$B$22,$B$55:$B$561&amp;$C$55:$C$561,0),MATCH($A28,$D$54:$N$54,0))</f>
        <v>383.71185190510585</v>
      </c>
      <c r="I28" s="16">
        <f t="array" ref="I28">INDEX($D$55:$N$561,MATCH(I$24&amp;$B$22,$B$55:$B$561&amp;$C$55:$C$561,0),MATCH($A28,$D$54:$N$54,0))</f>
        <v>2610.1517378901062</v>
      </c>
      <c r="J28" s="16">
        <f t="array" ref="J28">INDEX($D$55:$N$561,MATCH(J$24&amp;$B$22,$B$55:$B$561&amp;$C$55:$C$561,0),MATCH($A28,$D$54:$N$54,0))</f>
        <v>408.03805184012617</v>
      </c>
      <c r="K28" s="16" t="e">
        <f t="array" ref="K28">INDEX($D$55:$N$561,MATCH(K$24&amp;$B$22,$B$55:$B$561&amp;$C$55:$C$561,0),MATCH($A28,$D$54:$N$54,0))</f>
        <v>#N/A</v>
      </c>
      <c r="L28" s="16" t="e">
        <f t="array" ref="L28">INDEX($D$55:$N$561,MATCH(L$24&amp;$B$22,$B$55:$B$561&amp;$C$55:$C$561,0),MATCH($A28,$D$54:$N$54,0))</f>
        <v>#N/A</v>
      </c>
      <c r="M28" s="16" t="e">
        <f t="array" ref="M28">INDEX($D$55:$N$561,MATCH(M$24&amp;$B$22,$B$55:$B$561&amp;$C$55:$C$561,0),MATCH($A28,$D$54:$N$54,0))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INDEX($D$55:$N$561,MATCH(B$24&amp;$B$22,$B$55:$B$561&amp;$C$55:$C$561,0),MATCH($A29,$D$54:$N$54,0))</f>
        <v>0</v>
      </c>
      <c r="C29" s="16">
        <f t="array" ref="C29">INDEX($D$55:$N$561,MATCH(C$24&amp;$B$22,$B$55:$B$561&amp;$C$55:$C$561,0),MATCH($A29,$D$54:$N$54,0))</f>
        <v>0</v>
      </c>
      <c r="D29" s="16">
        <f t="array" ref="D29">INDEX($D$55:$N$561,MATCH(D$24&amp;$B$22,$B$55:$B$561&amp;$C$55:$C$561,0),MATCH($A29,$D$54:$N$54,0))</f>
        <v>0</v>
      </c>
      <c r="E29" s="16">
        <f t="array" ref="E29">INDEX($D$55:$N$561,MATCH(E$24&amp;$B$22,$B$55:$B$561&amp;$C$55:$C$561,0),MATCH($A29,$D$54:$N$54,0))</f>
        <v>4169.0808794312888</v>
      </c>
      <c r="F29" s="16">
        <f t="array" ref="F29">INDEX($D$55:$N$561,MATCH(F$24&amp;$B$22,$B$55:$B$561&amp;$C$55:$C$561,0),MATCH($A29,$D$54:$N$54,0))</f>
        <v>2402.5750555968889</v>
      </c>
      <c r="G29" s="16">
        <f t="array" ref="G29">INDEX($D$55:$N$561,MATCH(G$24&amp;$B$22,$B$55:$B$561&amp;$C$55:$C$561,0),MATCH($A29,$D$54:$N$54,0))</f>
        <v>28628.097948657734</v>
      </c>
      <c r="H29" s="16">
        <f t="array" ref="H29">INDEX($D$55:$N$561,MATCH(H$24&amp;$B$22,$B$55:$B$561&amp;$C$55:$C$561,0),MATCH($A29,$D$54:$N$54,0))</f>
        <v>27783.629012807778</v>
      </c>
      <c r="I29" s="16">
        <f t="array" ref="I29">INDEX($D$55:$N$561,MATCH(I$24&amp;$B$22,$B$55:$B$561&amp;$C$55:$C$561,0),MATCH($A29,$D$54:$N$54,0))</f>
        <v>12844.255413187579</v>
      </c>
      <c r="J29" s="16">
        <f t="array" ref="J29">INDEX($D$55:$N$561,MATCH(J$24&amp;$B$22,$B$55:$B$561&amp;$C$55:$C$561,0),MATCH($A29,$D$54:$N$54,0))</f>
        <v>7799.2936469585184</v>
      </c>
      <c r="K29" s="16" t="e">
        <f t="array" ref="K29">INDEX($D$55:$N$561,MATCH(K$24&amp;$B$22,$B$55:$B$561&amp;$C$55:$C$561,0),MATCH($A29,$D$54:$N$54,0))</f>
        <v>#N/A</v>
      </c>
      <c r="L29" s="16" t="e">
        <f t="array" ref="L29">INDEX($D$55:$N$561,MATCH(L$24&amp;$B$22,$B$55:$B$561&amp;$C$55:$C$561,0),MATCH($A29,$D$54:$N$54,0))</f>
        <v>#N/A</v>
      </c>
      <c r="M29" s="16" t="e">
        <f t="array" ref="M29">INDEX($D$55:$N$561,MATCH(M$24&amp;$B$22,$B$55:$B$561&amp;$C$55:$C$561,0),MATCH($A29,$D$54:$N$54,0))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INDEX($D$55:$N$561,MATCH(B$24&amp;$B$22,$B$55:$B$561&amp;$C$55:$C$561,0),MATCH($A30,$D$54:$N$54,0))</f>
        <v>0</v>
      </c>
      <c r="C30" s="16">
        <f t="array" ref="C30">INDEX($D$55:$N$561,MATCH(C$24&amp;$B$22,$B$55:$B$561&amp;$C$55:$C$561,0),MATCH($A30,$D$54:$N$54,0))</f>
        <v>0</v>
      </c>
      <c r="D30" s="16">
        <f t="array" ref="D30">INDEX($D$55:$N$561,MATCH(D$24&amp;$B$22,$B$55:$B$561&amp;$C$55:$C$561,0),MATCH($A30,$D$54:$N$54,0))</f>
        <v>0</v>
      </c>
      <c r="E30" s="16">
        <f t="array" ref="E30">INDEX($D$55:$N$561,MATCH(E$24&amp;$B$22,$B$55:$B$561&amp;$C$55:$C$561,0),MATCH($A30,$D$54:$N$54,0))</f>
        <v>19920.036583987148</v>
      </c>
      <c r="F30" s="16">
        <f t="array" ref="F30">INDEX($D$55:$N$561,MATCH(F$24&amp;$B$22,$B$55:$B$561&amp;$C$55:$C$561,0),MATCH($A30,$D$54:$N$54,0))</f>
        <v>14820.926680815883</v>
      </c>
      <c r="G30" s="16">
        <f t="array" ref="G30">INDEX($D$55:$N$561,MATCH(G$24&amp;$B$22,$B$55:$B$561&amp;$C$55:$C$561,0),MATCH($A30,$D$54:$N$54,0))</f>
        <v>66113.010045112635</v>
      </c>
      <c r="H30" s="16">
        <f t="array" ref="H30">INDEX($D$55:$N$561,MATCH(H$24&amp;$B$22,$B$55:$B$561&amp;$C$55:$C$561,0),MATCH($A30,$D$54:$N$54,0))</f>
        <v>82093.316145607751</v>
      </c>
      <c r="I30" s="16">
        <f t="array" ref="I30">INDEX($D$55:$N$561,MATCH(I$24&amp;$B$22,$B$55:$B$561&amp;$C$55:$C$561,0),MATCH($A30,$D$54:$N$54,0))</f>
        <v>38915.595225803401</v>
      </c>
      <c r="J30" s="16">
        <f t="array" ref="J30">INDEX($D$55:$N$561,MATCH(J$24&amp;$B$22,$B$55:$B$561&amp;$C$55:$C$561,0),MATCH($A30,$D$54:$N$54,0))</f>
        <v>47527.886251883458</v>
      </c>
      <c r="K30" s="16" t="e">
        <f t="array" ref="K30">INDEX($D$55:$N$561,MATCH(K$24&amp;$B$22,$B$55:$B$561&amp;$C$55:$C$561,0),MATCH($A30,$D$54:$N$54,0))</f>
        <v>#N/A</v>
      </c>
      <c r="L30" s="16" t="e">
        <f t="array" ref="L30">INDEX($D$55:$N$561,MATCH(L$24&amp;$B$22,$B$55:$B$561&amp;$C$55:$C$561,0),MATCH($A30,$D$54:$N$54,0))</f>
        <v>#N/A</v>
      </c>
      <c r="M30" s="16" t="e">
        <f t="array" ref="M30">INDEX($D$55:$N$561,MATCH(M$24&amp;$B$22,$B$55:$B$561&amp;$C$55:$C$561,0),MATCH($A30,$D$54:$N$54,0))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INDEX($D$55:$N$561,MATCH(B$24&amp;$B$22,$B$55:$B$561&amp;$C$55:$C$561,0),MATCH($A31,$D$54:$N$54,0))</f>
        <v>0</v>
      </c>
      <c r="C31" s="16">
        <f t="array" ref="C31">INDEX($D$55:$N$561,MATCH(C$24&amp;$B$22,$B$55:$B$561&amp;$C$55:$C$561,0),MATCH($A31,$D$54:$N$54,0))</f>
        <v>0</v>
      </c>
      <c r="D31" s="16">
        <f t="array" ref="D31">INDEX($D$55:$N$561,MATCH(D$24&amp;$B$22,$B$55:$B$561&amp;$C$55:$C$561,0),MATCH($A31,$D$54:$N$54,0))</f>
        <v>0</v>
      </c>
      <c r="E31" s="16">
        <f t="array" ref="E31">INDEX($D$55:$N$561,MATCH(E$24&amp;$B$22,$B$55:$B$561&amp;$C$55:$C$561,0),MATCH($A31,$D$54:$N$54,0))</f>
        <v>46018.532990659296</v>
      </c>
      <c r="F31" s="16">
        <f t="array" ref="F31">INDEX($D$55:$N$561,MATCH(F$24&amp;$B$22,$B$55:$B$561&amp;$C$55:$C$561,0),MATCH($A31,$D$54:$N$54,0))</f>
        <v>41264.983217331595</v>
      </c>
      <c r="G31" s="16">
        <f t="array" ref="G31">INDEX($D$55:$N$561,MATCH(G$24&amp;$B$22,$B$55:$B$561&amp;$C$55:$C$561,0),MATCH($A31,$D$54:$N$54,0))</f>
        <v>63197.466288873038</v>
      </c>
      <c r="H31" s="16">
        <f t="array" ref="H31">INDEX($D$55:$N$561,MATCH(H$24&amp;$B$22,$B$55:$B$561&amp;$C$55:$C$561,0),MATCH($A31,$D$54:$N$54,0))</f>
        <v>37925.574036885155</v>
      </c>
      <c r="I31" s="16">
        <f t="array" ref="I31">INDEX($D$55:$N$561,MATCH(I$24&amp;$B$22,$B$55:$B$561&amp;$C$55:$C$561,0),MATCH($A31,$D$54:$N$54,0))</f>
        <v>66375.620384599912</v>
      </c>
      <c r="J31" s="16">
        <f t="array" ref="J31">INDEX($D$55:$N$561,MATCH(J$24&amp;$B$22,$B$55:$B$561&amp;$C$55:$C$561,0),MATCH($A31,$D$54:$N$54,0))</f>
        <v>62733.542039302716</v>
      </c>
      <c r="K31" s="16" t="e">
        <f t="array" ref="K31">INDEX($D$55:$N$561,MATCH(K$24&amp;$B$22,$B$55:$B$561&amp;$C$55:$C$561,0),MATCH($A31,$D$54:$N$54,0))</f>
        <v>#N/A</v>
      </c>
      <c r="L31" s="16" t="e">
        <f t="array" ref="L31">INDEX($D$55:$N$561,MATCH(L$24&amp;$B$22,$B$55:$B$561&amp;$C$55:$C$561,0),MATCH($A31,$D$54:$N$54,0))</f>
        <v>#N/A</v>
      </c>
      <c r="M31" s="16" t="e">
        <f t="array" ref="M31">INDEX($D$55:$N$561,MATCH(M$24&amp;$B$22,$B$55:$B$561&amp;$C$55:$C$561,0),MATCH($A31,$D$54:$N$54,0))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INDEX($D$55:$N$561,MATCH(B$24&amp;$B$22,$B$55:$B$561&amp;$C$55:$C$561,0),MATCH($A32,$D$54:$N$54,0))</f>
        <v>0</v>
      </c>
      <c r="C32" s="16">
        <f t="array" ref="C32">INDEX($D$55:$N$561,MATCH(C$24&amp;$B$22,$B$55:$B$561&amp;$C$55:$C$561,0),MATCH($A32,$D$54:$N$54,0))</f>
        <v>0</v>
      </c>
      <c r="D32" s="16">
        <f t="array" ref="D32">INDEX($D$55:$N$561,MATCH(D$24&amp;$B$22,$B$55:$B$561&amp;$C$55:$C$561,0),MATCH($A32,$D$54:$N$54,0))</f>
        <v>0</v>
      </c>
      <c r="E32" s="16">
        <f t="array" ref="E32">INDEX($D$55:$N$561,MATCH(E$24&amp;$B$22,$B$55:$B$561&amp;$C$55:$C$561,0),MATCH($A32,$D$54:$N$54,0))</f>
        <v>68907.871080715937</v>
      </c>
      <c r="F32" s="16">
        <f t="array" ref="F32">INDEX($D$55:$N$561,MATCH(F$24&amp;$B$22,$B$55:$B$561&amp;$C$55:$C$561,0),MATCH($A32,$D$54:$N$54,0))</f>
        <v>69854.947312249147</v>
      </c>
      <c r="G32" s="16">
        <f t="array" ref="G32">INDEX($D$55:$N$561,MATCH(G$24&amp;$B$22,$B$55:$B$561&amp;$C$55:$C$561,0),MATCH($A32,$D$54:$N$54,0))</f>
        <v>74094.454266991946</v>
      </c>
      <c r="H32" s="16">
        <f t="array" ref="H32">INDEX($D$55:$N$561,MATCH(H$24&amp;$B$22,$B$55:$B$561&amp;$C$55:$C$561,0),MATCH($A32,$D$54:$N$54,0))</f>
        <v>46935.489455947238</v>
      </c>
      <c r="I32" s="16">
        <f t="array" ref="I32">INDEX($D$55:$N$561,MATCH(I$24&amp;$B$22,$B$55:$B$561&amp;$C$55:$C$561,0),MATCH($A32,$D$54:$N$54,0))</f>
        <v>83728.572545442934</v>
      </c>
      <c r="J32" s="16">
        <f t="array" ref="J32">INDEX($D$55:$N$561,MATCH(J$24&amp;$B$22,$B$55:$B$561&amp;$C$55:$C$561,0),MATCH($A32,$D$54:$N$54,0))</f>
        <v>81543.013198746557</v>
      </c>
      <c r="K32" s="16" t="e">
        <f t="array" ref="K32">INDEX($D$55:$N$561,MATCH(K$24&amp;$B$22,$B$55:$B$561&amp;$C$55:$C$561,0),MATCH($A32,$D$54:$N$54,0))</f>
        <v>#N/A</v>
      </c>
      <c r="L32" s="16" t="e">
        <f t="array" ref="L32">INDEX($D$55:$N$561,MATCH(L$24&amp;$B$22,$B$55:$B$561&amp;$C$55:$C$561,0),MATCH($A32,$D$54:$N$54,0))</f>
        <v>#N/A</v>
      </c>
      <c r="M32" s="16" t="e">
        <f t="array" ref="M32">INDEX($D$55:$N$561,MATCH(M$24&amp;$B$22,$B$55:$B$561&amp;$C$55:$C$561,0),MATCH($A32,$D$54:$N$54,0))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INDEX($D$55:$N$561,MATCH(B$24&amp;$B$22,$B$55:$B$561&amp;$C$55:$C$561,0),MATCH($A33,$D$54:$N$54,0))</f>
        <v>0</v>
      </c>
      <c r="C33" s="16">
        <f t="array" ref="C33">INDEX($D$55:$N$561,MATCH(C$24&amp;$B$22,$B$55:$B$561&amp;$C$55:$C$561,0),MATCH($A33,$D$54:$N$54,0))</f>
        <v>0</v>
      </c>
      <c r="D33" s="16">
        <f t="array" ref="D33">INDEX($D$55:$N$561,MATCH(D$24&amp;$B$22,$B$55:$B$561&amp;$C$55:$C$561,0),MATCH($A33,$D$54:$N$54,0))</f>
        <v>0</v>
      </c>
      <c r="E33" s="16">
        <f t="array" ref="E33">INDEX($D$55:$N$561,MATCH(E$24&amp;$B$22,$B$55:$B$561&amp;$C$55:$C$561,0),MATCH($A33,$D$54:$N$54,0))</f>
        <v>86803.492631429675</v>
      </c>
      <c r="F33" s="16">
        <f t="array" ref="F33">INDEX($D$55:$N$561,MATCH(F$24&amp;$B$22,$B$55:$B$561&amp;$C$55:$C$561,0),MATCH($A33,$D$54:$N$54,0))</f>
        <v>87393.120288416845</v>
      </c>
      <c r="G33" s="16">
        <f t="array" ref="G33">INDEX($D$55:$N$561,MATCH(G$24&amp;$B$22,$B$55:$B$561&amp;$C$55:$C$561,0),MATCH($A33,$D$54:$N$54,0))</f>
        <v>90066.96974616767</v>
      </c>
      <c r="H33" s="16">
        <f t="array" ref="H33">INDEX($D$55:$N$561,MATCH(H$24&amp;$B$22,$B$55:$B$561&amp;$C$55:$C$561,0),MATCH($A33,$D$54:$N$54,0))</f>
        <v>48507.258664292</v>
      </c>
      <c r="I33" s="16">
        <f t="array" ref="I33">INDEX($D$55:$N$561,MATCH(I$24&amp;$B$22,$B$55:$B$561&amp;$C$55:$C$561,0),MATCH($A33,$D$54:$N$54,0))</f>
        <v>96139.692920451736</v>
      </c>
      <c r="J33" s="16">
        <f t="array" ref="J33">INDEX($D$55:$N$561,MATCH(J$24&amp;$B$22,$B$55:$B$561&amp;$C$55:$C$561,0),MATCH($A33,$D$54:$N$54,0))</f>
        <v>91991.710146656405</v>
      </c>
      <c r="K33" s="16" t="e">
        <f t="array" ref="K33">INDEX($D$55:$N$561,MATCH(K$24&amp;$B$22,$B$55:$B$561&amp;$C$55:$C$561,0),MATCH($A33,$D$54:$N$54,0))</f>
        <v>#N/A</v>
      </c>
      <c r="L33" s="16" t="e">
        <f t="array" ref="L33">INDEX($D$55:$N$561,MATCH(L$24&amp;$B$22,$B$55:$B$561&amp;$C$55:$C$561,0),MATCH($A33,$D$54:$N$54,0))</f>
        <v>#N/A</v>
      </c>
      <c r="M33" s="16" t="e">
        <f t="array" ref="M33">INDEX($D$55:$N$561,MATCH(M$24&amp;$B$22,$B$55:$B$561&amp;$C$55:$C$561,0),MATCH($A33,$D$54:$N$54,0))</f>
        <v>#N/A</v>
      </c>
    </row>
    <row r="34" spans="1:26" x14ac:dyDescent="0.3">
      <c r="A34" s="15">
        <v>2100</v>
      </c>
      <c r="B34" s="16">
        <f t="array" ref="B34">INDEX($D$55:$N$561,MATCH(B$24&amp;$B$22,$B$55:$B$561&amp;$C$55:$C$561,0),MATCH($A34,$D$54:$N$54,0))</f>
        <v>0</v>
      </c>
      <c r="C34" s="16">
        <f t="array" ref="C34">INDEX($D$55:$N$561,MATCH(C$24&amp;$B$22,$B$55:$B$561&amp;$C$55:$C$561,0),MATCH($A34,$D$54:$N$54,0))</f>
        <v>0</v>
      </c>
      <c r="D34" s="16">
        <f t="array" ref="D34">INDEX($D$55:$N$561,MATCH(D$24&amp;$B$22,$B$55:$B$561&amp;$C$55:$C$561,0),MATCH($A34,$D$54:$N$54,0))</f>
        <v>0</v>
      </c>
      <c r="E34" s="16">
        <f t="array" ref="E34">INDEX($D$55:$N$561,MATCH(E$24&amp;$B$22,$B$55:$B$561&amp;$C$55:$C$561,0),MATCH($A34,$D$54:$N$54,0))</f>
        <v>93208.717632043379</v>
      </c>
      <c r="F34" s="16">
        <f t="array" ref="F34">INDEX($D$55:$N$561,MATCH(F$24&amp;$B$22,$B$55:$B$561&amp;$C$55:$C$561,0),MATCH($A34,$D$54:$N$54,0))</f>
        <v>93409.447322919994</v>
      </c>
      <c r="G34" s="16">
        <f t="array" ref="G34">INDEX($D$55:$N$561,MATCH(G$24&amp;$B$22,$B$55:$B$561&amp;$C$55:$C$561,0),MATCH($A34,$D$54:$N$54,0))</f>
        <v>98707.291165173607</v>
      </c>
      <c r="H34" s="16">
        <f t="array" ref="H34">INDEX($D$55:$N$561,MATCH(H$24&amp;$B$22,$B$55:$B$561&amp;$C$55:$C$561,0),MATCH($A34,$D$54:$N$54,0))</f>
        <v>61693.585860708772</v>
      </c>
      <c r="I34" s="16">
        <f t="array" ref="I34">INDEX($D$55:$N$561,MATCH(I$24&amp;$B$22,$B$55:$B$561&amp;$C$55:$C$561,0),MATCH($A34,$D$54:$N$54,0))</f>
        <v>102959.13561707246</v>
      </c>
      <c r="J34" s="16">
        <f t="array" ref="J34">INDEX($D$55:$N$561,MATCH(J$24&amp;$B$22,$B$55:$B$561&amp;$C$55:$C$561,0),MATCH($A34,$D$54:$N$54,0))</f>
        <v>100353.16231256798</v>
      </c>
      <c r="K34" s="16" t="e">
        <f t="array" ref="K34">INDEX($D$55:$N$561,MATCH(K$24&amp;$B$22,$B$55:$B$561&amp;$C$55:$C$561,0),MATCH($A34,$D$54:$N$54,0))</f>
        <v>#N/A</v>
      </c>
      <c r="L34" s="16" t="e">
        <f t="array" ref="L34">INDEX($D$55:$N$561,MATCH(L$24&amp;$B$22,$B$55:$B$561&amp;$C$55:$C$561,0),MATCH($A34,$D$54:$N$54,0))</f>
        <v>#N/A</v>
      </c>
      <c r="M34" s="16" t="e">
        <f t="array" ref="M34">INDEX($D$55:$N$561,MATCH(M$24&amp;$B$22,$B$55:$B$561&amp;$C$55:$C$561,0),MATCH($A34,$D$54:$N$54,0))</f>
        <v>#N/A</v>
      </c>
    </row>
    <row r="35" spans="1:26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26" x14ac:dyDescent="0.3">
      <c r="A36" s="15" t="s">
        <v>196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15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262</v>
      </c>
      <c r="B38" s="16" t="str">
        <f>IF(ISBLANK(B20),"",B20)</f>
        <v>Vivid_0A</v>
      </c>
      <c r="C38" s="16" t="str">
        <f>IF(ISBLANK(B20),"",B20)</f>
        <v>Vivid_0A</v>
      </c>
      <c r="D38" s="16" t="str">
        <f t="shared" ref="D38:N38" si="2">IF(ISBLANK(C20),"",C20)</f>
        <v>Vivid_0A_BAU</v>
      </c>
      <c r="E38" s="16" t="str">
        <f t="shared" si="2"/>
        <v>Vivid_0B</v>
      </c>
      <c r="F38" s="16" t="str">
        <f t="shared" si="2"/>
        <v>Vivid_1</v>
      </c>
      <c r="G38" s="16" t="str">
        <f t="shared" si="2"/>
        <v>Vivid_2</v>
      </c>
      <c r="H38" s="16" t="str">
        <f t="shared" si="2"/>
        <v>Vivid_13</v>
      </c>
      <c r="I38" s="16" t="str">
        <f t="shared" si="2"/>
        <v>Vivid_14</v>
      </c>
      <c r="J38" s="16" t="str">
        <f t="shared" si="2"/>
        <v>Vivid_25</v>
      </c>
      <c r="K38" s="16" t="str">
        <f t="shared" si="2"/>
        <v>Vivid_26</v>
      </c>
      <c r="L38" s="16" t="str">
        <f t="shared" si="2"/>
        <v/>
      </c>
      <c r="M38" s="16" t="str">
        <f t="shared" si="2"/>
        <v/>
      </c>
      <c r="N38" s="16" t="str">
        <f t="shared" si="2"/>
        <v/>
      </c>
      <c r="O38" s="15" t="str">
        <f>IF(ISBLANK(B20),"",B20)</f>
        <v>Vivid_0A</v>
      </c>
      <c r="P38" s="15" t="str">
        <f t="shared" ref="P38:Z38" si="3">IF(ISBLANK(C20),"",C20)</f>
        <v>Vivid_0A_BAU</v>
      </c>
      <c r="Q38" s="15" t="str">
        <f t="shared" si="3"/>
        <v>Vivid_0B</v>
      </c>
      <c r="R38" s="15" t="str">
        <f t="shared" si="3"/>
        <v>Vivid_1</v>
      </c>
      <c r="S38" s="15" t="str">
        <f t="shared" si="3"/>
        <v>Vivid_2</v>
      </c>
      <c r="T38" s="15" t="str">
        <f t="shared" si="3"/>
        <v>Vivid_13</v>
      </c>
      <c r="U38" s="15" t="str">
        <f t="shared" si="3"/>
        <v>Vivid_14</v>
      </c>
      <c r="V38" s="15" t="str">
        <f t="shared" si="3"/>
        <v>Vivid_25</v>
      </c>
      <c r="W38" s="15" t="str">
        <f t="shared" si="3"/>
        <v>Vivid_26</v>
      </c>
      <c r="X38" s="15" t="str">
        <f t="shared" si="3"/>
        <v/>
      </c>
      <c r="Y38" s="15" t="str">
        <f t="shared" si="3"/>
        <v/>
      </c>
      <c r="Z38" s="15" t="str">
        <f t="shared" si="3"/>
        <v/>
      </c>
    </row>
    <row r="39" spans="1:26" x14ac:dyDescent="0.3">
      <c r="A39" s="15" t="s">
        <v>64</v>
      </c>
      <c r="B39" s="16">
        <f t="array" ref="B39">INDEX($D$55:$N$561,MATCH(B$38&amp;$A39,$B$55:$B$561&amp;$C$55:$C$561,0),MATCH(B$36,$D$54:$N$54,0))</f>
        <v>366.64870873098073</v>
      </c>
      <c r="C39" s="16">
        <f t="array" ref="C39">INDEX($D$55:$N$561,MATCH(C$38&amp;$A39,$B$55:$B$561&amp;$C$55:$C$561,0),MATCH(C$36,$D$54:$N$54,0))</f>
        <v>6113.9322988468693</v>
      </c>
      <c r="D39" s="16">
        <f t="array" ref="D39">INDEX($D$55:$N$561,MATCH(D$38&amp;$A39,$B$55:$B$561&amp;$C$55:$C$561,0),MATCH(D$36,$D$54:$N$54,0))</f>
        <v>7554.4535368582192</v>
      </c>
      <c r="E39" s="16">
        <f t="array" ref="E39">INDEX($D$55:$N$561,MATCH(E$38&amp;$A39,$B$55:$B$561&amp;$C$55:$C$561,0),MATCH(E$36,$D$54:$N$54,0))</f>
        <v>10294.697426003044</v>
      </c>
      <c r="F39" s="16">
        <f t="array" ref="F39">INDEX($D$55:$N$561,MATCH(F$38&amp;$A39,$B$55:$B$561&amp;$C$55:$C$561,0),MATCH(F$36,$D$54:$N$54,0))</f>
        <v>12280.291884953902</v>
      </c>
      <c r="G39" s="16">
        <f t="array" ref="G39">INDEX($D$55:$N$561,MATCH(G$38&amp;$A39,$B$55:$B$561&amp;$C$55:$C$561,0),MATCH(G$36,$D$54:$N$54,0))</f>
        <v>8791.753811334951</v>
      </c>
      <c r="H39" s="16">
        <f t="array" ref="H39">INDEX($D$55:$N$561,MATCH(H$38&amp;$A39,$B$55:$B$561&amp;$C$55:$C$561,0),MATCH(H$36,$D$54:$N$54,0))</f>
        <v>14931.501543128565</v>
      </c>
      <c r="I39" s="16">
        <f t="array" ref="I39">INDEX($D$55:$N$561,MATCH(I$38&amp;$A39,$B$55:$B$561&amp;$C$55:$C$561,0),MATCH(I$36,$D$54:$N$54,0))</f>
        <v>8791.753811334951</v>
      </c>
      <c r="J39" s="16">
        <f t="array" ref="J39">INDEX($D$55:$N$561,MATCH(J$38&amp;$A39,$B$55:$B$561&amp;$C$55:$C$561,0),MATCH(J$36,$D$54:$N$54,0))</f>
        <v>13089.540024375296</v>
      </c>
      <c r="K39" s="16">
        <f t="array" ref="K39">INDEX($D$55:$N$561,MATCH(K$38&amp;$A39,$B$55:$B$561&amp;$C$55:$C$561,0),MATCH(K$36,$D$54:$N$54,0))</f>
        <v>8791.753811334951</v>
      </c>
      <c r="L39" s="16" t="e">
        <f t="array" ref="L39">INDEX($D$55:$N$561,MATCH(L$38&amp;$A39,$B$55:$B$561&amp;$C$55:$C$561,0),MATCH(L$36,$D$54:$N$54,0))</f>
        <v>#N/A</v>
      </c>
      <c r="M39" s="16" t="e">
        <f t="array" ref="M39">INDEX($D$55:$N$561,MATCH(M$38&amp;$A39,$B$55:$B$561&amp;$C$55:$C$561,0),MATCH(M$36,$D$54:$N$54,0))</f>
        <v>#N/A</v>
      </c>
      <c r="N39" s="16" t="e">
        <f t="array" ref="N39">INDEX($D$55:$N$561,MATCH(N$38&amp;$A39,$B$55:$B$561&amp;$C$55:$C$561,0),MATCH(N$36,$D$54:$N$54,0))</f>
        <v>#N/A</v>
      </c>
      <c r="O39" s="16">
        <f t="array" ref="O39">INDEX($D$55:$N$561,MATCH(O$38&amp;$A39,$B$55:$B$561&amp;$C$55:$C$561,0),MATCH(O$36,$D$54:$N$54,0))</f>
        <v>9976.144641222807</v>
      </c>
      <c r="P39" s="16">
        <f t="array" ref="P39">INDEX($D$55:$N$561,MATCH(P$38&amp;$A39,$B$55:$B$561&amp;$C$55:$C$561,0),MATCH(P$36,$D$54:$N$54,0))</f>
        <v>9903.7165930883893</v>
      </c>
      <c r="Q39" s="16">
        <f t="array" ref="Q39">INDEX($D$55:$N$561,MATCH(Q$38&amp;$A39,$B$55:$B$561&amp;$C$55:$C$561,0),MATCH(Q$36,$D$54:$N$54,0))</f>
        <v>12191.005613089857</v>
      </c>
      <c r="R39" s="16">
        <f t="array" ref="R39">INDEX($D$55:$N$561,MATCH(R$38&amp;$A39,$B$55:$B$561&amp;$C$55:$C$561,0),MATCH(R$36,$D$54:$N$54,0))</f>
        <v>14414.577013832903</v>
      </c>
      <c r="S39" s="16">
        <f t="array" ref="S39">INDEX($D$55:$N$561,MATCH(S$38&amp;$A39,$B$55:$B$561&amp;$C$55:$C$561,0),MATCH(S$36,$D$54:$N$54,0))</f>
        <v>14108.760269746026</v>
      </c>
      <c r="T39" s="16">
        <f t="array" ref="T39">INDEX($D$55:$N$561,MATCH(T$38&amp;$A39,$B$55:$B$561&amp;$C$55:$C$561,0),MATCH(T$36,$D$54:$N$54,0))</f>
        <v>584.89594489946387</v>
      </c>
      <c r="U39" s="16">
        <f t="array" ref="U39">INDEX($D$55:$N$561,MATCH(U$38&amp;$A39,$B$55:$B$561&amp;$C$55:$C$561,0),MATCH(U$36,$D$54:$N$54,0))</f>
        <v>1891.5475109233598</v>
      </c>
      <c r="V39" s="16">
        <f t="array" ref="V39">INDEX($D$55:$N$561,MATCH(V$38&amp;$A39,$B$55:$B$561&amp;$C$55:$C$561,0),MATCH(V$36,$D$54:$N$54,0))</f>
        <v>9311.0237839282854</v>
      </c>
      <c r="W39" s="16">
        <f t="array" ref="W39">INDEX($D$55:$N$561,MATCH(W$38&amp;$A39,$B$55:$B$561&amp;$C$55:$C$561,0),MATCH(W$36,$D$54:$N$54,0))</f>
        <v>9933.0969199652718</v>
      </c>
      <c r="X39" s="16" t="e">
        <f t="array" ref="X39">INDEX($D$55:$N$561,MATCH(X$38&amp;$A39,$B$55:$B$561&amp;$C$55:$C$561,0),MATCH(X$36,$D$54:$N$54,0))</f>
        <v>#N/A</v>
      </c>
      <c r="Y39" s="16" t="e">
        <f t="array" ref="Y39">INDEX($D$55:$N$561,MATCH(Y$38&amp;$A39,$B$55:$B$561&amp;$C$55:$C$561,0),MATCH(Y$36,$D$54:$N$54,0))</f>
        <v>#N/A</v>
      </c>
      <c r="Z39" s="16" t="e">
        <f t="array" ref="Z39">INDEX($D$55:$N$561,MATCH(Z$38&amp;$A39,$B$55:$B$561&amp;$C$55:$C$561,0),MATCH(Z$36,$D$54:$N$54,0))</f>
        <v>#N/A</v>
      </c>
    </row>
    <row r="40" spans="1:26" x14ac:dyDescent="0.3">
      <c r="A40" s="15" t="s">
        <v>65</v>
      </c>
      <c r="B40" s="16">
        <f t="array" ref="B40">INDEX($D$55:$N$561,MATCH(B$38&amp;$A40,$B$55:$B$561&amp;$C$55:$C$561,0),MATCH(B$36,$D$54:$N$54,0))</f>
        <v>42281.951063885441</v>
      </c>
      <c r="C40" s="16">
        <f t="array" ref="C40">INDEX($D$55:$N$561,MATCH(C$38&amp;$A40,$B$55:$B$561&amp;$C$55:$C$561,0),MATCH(C$36,$D$54:$N$54,0))</f>
        <v>48528.684500044496</v>
      </c>
      <c r="D40" s="16">
        <f t="array" ref="D40">INDEX($D$55:$N$561,MATCH(D$38&amp;$A40,$B$55:$B$561&amp;$C$55:$C$561,0),MATCH(D$36,$D$54:$N$54,0))</f>
        <v>41995.688612264792</v>
      </c>
      <c r="E40" s="16">
        <f t="array" ref="E40">INDEX($D$55:$N$561,MATCH(E$38&amp;$A40,$B$55:$B$561&amp;$C$55:$C$561,0),MATCH(E$36,$D$54:$N$54,0))</f>
        <v>27283.218112710074</v>
      </c>
      <c r="F40" s="16">
        <f t="array" ref="F40">INDEX($D$55:$N$561,MATCH(F$38&amp;$A40,$B$55:$B$561&amp;$C$55:$C$561,0),MATCH(F$36,$D$54:$N$54,0))</f>
        <v>19266.932440538865</v>
      </c>
      <c r="G40" s="16">
        <f t="array" ref="G40">INDEX($D$55:$N$561,MATCH(G$38&amp;$A40,$B$55:$B$561&amp;$C$55:$C$561,0),MATCH(G$36,$D$54:$N$54,0))</f>
        <v>26972.913078247384</v>
      </c>
      <c r="H40" s="16">
        <f t="array" ref="H40">INDEX($D$55:$N$561,MATCH(H$38&amp;$A40,$B$55:$B$561&amp;$C$55:$C$561,0),MATCH(H$36,$D$54:$N$54,0))</f>
        <v>0</v>
      </c>
      <c r="I40" s="16">
        <f t="array" ref="I40">INDEX($D$55:$N$561,MATCH(I$38&amp;$A40,$B$55:$B$561&amp;$C$55:$C$561,0),MATCH(I$36,$D$54:$N$54,0))</f>
        <v>26972.913078247384</v>
      </c>
      <c r="J40" s="16">
        <f t="array" ref="J40">INDEX($D$55:$N$561,MATCH(J$38&amp;$A40,$B$55:$B$561&amp;$C$55:$C$561,0),MATCH(J$36,$D$54:$N$54,0))</f>
        <v>13898.05171408553</v>
      </c>
      <c r="K40" s="16">
        <f t="array" ref="K40">INDEX($D$55:$N$561,MATCH(K$38&amp;$A40,$B$55:$B$561&amp;$C$55:$C$561,0),MATCH(K$36,$D$54:$N$54,0))</f>
        <v>26972.913078247384</v>
      </c>
      <c r="L40" s="16" t="e">
        <f t="array" ref="L40">INDEX($D$55:$N$561,MATCH(L$38&amp;$A40,$B$55:$B$561&amp;$C$55:$C$561,0),MATCH(L$36,$D$54:$N$54,0))</f>
        <v>#N/A</v>
      </c>
      <c r="M40" s="16" t="e">
        <f t="array" ref="M40">INDEX($D$55:$N$561,MATCH(M$38&amp;$A40,$B$55:$B$561&amp;$C$55:$C$561,0),MATCH(M$36,$D$54:$N$54,0))</f>
        <v>#N/A</v>
      </c>
      <c r="N40" s="16" t="e">
        <f t="array" ref="N40">INDEX($D$55:$N$561,MATCH(N$38&amp;$A40,$B$55:$B$561&amp;$C$55:$C$561,0),MATCH(N$36,$D$54:$N$54,0))</f>
        <v>#N/A</v>
      </c>
      <c r="O40" s="16">
        <f t="array" ref="O40">INDEX($D$55:$N$561,MATCH(O$38&amp;$A40,$B$55:$B$561&amp;$C$55:$C$561,0),MATCH(O$36,$D$54:$N$54,0))</f>
        <v>45106.700008161752</v>
      </c>
      <c r="P40" s="16">
        <f t="array" ref="P40">INDEX($D$55:$N$561,MATCH(P$38&amp;$A40,$B$55:$B$561&amp;$C$55:$C$561,0),MATCH(P$36,$D$54:$N$54,0))</f>
        <v>44914.16985891106</v>
      </c>
      <c r="Q40" s="16">
        <f t="array" ref="Q40">INDEX($D$55:$N$561,MATCH(Q$38&amp;$A40,$B$55:$B$561&amp;$C$55:$C$561,0),MATCH(Q$36,$D$54:$N$54,0))</f>
        <v>25138.210749746962</v>
      </c>
      <c r="R40" s="16">
        <f t="array" ref="R40">INDEX($D$55:$N$561,MATCH(R$38&amp;$A40,$B$55:$B$561&amp;$C$55:$C$561,0),MATCH(R$36,$D$54:$N$54,0))</f>
        <v>0</v>
      </c>
      <c r="S40" s="16">
        <f t="array" ref="S40">INDEX($D$55:$N$561,MATCH(S$38&amp;$A40,$B$55:$B$561&amp;$C$55:$C$561,0),MATCH(S$36,$D$54:$N$54,0))</f>
        <v>439.45524267415499</v>
      </c>
      <c r="T40" s="16">
        <f t="array" ref="T40">INDEX($D$55:$N$561,MATCH(T$38&amp;$A40,$B$55:$B$561&amp;$C$55:$C$561,0),MATCH(T$36,$D$54:$N$54,0))</f>
        <v>0</v>
      </c>
      <c r="U40" s="16">
        <f t="array" ref="U40">INDEX($D$55:$N$561,MATCH(U$38&amp;$A40,$B$55:$B$561&amp;$C$55:$C$561,0),MATCH(U$36,$D$54:$N$54,0))</f>
        <v>0</v>
      </c>
      <c r="V40" s="16">
        <f t="array" ref="V40">INDEX($D$55:$N$561,MATCH(V$38&amp;$A40,$B$55:$B$561&amp;$C$55:$C$561,0),MATCH(V$36,$D$54:$N$54,0))</f>
        <v>0</v>
      </c>
      <c r="W40" s="16">
        <f t="array" ref="W40">INDEX($D$55:$N$561,MATCH(W$38&amp;$A40,$B$55:$B$561&amp;$C$55:$C$561,0),MATCH(W$36,$D$54:$N$54,0))</f>
        <v>0</v>
      </c>
      <c r="X40" s="16" t="e">
        <f t="array" ref="X40">INDEX($D$55:$N$561,MATCH(X$38&amp;$A40,$B$55:$B$561&amp;$C$55:$C$561,0),MATCH(X$36,$D$54:$N$54,0))</f>
        <v>#N/A</v>
      </c>
      <c r="Y40" s="16" t="e">
        <f t="array" ref="Y40">INDEX($D$55:$N$561,MATCH(Y$38&amp;$A40,$B$55:$B$561&amp;$C$55:$C$561,0),MATCH(Y$36,$D$54:$N$54,0))</f>
        <v>#N/A</v>
      </c>
      <c r="Z40" s="16" t="e">
        <f t="array" ref="Z40">INDEX($D$55:$N$561,MATCH(Z$38&amp;$A40,$B$55:$B$561&amp;$C$55:$C$561,0),MATCH(Z$36,$D$54:$N$54,0))</f>
        <v>#N/A</v>
      </c>
    </row>
    <row r="41" spans="1:26" x14ac:dyDescent="0.3">
      <c r="A41" s="15" t="s">
        <v>66</v>
      </c>
      <c r="B41" s="16">
        <f t="array" ref="B41">INDEX($D$55:$N$561,MATCH(B$38&amp;$A41,$B$55:$B$561&amp;$C$55:$C$561,0),MATCH(B$36,$D$54:$N$54,0))</f>
        <v>15742.568461825387</v>
      </c>
      <c r="C41" s="16">
        <f t="array" ref="C41">INDEX($D$55:$N$561,MATCH(C$38&amp;$A41,$B$55:$B$561&amp;$C$55:$C$561,0),MATCH(C$36,$D$54:$N$54,0))</f>
        <v>14195.880211770867</v>
      </c>
      <c r="D41" s="16">
        <f t="array" ref="D41">INDEX($D$55:$N$561,MATCH(D$38&amp;$A41,$B$55:$B$561&amp;$C$55:$C$561,0),MATCH(D$36,$D$54:$N$54,0))</f>
        <v>13015.934419495872</v>
      </c>
      <c r="E41" s="16">
        <f t="array" ref="E41">INDEX($D$55:$N$561,MATCH(E$38&amp;$A41,$B$55:$B$561&amp;$C$55:$C$561,0),MATCH(E$36,$D$54:$N$54,0))</f>
        <v>18676.043464289065</v>
      </c>
      <c r="F41" s="16">
        <f t="array" ref="F41">INDEX($D$55:$N$561,MATCH(F$38&amp;$A41,$B$55:$B$561&amp;$C$55:$C$561,0),MATCH(F$36,$D$54:$N$54,0))</f>
        <v>19741.109136012725</v>
      </c>
      <c r="G41" s="16">
        <f t="array" ref="G41">INDEX($D$55:$N$561,MATCH(G$38&amp;$A41,$B$55:$B$561&amp;$C$55:$C$561,0),MATCH(G$36,$D$54:$N$54,0))</f>
        <v>20372.0006519647</v>
      </c>
      <c r="H41" s="16">
        <f t="array" ref="H41">INDEX($D$55:$N$561,MATCH(H$38&amp;$A41,$B$55:$B$561&amp;$C$55:$C$561,0),MATCH(H$36,$D$54:$N$54,0))</f>
        <v>26578.626672862818</v>
      </c>
      <c r="I41" s="16">
        <f t="array" ref="I41">INDEX($D$55:$N$561,MATCH(I$38&amp;$A41,$B$55:$B$561&amp;$C$55:$C$561,0),MATCH(I$36,$D$54:$N$54,0))</f>
        <v>20372.0006519647</v>
      </c>
      <c r="J41" s="16">
        <f t="array" ref="J41">INDEX($D$55:$N$561,MATCH(J$38&amp;$A41,$B$55:$B$561&amp;$C$55:$C$561,0),MATCH(J$36,$D$54:$N$54,0))</f>
        <v>18571.284426595375</v>
      </c>
      <c r="K41" s="16">
        <f t="array" ref="K41">INDEX($D$55:$N$561,MATCH(K$38&amp;$A41,$B$55:$B$561&amp;$C$55:$C$561,0),MATCH(K$36,$D$54:$N$54,0))</f>
        <v>20372.0006519647</v>
      </c>
      <c r="L41" s="16" t="e">
        <f t="array" ref="L41">INDEX($D$55:$N$561,MATCH(L$38&amp;$A41,$B$55:$B$561&amp;$C$55:$C$561,0),MATCH(L$36,$D$54:$N$54,0))</f>
        <v>#N/A</v>
      </c>
      <c r="M41" s="16" t="e">
        <f t="array" ref="M41">INDEX($D$55:$N$561,MATCH(M$38&amp;$A41,$B$55:$B$561&amp;$C$55:$C$561,0),MATCH(M$36,$D$54:$N$54,0))</f>
        <v>#N/A</v>
      </c>
      <c r="N41" s="16" t="e">
        <f t="array" ref="N41">INDEX($D$55:$N$561,MATCH(N$38&amp;$A41,$B$55:$B$561&amp;$C$55:$C$561,0),MATCH(N$36,$D$54:$N$54,0))</f>
        <v>#N/A</v>
      </c>
      <c r="O41" s="16">
        <f t="array" ref="O41">INDEX($D$55:$N$561,MATCH(O$38&amp;$A41,$B$55:$B$561&amp;$C$55:$C$561,0),MATCH(O$36,$D$54:$N$54,0))</f>
        <v>367.8647045940869</v>
      </c>
      <c r="P41" s="16">
        <f t="array" ref="P41">INDEX($D$55:$N$561,MATCH(P$38&amp;$A41,$B$55:$B$561&amp;$C$55:$C$561,0),MATCH(P$36,$D$54:$N$54,0))</f>
        <v>65.872791663749098</v>
      </c>
      <c r="Q41" s="16">
        <f t="array" ref="Q41">INDEX($D$55:$N$561,MATCH(Q$38&amp;$A41,$B$55:$B$561&amp;$C$55:$C$561,0),MATCH(Q$36,$D$54:$N$54,0))</f>
        <v>139.68368892431181</v>
      </c>
      <c r="R41" s="16">
        <f t="array" ref="R41">INDEX($D$55:$N$561,MATCH(R$38&amp;$A41,$B$55:$B$561&amp;$C$55:$C$561,0),MATCH(R$36,$D$54:$N$54,0))</f>
        <v>7888.7818025631605</v>
      </c>
      <c r="S41" s="16">
        <f t="array" ref="S41">INDEX($D$55:$N$561,MATCH(S$38&amp;$A41,$B$55:$B$561&amp;$C$55:$C$561,0),MATCH(S$36,$D$54:$N$54,0))</f>
        <v>7318.6683999475408</v>
      </c>
      <c r="T41" s="16">
        <f t="array" ref="T41">INDEX($D$55:$N$561,MATCH(T$38&amp;$A41,$B$55:$B$561&amp;$C$55:$C$561,0),MATCH(T$36,$D$54:$N$54,0))</f>
        <v>0</v>
      </c>
      <c r="U41" s="16">
        <f t="array" ref="U41">INDEX($D$55:$N$561,MATCH(U$38&amp;$A41,$B$55:$B$561&amp;$C$55:$C$561,0),MATCH(U$36,$D$54:$N$54,0))</f>
        <v>0</v>
      </c>
      <c r="V41" s="16">
        <f t="array" ref="V41">INDEX($D$55:$N$561,MATCH(V$38&amp;$A41,$B$55:$B$561&amp;$C$55:$C$561,0),MATCH(V$36,$D$54:$N$54,0))</f>
        <v>5980.5775310710769</v>
      </c>
      <c r="W41" s="16">
        <f t="array" ref="W41">INDEX($D$55:$N$561,MATCH(W$38&amp;$A41,$B$55:$B$561&amp;$C$55:$C$561,0),MATCH(W$36,$D$54:$N$54,0))</f>
        <v>9448.5590655713786</v>
      </c>
      <c r="X41" s="16" t="e">
        <f t="array" ref="X41">INDEX($D$55:$N$561,MATCH(X$38&amp;$A41,$B$55:$B$561&amp;$C$55:$C$561,0),MATCH(X$36,$D$54:$N$54,0))</f>
        <v>#N/A</v>
      </c>
      <c r="Y41" s="16" t="e">
        <f t="array" ref="Y41">INDEX($D$55:$N$561,MATCH(Y$38&amp;$A41,$B$55:$B$561&amp;$C$55:$C$561,0),MATCH(Y$36,$D$54:$N$54,0))</f>
        <v>#N/A</v>
      </c>
      <c r="Z41" s="16" t="e">
        <f t="array" ref="Z41">INDEX($D$55:$N$561,MATCH(Z$38&amp;$A41,$B$55:$B$561&amp;$C$55:$C$561,0),MATCH(Z$36,$D$54:$N$54,0))</f>
        <v>#N/A</v>
      </c>
    </row>
    <row r="42" spans="1:26" x14ac:dyDescent="0.3">
      <c r="A42" s="15" t="s">
        <v>67</v>
      </c>
      <c r="B42" s="16">
        <f t="array" ref="B42">INDEX($D$55:$N$561,MATCH(B$38&amp;$A42,$B$55:$B$561&amp;$C$55:$C$561,0),MATCH(B$36,$D$54:$N$54,0))</f>
        <v>194.35225063586262</v>
      </c>
      <c r="C42" s="16">
        <f t="array" ref="C42">INDEX($D$55:$N$561,MATCH(C$38&amp;$A42,$B$55:$B$561&amp;$C$55:$C$561,0),MATCH(C$36,$D$54:$N$54,0))</f>
        <v>2963.9552767263458</v>
      </c>
      <c r="D42" s="16">
        <f t="array" ref="D42">INDEX($D$55:$N$561,MATCH(D$38&amp;$A42,$B$55:$B$561&amp;$C$55:$C$561,0),MATCH(D$36,$D$54:$N$54,0))</f>
        <v>3880.6747946256328</v>
      </c>
      <c r="E42" s="16">
        <f t="array" ref="E42">INDEX($D$55:$N$561,MATCH(E$38&amp;$A42,$B$55:$B$561&amp;$C$55:$C$561,0),MATCH(E$36,$D$54:$N$54,0))</f>
        <v>4042.8104737125996</v>
      </c>
      <c r="F42" s="16">
        <f t="array" ref="F42">INDEX($D$55:$N$561,MATCH(F$38&amp;$A42,$B$55:$B$561&amp;$C$55:$C$561,0),MATCH(F$36,$D$54:$N$54,0))</f>
        <v>4042.8104737125996</v>
      </c>
      <c r="G42" s="16">
        <f t="array" ref="G42">INDEX($D$55:$N$561,MATCH(G$38&amp;$A42,$B$55:$B$561&amp;$C$55:$C$561,0),MATCH(G$36,$D$54:$N$54,0))</f>
        <v>4108.413409495316</v>
      </c>
      <c r="H42" s="16">
        <f t="array" ref="H42">INDEX($D$55:$N$561,MATCH(H$38&amp;$A42,$B$55:$B$561&amp;$C$55:$C$561,0),MATCH(H$36,$D$54:$N$54,0))</f>
        <v>6099.4081851908104</v>
      </c>
      <c r="I42" s="16">
        <f t="array" ref="I42">INDEX($D$55:$N$561,MATCH(I$38&amp;$A42,$B$55:$B$561&amp;$C$55:$C$561,0),MATCH(I$36,$D$54:$N$54,0))</f>
        <v>4108.413409495316</v>
      </c>
      <c r="J42" s="16">
        <f t="array" ref="J42">INDEX($D$55:$N$561,MATCH(J$38&amp;$A42,$B$55:$B$561&amp;$C$55:$C$561,0),MATCH(J$36,$D$54:$N$54,0))</f>
        <v>4118.9307443512262</v>
      </c>
      <c r="K42" s="16">
        <f t="array" ref="K42">INDEX($D$55:$N$561,MATCH(K$38&amp;$A42,$B$55:$B$561&amp;$C$55:$C$561,0),MATCH(K$36,$D$54:$N$54,0))</f>
        <v>4108.413409495316</v>
      </c>
      <c r="L42" s="16" t="e">
        <f t="array" ref="L42">INDEX($D$55:$N$561,MATCH(L$38&amp;$A42,$B$55:$B$561&amp;$C$55:$C$561,0),MATCH(L$36,$D$54:$N$54,0))</f>
        <v>#N/A</v>
      </c>
      <c r="M42" s="16" t="e">
        <f t="array" ref="M42">INDEX($D$55:$N$561,MATCH(M$38&amp;$A42,$B$55:$B$561&amp;$C$55:$C$561,0),MATCH(M$36,$D$54:$N$54,0))</f>
        <v>#N/A</v>
      </c>
      <c r="N42" s="16" t="e">
        <f t="array" ref="N42">INDEX($D$55:$N$561,MATCH(N$38&amp;$A42,$B$55:$B$561&amp;$C$55:$C$561,0),MATCH(N$36,$D$54:$N$54,0))</f>
        <v>#N/A</v>
      </c>
      <c r="O42" s="16">
        <f t="array" ref="O42">INDEX($D$55:$N$561,MATCH(O$38&amp;$A42,$B$55:$B$561&amp;$C$55:$C$561,0),MATCH(O$36,$D$54:$N$54,0))</f>
        <v>6845.6421927153724</v>
      </c>
      <c r="P42" s="16">
        <f t="array" ref="P42">INDEX($D$55:$N$561,MATCH(P$38&amp;$A42,$B$55:$B$561&amp;$C$55:$C$561,0),MATCH(P$36,$D$54:$N$54,0))</f>
        <v>6866.3097780090893</v>
      </c>
      <c r="Q42" s="16">
        <f t="array" ref="Q42">INDEX($D$55:$N$561,MATCH(Q$38&amp;$A42,$B$55:$B$561&amp;$C$55:$C$561,0),MATCH(Q$36,$D$54:$N$54,0))</f>
        <v>6955.7318260990651</v>
      </c>
      <c r="R42" s="16">
        <f t="array" ref="R42">INDEX($D$55:$N$561,MATCH(R$38&amp;$A42,$B$55:$B$561&amp;$C$55:$C$561,0),MATCH(R$36,$D$54:$N$54,0))</f>
        <v>7066.5161442701101</v>
      </c>
      <c r="S42" s="16">
        <f t="array" ref="S42">INDEX($D$55:$N$561,MATCH(S$38&amp;$A42,$B$55:$B$561&amp;$C$55:$C$561,0),MATCH(S$36,$D$54:$N$54,0))</f>
        <v>7782.9367997388335</v>
      </c>
      <c r="T42" s="16">
        <f t="array" ref="T42">INDEX($D$55:$N$561,MATCH(T$38&amp;$A42,$B$55:$B$561&amp;$C$55:$C$561,0),MATCH(T$36,$D$54:$N$54,0))</f>
        <v>32584.373770594109</v>
      </c>
      <c r="U42" s="16">
        <f t="array" ref="U42">INDEX($D$55:$N$561,MATCH(U$38&amp;$A42,$B$55:$B$561&amp;$C$55:$C$561,0),MATCH(U$36,$D$54:$N$54,0))</f>
        <v>38319.689039923229</v>
      </c>
      <c r="V42" s="16">
        <f t="array" ref="V42">INDEX($D$55:$N$561,MATCH(V$38&amp;$A42,$B$55:$B$561&amp;$C$55:$C$561,0),MATCH(V$36,$D$54:$N$54,0))</f>
        <v>7527.3975655437862</v>
      </c>
      <c r="W42" s="16">
        <f t="array" ref="W42">INDEX($D$55:$N$561,MATCH(W$38&amp;$A42,$B$55:$B$561&amp;$C$55:$C$561,0),MATCH(W$36,$D$54:$N$54,0))</f>
        <v>11483.632350029437</v>
      </c>
      <c r="X42" s="16" t="e">
        <f t="array" ref="X42">INDEX($D$55:$N$561,MATCH(X$38&amp;$A42,$B$55:$B$561&amp;$C$55:$C$561,0),MATCH(X$36,$D$54:$N$54,0))</f>
        <v>#N/A</v>
      </c>
      <c r="Y42" s="16" t="e">
        <f t="array" ref="Y42">INDEX($D$55:$N$561,MATCH(Y$38&amp;$A42,$B$55:$B$561&amp;$C$55:$C$561,0),MATCH(Y$36,$D$54:$N$54,0))</f>
        <v>#N/A</v>
      </c>
      <c r="Z42" s="16" t="e">
        <f t="array" ref="Z42">INDEX($D$55:$N$561,MATCH(Z$38&amp;$A42,$B$55:$B$561&amp;$C$55:$C$561,0),MATCH(Z$36,$D$54:$N$54,0))</f>
        <v>#N/A</v>
      </c>
    </row>
    <row r="43" spans="1:26" x14ac:dyDescent="0.3">
      <c r="A43" s="15" t="s">
        <v>68</v>
      </c>
      <c r="B43" s="16">
        <f t="array" ref="B43">INDEX($D$55:$N$561,MATCH(B$38&amp;$A43,$B$55:$B$561&amp;$C$55:$C$561,0),MATCH(B$36,$D$54:$N$54,0))</f>
        <v>10349.250849132153</v>
      </c>
      <c r="C43" s="16">
        <f t="array" ref="C43">INDEX($D$55:$N$561,MATCH(C$38&amp;$A43,$B$55:$B$561&amp;$C$55:$C$561,0),MATCH(C$36,$D$54:$N$54,0))</f>
        <v>16009.579146367447</v>
      </c>
      <c r="D43" s="16">
        <f t="array" ref="D43">INDEX($D$55:$N$561,MATCH(D$38&amp;$A43,$B$55:$B$561&amp;$C$55:$C$561,0),MATCH(D$36,$D$54:$N$54,0))</f>
        <v>16233.042907666695</v>
      </c>
      <c r="E43" s="16">
        <f t="array" ref="E43">INDEX($D$55:$N$561,MATCH(E$38&amp;$A43,$B$55:$B$561&amp;$C$55:$C$561,0),MATCH(E$36,$D$54:$N$54,0))</f>
        <v>17468.554855588605</v>
      </c>
      <c r="F43" s="16">
        <f t="array" ref="F43">INDEX($D$55:$N$561,MATCH(F$38&amp;$A43,$B$55:$B$561&amp;$C$55:$C$561,0),MATCH(F$36,$D$54:$N$54,0))</f>
        <v>17470.619098448369</v>
      </c>
      <c r="G43" s="16">
        <f t="array" ref="G43">INDEX($D$55:$N$561,MATCH(G$38&amp;$A43,$B$55:$B$561&amp;$C$55:$C$561,0),MATCH(G$36,$D$54:$N$54,0))</f>
        <v>17225.742365285667</v>
      </c>
      <c r="H43" s="16">
        <f t="array" ref="H43">INDEX($D$55:$N$561,MATCH(H$38&amp;$A43,$B$55:$B$561&amp;$C$55:$C$561,0),MATCH(H$36,$D$54:$N$54,0))</f>
        <v>18149.552543275844</v>
      </c>
      <c r="I43" s="16">
        <f t="array" ref="I43">INDEX($D$55:$N$561,MATCH(I$38&amp;$A43,$B$55:$B$561&amp;$C$55:$C$561,0),MATCH(I$36,$D$54:$N$54,0))</f>
        <v>17225.742365285667</v>
      </c>
      <c r="J43" s="16">
        <f t="array" ref="J43">INDEX($D$55:$N$561,MATCH(J$38&amp;$A43,$B$55:$B$561&amp;$C$55:$C$561,0),MATCH(J$36,$D$54:$N$54,0))</f>
        <v>17976.984290055789</v>
      </c>
      <c r="K43" s="16">
        <f t="array" ref="K43">INDEX($D$55:$N$561,MATCH(K$38&amp;$A43,$B$55:$B$561&amp;$C$55:$C$561,0),MATCH(K$36,$D$54:$N$54,0))</f>
        <v>17225.742365285667</v>
      </c>
      <c r="L43" s="16" t="e">
        <f t="array" ref="L43">INDEX($D$55:$N$561,MATCH(L$38&amp;$A43,$B$55:$B$561&amp;$C$55:$C$561,0),MATCH(L$36,$D$54:$N$54,0))</f>
        <v>#N/A</v>
      </c>
      <c r="M43" s="16" t="e">
        <f t="array" ref="M43">INDEX($D$55:$N$561,MATCH(M$38&amp;$A43,$B$55:$B$561&amp;$C$55:$C$561,0),MATCH(M$36,$D$54:$N$54,0))</f>
        <v>#N/A</v>
      </c>
      <c r="N43" s="16" t="e">
        <f t="array" ref="N43">INDEX($D$55:$N$561,MATCH(N$38&amp;$A43,$B$55:$B$561&amp;$C$55:$C$561,0),MATCH(N$36,$D$54:$N$54,0))</f>
        <v>#N/A</v>
      </c>
      <c r="O43" s="16">
        <f t="array" ref="O43">INDEX($D$55:$N$561,MATCH(O$38&amp;$A43,$B$55:$B$561&amp;$C$55:$C$561,0),MATCH(O$36,$D$54:$N$54,0))</f>
        <v>18272.678725155598</v>
      </c>
      <c r="P43" s="16">
        <f t="array" ref="P43">INDEX($D$55:$N$561,MATCH(P$38&amp;$A43,$B$55:$B$561&amp;$C$55:$C$561,0),MATCH(P$36,$D$54:$N$54,0))</f>
        <v>18375.935384418124</v>
      </c>
      <c r="Q43" s="16">
        <f t="array" ref="Q43">INDEX($D$55:$N$561,MATCH(Q$38&amp;$A43,$B$55:$B$561&amp;$C$55:$C$561,0),MATCH(Q$36,$D$54:$N$54,0))</f>
        <v>20314.617434866494</v>
      </c>
      <c r="R43" s="16">
        <f t="array" ref="R43">INDEX($D$55:$N$561,MATCH(R$38&amp;$A43,$B$55:$B$561&amp;$C$55:$C$561,0),MATCH(R$36,$D$54:$N$54,0))</f>
        <v>22872.903868838206</v>
      </c>
      <c r="S43" s="16">
        <f t="array" ref="S43">INDEX($D$55:$N$561,MATCH(S$38&amp;$A43,$B$55:$B$561&amp;$C$55:$C$561,0),MATCH(S$36,$D$54:$N$54,0))</f>
        <v>24784.262404989826</v>
      </c>
      <c r="T43" s="16">
        <f t="array" ref="T43">INDEX($D$55:$N$561,MATCH(T$38&amp;$A43,$B$55:$B$561&amp;$C$55:$C$561,0),MATCH(T$36,$D$54:$N$54,0))</f>
        <v>34096.792224403442</v>
      </c>
      <c r="U43" s="16">
        <f t="array" ref="U43">INDEX($D$55:$N$561,MATCH(U$38&amp;$A43,$B$55:$B$561&amp;$C$55:$C$561,0),MATCH(U$36,$D$54:$N$54,0))</f>
        <v>31015.442942885973</v>
      </c>
      <c r="V43" s="16">
        <f t="array" ref="V43">INDEX($D$55:$N$561,MATCH(V$38&amp;$A43,$B$55:$B$561&amp;$C$55:$C$561,0),MATCH(V$36,$D$54:$N$54,0))</f>
        <v>25213.123772287843</v>
      </c>
      <c r="W43" s="16">
        <f t="array" ref="W43">INDEX($D$55:$N$561,MATCH(W$38&amp;$A43,$B$55:$B$561&amp;$C$55:$C$561,0),MATCH(W$36,$D$54:$N$54,0))</f>
        <v>27407.705668384428</v>
      </c>
      <c r="X43" s="16" t="e">
        <f t="array" ref="X43">INDEX($D$55:$N$561,MATCH(X$38&amp;$A43,$B$55:$B$561&amp;$C$55:$C$561,0),MATCH(X$36,$D$54:$N$54,0))</f>
        <v>#N/A</v>
      </c>
      <c r="Y43" s="16" t="e">
        <f t="array" ref="Y43">INDEX($D$55:$N$561,MATCH(Y$38&amp;$A43,$B$55:$B$561&amp;$C$55:$C$561,0),MATCH(Y$36,$D$54:$N$54,0))</f>
        <v>#N/A</v>
      </c>
      <c r="Z43" s="16" t="e">
        <f t="array" ref="Z43">INDEX($D$55:$N$561,MATCH(Z$38&amp;$A43,$B$55:$B$561&amp;$C$55:$C$561,0),MATCH(Z$36,$D$54:$N$54,0))</f>
        <v>#N/A</v>
      </c>
    </row>
    <row r="44" spans="1:26" x14ac:dyDescent="0.3">
      <c r="A44" s="15" t="s">
        <v>69</v>
      </c>
      <c r="B44" s="16">
        <f t="array" ref="B44">INDEX($D$55:$N$561,MATCH(B$38&amp;$A44,$B$55:$B$561&amp;$C$55:$C$561,0),MATCH(B$36,$D$54:$N$54,0))</f>
        <v>9848.8143857170107</v>
      </c>
      <c r="C44" s="16">
        <f t="array" ref="C44">INDEX($D$55:$N$561,MATCH(C$38&amp;$A44,$B$55:$B$561&amp;$C$55:$C$561,0),MATCH(C$36,$D$54:$N$54,0))</f>
        <v>14511.581861973247</v>
      </c>
      <c r="D44" s="16">
        <f t="array" ref="D44">INDEX($D$55:$N$561,MATCH(D$38&amp;$A44,$B$55:$B$561&amp;$C$55:$C$561,0),MATCH(D$36,$D$54:$N$54,0))</f>
        <v>14531.345674199894</v>
      </c>
      <c r="E44" s="16">
        <f t="array" ref="E44">INDEX($D$55:$N$561,MATCH(E$38&amp;$A44,$B$55:$B$561&amp;$C$55:$C$561,0),MATCH(E$36,$D$54:$N$54,0))</f>
        <v>14580.156829963411</v>
      </c>
      <c r="F44" s="16">
        <f t="array" ref="F44">INDEX($D$55:$N$561,MATCH(F$38&amp;$A44,$B$55:$B$561&amp;$C$55:$C$561,0),MATCH(F$36,$D$54:$N$54,0))</f>
        <v>14580.156829963411</v>
      </c>
      <c r="G44" s="16">
        <f t="array" ref="G44">INDEX($D$55:$N$561,MATCH(G$38&amp;$A44,$B$55:$B$561&amp;$C$55:$C$561,0),MATCH(G$36,$D$54:$N$54,0))</f>
        <v>14573.808002186546</v>
      </c>
      <c r="H44" s="16">
        <f t="array" ref="H44">INDEX($D$55:$N$561,MATCH(H$38&amp;$A44,$B$55:$B$561&amp;$C$55:$C$561,0),MATCH(H$36,$D$54:$N$54,0))</f>
        <v>14573.808002186546</v>
      </c>
      <c r="I44" s="16">
        <f t="array" ref="I44">INDEX($D$55:$N$561,MATCH(I$38&amp;$A44,$B$55:$B$561&amp;$C$55:$C$561,0),MATCH(I$36,$D$54:$N$54,0))</f>
        <v>14573.808002186546</v>
      </c>
      <c r="J44" s="16">
        <f t="array" ref="J44">INDEX($D$55:$N$561,MATCH(J$38&amp;$A44,$B$55:$B$561&amp;$C$55:$C$561,0),MATCH(J$36,$D$54:$N$54,0))</f>
        <v>14573.808002186546</v>
      </c>
      <c r="K44" s="16">
        <f t="array" ref="K44">INDEX($D$55:$N$561,MATCH(K$38&amp;$A44,$B$55:$B$561&amp;$C$55:$C$561,0),MATCH(K$36,$D$54:$N$54,0))</f>
        <v>14573.808002186546</v>
      </c>
      <c r="L44" s="16" t="e">
        <f t="array" ref="L44">INDEX($D$55:$N$561,MATCH(L$38&amp;$A44,$B$55:$B$561&amp;$C$55:$C$561,0),MATCH(L$36,$D$54:$N$54,0))</f>
        <v>#N/A</v>
      </c>
      <c r="M44" s="16" t="e">
        <f t="array" ref="M44">INDEX($D$55:$N$561,MATCH(M$38&amp;$A44,$B$55:$B$561&amp;$C$55:$C$561,0),MATCH(M$36,$D$54:$N$54,0))</f>
        <v>#N/A</v>
      </c>
      <c r="N44" s="16" t="e">
        <f t="array" ref="N44">INDEX($D$55:$N$561,MATCH(N$38&amp;$A44,$B$55:$B$561&amp;$C$55:$C$561,0),MATCH(N$36,$D$54:$N$54,0))</f>
        <v>#N/A</v>
      </c>
      <c r="O44" s="16">
        <f t="array" ref="O44">INDEX($D$55:$N$561,MATCH(O$38&amp;$A44,$B$55:$B$561&amp;$C$55:$C$561,0),MATCH(O$36,$D$54:$N$54,0))</f>
        <v>15957.315267915325</v>
      </c>
      <c r="P44" s="16">
        <f t="array" ref="P44">INDEX($D$55:$N$561,MATCH(P$38&amp;$A44,$B$55:$B$561&amp;$C$55:$C$561,0),MATCH(P$36,$D$54:$N$54,0))</f>
        <v>16009.562718399651</v>
      </c>
      <c r="Q44" s="16">
        <f t="array" ref="Q44">INDEX($D$55:$N$561,MATCH(Q$38&amp;$A44,$B$55:$B$561&amp;$C$55:$C$561,0),MATCH(Q$36,$D$54:$N$54,0))</f>
        <v>18260.406605096723</v>
      </c>
      <c r="R44" s="16">
        <f t="array" ref="R44">INDEX($D$55:$N$561,MATCH(R$38&amp;$A44,$B$55:$B$561&amp;$C$55:$C$561,0),MATCH(R$36,$D$54:$N$54,0))</f>
        <v>20821.647928305345</v>
      </c>
      <c r="S44" s="16">
        <f t="array" ref="S44">INDEX($D$55:$N$561,MATCH(S$38&amp;$A44,$B$55:$B$561&amp;$C$55:$C$561,0),MATCH(S$36,$D$54:$N$54,0))</f>
        <v>23088.863322110505</v>
      </c>
      <c r="T44" s="16">
        <f t="array" ref="T44">INDEX($D$55:$N$561,MATCH(T$38&amp;$A44,$B$55:$B$561&amp;$C$55:$C$561,0),MATCH(T$36,$D$54:$N$54,0))</f>
        <v>24642.12</v>
      </c>
      <c r="U44" s="16">
        <f t="array" ref="U44">INDEX($D$55:$N$561,MATCH(U$38&amp;$A44,$B$55:$B$561&amp;$C$55:$C$561,0),MATCH(U$36,$D$54:$N$54,0))</f>
        <v>22930.488991041704</v>
      </c>
      <c r="V44" s="16">
        <f t="array" ref="V44">INDEX($D$55:$N$561,MATCH(V$38&amp;$A44,$B$55:$B$561&amp;$C$55:$C$561,0),MATCH(V$36,$D$54:$N$54,0))</f>
        <v>24641.708880006066</v>
      </c>
      <c r="W44" s="16">
        <f t="array" ref="W44">INDEX($D$55:$N$561,MATCH(W$38&amp;$A44,$B$55:$B$561&amp;$C$55:$C$561,0),MATCH(W$36,$D$54:$N$54,0))</f>
        <v>24925.344846272608</v>
      </c>
      <c r="X44" s="16" t="e">
        <f t="array" ref="X44">INDEX($D$55:$N$561,MATCH(X$38&amp;$A44,$B$55:$B$561&amp;$C$55:$C$561,0),MATCH(X$36,$D$54:$N$54,0))</f>
        <v>#N/A</v>
      </c>
      <c r="Y44" s="16" t="e">
        <f t="array" ref="Y44">INDEX($D$55:$N$561,MATCH(Y$38&amp;$A44,$B$55:$B$561&amp;$C$55:$C$561,0),MATCH(Y$36,$D$54:$N$54,0))</f>
        <v>#N/A</v>
      </c>
      <c r="Z44" s="16" t="e">
        <f t="array" ref="Z44">INDEX($D$55:$N$561,MATCH(Z$38&amp;$A44,$B$55:$B$561&amp;$C$55:$C$561,0),MATCH(Z$36,$D$54:$N$54,0))</f>
        <v>#N/A</v>
      </c>
    </row>
    <row r="45" spans="1:26" x14ac:dyDescent="0.3">
      <c r="A45" s="15" t="s">
        <v>70</v>
      </c>
      <c r="B45" s="16">
        <f t="array" ref="B45">INDEX($D$55:$N$561,MATCH(B$38&amp;$A45,$B$55:$B$561&amp;$C$55:$C$561,0),MATCH(B$36,$D$54:$N$54,0))</f>
        <v>2356.8190162179035</v>
      </c>
      <c r="C45" s="16">
        <f t="array" ref="C45">INDEX($D$55:$N$561,MATCH(C$38&amp;$A45,$B$55:$B$561&amp;$C$55:$C$561,0),MATCH(C$36,$D$54:$N$54,0))</f>
        <v>1535.066005341693</v>
      </c>
      <c r="D45" s="16">
        <f t="array" ref="D45">INDEX($D$55:$N$561,MATCH(D$38&amp;$A45,$B$55:$B$561&amp;$C$55:$C$561,0),MATCH(D$36,$D$54:$N$54,0))</f>
        <v>1524.0779043826512</v>
      </c>
      <c r="E45" s="16">
        <f t="array" ref="E45">INDEX($D$55:$N$561,MATCH(E$38&amp;$A45,$B$55:$B$561&amp;$C$55:$C$561,0),MATCH(E$36,$D$54:$N$54,0))</f>
        <v>1516.5761695611873</v>
      </c>
      <c r="F45" s="16">
        <f t="array" ref="F45">INDEX($D$55:$N$561,MATCH(F$38&amp;$A45,$B$55:$B$561&amp;$C$55:$C$561,0),MATCH(F$36,$D$54:$N$54,0))</f>
        <v>1503.8223551611864</v>
      </c>
      <c r="G45" s="16">
        <f t="array" ref="G45">INDEX($D$55:$N$561,MATCH(G$38&amp;$A45,$B$55:$B$561&amp;$C$55:$C$561,0),MATCH(G$36,$D$54:$N$54,0))</f>
        <v>1516.5761695611873</v>
      </c>
      <c r="H45" s="16">
        <f t="array" ref="H45">INDEX($D$55:$N$561,MATCH(H$38&amp;$A45,$B$55:$B$561&amp;$C$55:$C$561,0),MATCH(H$36,$D$54:$N$54,0))</f>
        <v>1503.8223551611873</v>
      </c>
      <c r="I45" s="16">
        <f t="array" ref="I45">INDEX($D$55:$N$561,MATCH(I$38&amp;$A45,$B$55:$B$561&amp;$C$55:$C$561,0),MATCH(I$36,$D$54:$N$54,0))</f>
        <v>1516.5761695611873</v>
      </c>
      <c r="J45" s="16">
        <f t="array" ref="J45">INDEX($D$55:$N$561,MATCH(J$38&amp;$A45,$B$55:$B$561&amp;$C$55:$C$561,0),MATCH(J$36,$D$54:$N$54,0))</f>
        <v>1503.822355161187</v>
      </c>
      <c r="K45" s="16">
        <f t="array" ref="K45">INDEX($D$55:$N$561,MATCH(K$38&amp;$A45,$B$55:$B$561&amp;$C$55:$C$561,0),MATCH(K$36,$D$54:$N$54,0))</f>
        <v>1516.5761695611873</v>
      </c>
      <c r="L45" s="16" t="e">
        <f t="array" ref="L45">INDEX($D$55:$N$561,MATCH(L$38&amp;$A45,$B$55:$B$561&amp;$C$55:$C$561,0),MATCH(L$36,$D$54:$N$54,0))</f>
        <v>#N/A</v>
      </c>
      <c r="M45" s="16" t="e">
        <f t="array" ref="M45">INDEX($D$55:$N$561,MATCH(M$38&amp;$A45,$B$55:$B$561&amp;$C$55:$C$561,0),MATCH(M$36,$D$54:$N$54,0))</f>
        <v>#N/A</v>
      </c>
      <c r="N45" s="16" t="e">
        <f t="array" ref="N45">INDEX($D$55:$N$561,MATCH(N$38&amp;$A45,$B$55:$B$561&amp;$C$55:$C$561,0),MATCH(N$36,$D$54:$N$54,0))</f>
        <v>#N/A</v>
      </c>
      <c r="O45" s="16">
        <f t="array" ref="O45">INDEX($D$55:$N$561,MATCH(O$38&amp;$A45,$B$55:$B$561&amp;$C$55:$C$561,0),MATCH(O$36,$D$54:$N$54,0))</f>
        <v>0</v>
      </c>
      <c r="P45" s="16">
        <f t="array" ref="P45">INDEX($D$55:$N$561,MATCH(P$38&amp;$A45,$B$55:$B$561&amp;$C$55:$C$561,0),MATCH(P$36,$D$54:$N$54,0))</f>
        <v>0</v>
      </c>
      <c r="Q45" s="16">
        <f t="array" ref="Q45">INDEX($D$55:$N$561,MATCH(Q$38&amp;$A45,$B$55:$B$561&amp;$C$55:$C$561,0),MATCH(Q$36,$D$54:$N$54,0))</f>
        <v>0</v>
      </c>
      <c r="R45" s="16">
        <f t="array" ref="R45">INDEX($D$55:$N$561,MATCH(R$38&amp;$A45,$B$55:$B$561&amp;$C$55:$C$561,0),MATCH(R$36,$D$54:$N$54,0))</f>
        <v>0</v>
      </c>
      <c r="S45" s="16">
        <f t="array" ref="S45">INDEX($D$55:$N$561,MATCH(S$38&amp;$A45,$B$55:$B$561&amp;$C$55:$C$561,0),MATCH(S$36,$D$54:$N$54,0))</f>
        <v>0</v>
      </c>
      <c r="T45" s="16">
        <f t="array" ref="T45">INDEX($D$55:$N$561,MATCH(T$38&amp;$A45,$B$55:$B$561&amp;$C$55:$C$561,0),MATCH(T$36,$D$54:$N$54,0))</f>
        <v>0</v>
      </c>
      <c r="U45" s="16">
        <f t="array" ref="U45">INDEX($D$55:$N$561,MATCH(U$38&amp;$A45,$B$55:$B$561&amp;$C$55:$C$561,0),MATCH(U$36,$D$54:$N$54,0))</f>
        <v>0</v>
      </c>
      <c r="V45" s="16">
        <f t="array" ref="V45">INDEX($D$55:$N$561,MATCH(V$38&amp;$A45,$B$55:$B$561&amp;$C$55:$C$561,0),MATCH(V$36,$D$54:$N$54,0))</f>
        <v>0</v>
      </c>
      <c r="W45" s="16">
        <f t="array" ref="W45">INDEX($D$55:$N$561,MATCH(W$38&amp;$A45,$B$55:$B$561&amp;$C$55:$C$561,0),MATCH(W$36,$D$54:$N$54,0))</f>
        <v>0</v>
      </c>
      <c r="X45" s="16" t="e">
        <f t="array" ref="X45">INDEX($D$55:$N$561,MATCH(X$38&amp;$A45,$B$55:$B$561&amp;$C$55:$C$561,0),MATCH(X$36,$D$54:$N$54,0))</f>
        <v>#N/A</v>
      </c>
      <c r="Y45" s="16" t="e">
        <f t="array" ref="Y45">INDEX($D$55:$N$561,MATCH(Y$38&amp;$A45,$B$55:$B$561&amp;$C$55:$C$561,0),MATCH(Y$36,$D$54:$N$54,0))</f>
        <v>#N/A</v>
      </c>
      <c r="Z45" s="16" t="e">
        <f t="array" ref="Z45">INDEX($D$55:$N$561,MATCH(Z$38&amp;$A45,$B$55:$B$561&amp;$C$55:$C$561,0),MATCH(Z$36,$D$54:$N$54,0))</f>
        <v>#N/A</v>
      </c>
    </row>
    <row r="46" spans="1:26" x14ac:dyDescent="0.3">
      <c r="A46" s="15" t="s">
        <v>71</v>
      </c>
      <c r="B46" s="16">
        <f t="array" ref="B46">INDEX($D$55:$N$561,MATCH(B$38&amp;$A46,$B$55:$B$561&amp;$C$55:$C$561,0),MATCH(B$36,$D$54:$N$54,0))</f>
        <v>458.66984800047192</v>
      </c>
      <c r="C46" s="16">
        <f t="array" ref="C46">INDEX($D$55:$N$561,MATCH(C$38&amp;$A46,$B$55:$B$561&amp;$C$55:$C$561,0),MATCH(C$36,$D$54:$N$54,0))</f>
        <v>1863.5293007245541</v>
      </c>
      <c r="D46" s="16">
        <f t="array" ref="D46">INDEX($D$55:$N$561,MATCH(D$38&amp;$A46,$B$55:$B$561&amp;$C$55:$C$561,0),MATCH(D$36,$D$54:$N$54,0))</f>
        <v>2746.4973572882909</v>
      </c>
      <c r="E46" s="16">
        <f t="array" ref="E46">INDEX($D$55:$N$561,MATCH(E$38&amp;$A46,$B$55:$B$561&amp;$C$55:$C$561,0),MATCH(E$36,$D$54:$N$54,0))</f>
        <v>3043.3263020960685</v>
      </c>
      <c r="F46" s="16">
        <f t="array" ref="F46">INDEX($D$55:$N$561,MATCH(F$38&amp;$A46,$B$55:$B$561&amp;$C$55:$C$561,0),MATCH(F$36,$D$54:$N$54,0))</f>
        <v>4431.6521366064298</v>
      </c>
      <c r="G46" s="16">
        <f t="array" ref="G46">INDEX($D$55:$N$561,MATCH(G$38&amp;$A46,$B$55:$B$561&amp;$C$55:$C$561,0),MATCH(G$36,$D$54:$N$54,0))</f>
        <v>2602.2563297349002</v>
      </c>
      <c r="H46" s="16">
        <f t="array" ref="H46">INDEX($D$55:$N$561,MATCH(H$38&amp;$A46,$B$55:$B$561&amp;$C$55:$C$561,0),MATCH(H$36,$D$54:$N$54,0))</f>
        <v>5203.4567296477489</v>
      </c>
      <c r="I46" s="16">
        <f t="array" ref="I46">INDEX($D$55:$N$561,MATCH(I$38&amp;$A46,$B$55:$B$561&amp;$C$55:$C$561,0),MATCH(I$36,$D$54:$N$54,0))</f>
        <v>2602.2563297349002</v>
      </c>
      <c r="J46" s="16">
        <f t="array" ref="J46">INDEX($D$55:$N$561,MATCH(J$38&amp;$A46,$B$55:$B$561&amp;$C$55:$C$561,0),MATCH(J$36,$D$54:$N$54,0))</f>
        <v>5100.6448165703941</v>
      </c>
      <c r="K46" s="16">
        <f t="array" ref="K46">INDEX($D$55:$N$561,MATCH(K$38&amp;$A46,$B$55:$B$561&amp;$C$55:$C$561,0),MATCH(K$36,$D$54:$N$54,0))</f>
        <v>2602.2563297349002</v>
      </c>
      <c r="L46" s="16" t="e">
        <f t="array" ref="L46">INDEX($D$55:$N$561,MATCH(L$38&amp;$A46,$B$55:$B$561&amp;$C$55:$C$561,0),MATCH(L$36,$D$54:$N$54,0))</f>
        <v>#N/A</v>
      </c>
      <c r="M46" s="16" t="e">
        <f t="array" ref="M46">INDEX($D$55:$N$561,MATCH(M$38&amp;$A46,$B$55:$B$561&amp;$C$55:$C$561,0),MATCH(M$36,$D$54:$N$54,0))</f>
        <v>#N/A</v>
      </c>
      <c r="N46" s="16" t="e">
        <f t="array" ref="N46">INDEX($D$55:$N$561,MATCH(N$38&amp;$A46,$B$55:$B$561&amp;$C$55:$C$561,0),MATCH(N$36,$D$54:$N$54,0))</f>
        <v>#N/A</v>
      </c>
      <c r="O46" s="16">
        <f t="array" ref="O46">INDEX($D$55:$N$561,MATCH(O$38&amp;$A46,$B$55:$B$561&amp;$C$55:$C$561,0),MATCH(O$36,$D$54:$N$54,0))</f>
        <v>14090.750940012145</v>
      </c>
      <c r="P46" s="16">
        <f t="array" ref="P46">INDEX($D$55:$N$561,MATCH(P$38&amp;$A46,$B$55:$B$561&amp;$C$55:$C$561,0),MATCH(P$36,$D$54:$N$54,0))</f>
        <v>13975.87951841293</v>
      </c>
      <c r="Q46" s="16">
        <f t="array" ref="Q46">INDEX($D$55:$N$561,MATCH(Q$38&amp;$A46,$B$55:$B$561&amp;$C$55:$C$561,0),MATCH(Q$36,$D$54:$N$54,0))</f>
        <v>22410.530792766658</v>
      </c>
      <c r="R46" s="16">
        <f t="array" ref="R46">INDEX($D$55:$N$561,MATCH(R$38&amp;$A46,$B$55:$B$561&amp;$C$55:$C$561,0),MATCH(R$36,$D$54:$N$54,0))</f>
        <v>28273.886248607967</v>
      </c>
      <c r="S46" s="16">
        <f t="array" ref="S46">INDEX($D$55:$N$561,MATCH(S$38&amp;$A46,$B$55:$B$561&amp;$C$55:$C$561,0),MATCH(S$36,$D$54:$N$54,0))</f>
        <v>23313.016445981848</v>
      </c>
      <c r="T46" s="16">
        <f t="array" ref="T46">INDEX($D$55:$N$561,MATCH(T$38&amp;$A46,$B$55:$B$561&amp;$C$55:$C$561,0),MATCH(T$36,$D$54:$N$54,0))</f>
        <v>41911.692051109567</v>
      </c>
      <c r="U46" s="16">
        <f t="array" ref="U46">INDEX($D$55:$N$561,MATCH(U$38&amp;$A46,$B$55:$B$561&amp;$C$55:$C$561,0),MATCH(U$36,$D$54:$N$54,0))</f>
        <v>31900.352698957413</v>
      </c>
      <c r="V46" s="16">
        <f t="array" ref="V46">INDEX($D$55:$N$561,MATCH(V$38&amp;$A46,$B$55:$B$561&amp;$C$55:$C$561,0),MATCH(V$36,$D$54:$N$54,0))</f>
        <v>23789.846097628277</v>
      </c>
      <c r="W46" s="16">
        <f t="array" ref="W46">INDEX($D$55:$N$561,MATCH(W$38&amp;$A46,$B$55:$B$561&amp;$C$55:$C$561,0),MATCH(W$36,$D$54:$N$54,0))</f>
        <v>24700.704961132607</v>
      </c>
      <c r="X46" s="16" t="e">
        <f t="array" ref="X46">INDEX($D$55:$N$561,MATCH(X$38&amp;$A46,$B$55:$B$561&amp;$C$55:$C$561,0),MATCH(X$36,$D$54:$N$54,0))</f>
        <v>#N/A</v>
      </c>
      <c r="Y46" s="16" t="e">
        <f t="array" ref="Y46">INDEX($D$55:$N$561,MATCH(Y$38&amp;$A46,$B$55:$B$561&amp;$C$55:$C$561,0),MATCH(Y$36,$D$54:$N$54,0))</f>
        <v>#N/A</v>
      </c>
      <c r="Z46" s="16" t="e">
        <f t="array" ref="Z46">INDEX($D$55:$N$561,MATCH(Z$38&amp;$A46,$B$55:$B$561&amp;$C$55:$C$561,0),MATCH(Z$36,$D$54:$N$54,0))</f>
        <v>#N/A</v>
      </c>
    </row>
    <row r="47" spans="1:26" x14ac:dyDescent="0.3">
      <c r="A47" s="15" t="s">
        <v>72</v>
      </c>
      <c r="B47" s="16">
        <f t="array" ref="B47">INDEX($D$55:$N$561,MATCH(B$38&amp;$A47,$B$55:$B$561&amp;$C$55:$C$561,0),MATCH(B$36,$D$54:$N$54,0))</f>
        <v>0.6257617671977489</v>
      </c>
      <c r="C47" s="16">
        <f t="array" ref="C47">INDEX($D$55:$N$561,MATCH(C$38&amp;$A47,$B$55:$B$561&amp;$C$55:$C$561,0),MATCH(C$36,$D$54:$N$54,0))</f>
        <v>0.35092549599678308</v>
      </c>
      <c r="D47" s="16">
        <f t="array" ref="D47">INDEX($D$55:$N$561,MATCH(D$38&amp;$A47,$B$55:$B$561&amp;$C$55:$C$561,0),MATCH(D$36,$D$54:$N$54,0))</f>
        <v>0.35092549599678308</v>
      </c>
      <c r="E47" s="16">
        <f t="array" ref="E47">INDEX($D$55:$N$561,MATCH(E$38&amp;$A47,$B$55:$B$561&amp;$C$55:$C$561,0),MATCH(E$36,$D$54:$N$54,0))</f>
        <v>0.35092549599678308</v>
      </c>
      <c r="F47" s="16">
        <f t="array" ref="F47">INDEX($D$55:$N$561,MATCH(F$38&amp;$A47,$B$55:$B$561&amp;$C$55:$C$561,0),MATCH(F$36,$D$54:$N$54,0))</f>
        <v>0.35092549599678308</v>
      </c>
      <c r="G47" s="16">
        <f t="array" ref="G47">INDEX($D$55:$N$561,MATCH(G$38&amp;$A47,$B$55:$B$561&amp;$C$55:$C$561,0),MATCH(G$36,$D$54:$N$54,0))</f>
        <v>0.35092549599678308</v>
      </c>
      <c r="H47" s="16">
        <f t="array" ref="H47">INDEX($D$55:$N$561,MATCH(H$38&amp;$A47,$B$55:$B$561&amp;$C$55:$C$561,0),MATCH(H$36,$D$54:$N$54,0))</f>
        <v>0.35092549599678308</v>
      </c>
      <c r="I47" s="16">
        <f t="array" ref="I47">INDEX($D$55:$N$561,MATCH(I$38&amp;$A47,$B$55:$B$561&amp;$C$55:$C$561,0),MATCH(I$36,$D$54:$N$54,0))</f>
        <v>0.35092549599678308</v>
      </c>
      <c r="J47" s="16">
        <f t="array" ref="J47">INDEX($D$55:$N$561,MATCH(J$38&amp;$A47,$B$55:$B$561&amp;$C$55:$C$561,0),MATCH(J$36,$D$54:$N$54,0))</f>
        <v>0.35092549599678308</v>
      </c>
      <c r="K47" s="16">
        <f t="array" ref="K47">INDEX($D$55:$N$561,MATCH(K$38&amp;$A47,$B$55:$B$561&amp;$C$55:$C$561,0),MATCH(K$36,$D$54:$N$54,0))</f>
        <v>0.35092549599678308</v>
      </c>
      <c r="L47" s="16" t="e">
        <f t="array" ref="L47">INDEX($D$55:$N$561,MATCH(L$38&amp;$A47,$B$55:$B$561&amp;$C$55:$C$561,0),MATCH(L$36,$D$54:$N$54,0))</f>
        <v>#N/A</v>
      </c>
      <c r="M47" s="16" t="e">
        <f t="array" ref="M47">INDEX($D$55:$N$561,MATCH(M$38&amp;$A47,$B$55:$B$561&amp;$C$55:$C$561,0),MATCH(M$36,$D$54:$N$54,0))</f>
        <v>#N/A</v>
      </c>
      <c r="N47" s="16" t="e">
        <f t="array" ref="N47">INDEX($D$55:$N$561,MATCH(N$38&amp;$A47,$B$55:$B$561&amp;$C$55:$C$561,0),MATCH(N$36,$D$54:$N$54,0))</f>
        <v>#N/A</v>
      </c>
      <c r="O47" s="16">
        <f t="array" ref="O47">INDEX($D$55:$N$561,MATCH(O$38&amp;$A47,$B$55:$B$561&amp;$C$55:$C$561,0),MATCH(O$36,$D$54:$N$54,0))</f>
        <v>0</v>
      </c>
      <c r="P47" s="16">
        <f t="array" ref="P47">INDEX($D$55:$N$561,MATCH(P$38&amp;$A47,$B$55:$B$561&amp;$C$55:$C$561,0),MATCH(P$36,$D$54:$N$54,0))</f>
        <v>0</v>
      </c>
      <c r="Q47" s="16">
        <f t="array" ref="Q47">INDEX($D$55:$N$561,MATCH(Q$38&amp;$A47,$B$55:$B$561&amp;$C$55:$C$561,0),MATCH(Q$36,$D$54:$N$54,0))</f>
        <v>0</v>
      </c>
      <c r="R47" s="16">
        <f t="array" ref="R47">INDEX($D$55:$N$561,MATCH(R$38&amp;$A47,$B$55:$B$561&amp;$C$55:$C$561,0),MATCH(R$36,$D$54:$N$54,0))</f>
        <v>0</v>
      </c>
      <c r="S47" s="16">
        <f t="array" ref="S47">INDEX($D$55:$N$561,MATCH(S$38&amp;$A47,$B$55:$B$561&amp;$C$55:$C$561,0),MATCH(S$36,$D$54:$N$54,0))</f>
        <v>0</v>
      </c>
      <c r="T47" s="16">
        <f t="array" ref="T47">INDEX($D$55:$N$561,MATCH(T$38&amp;$A47,$B$55:$B$561&amp;$C$55:$C$561,0),MATCH(T$36,$D$54:$N$54,0))</f>
        <v>0</v>
      </c>
      <c r="U47" s="16">
        <f t="array" ref="U47">INDEX($D$55:$N$561,MATCH(U$38&amp;$A47,$B$55:$B$561&amp;$C$55:$C$561,0),MATCH(U$36,$D$54:$N$54,0))</f>
        <v>0</v>
      </c>
      <c r="V47" s="16">
        <f t="array" ref="V47">INDEX($D$55:$N$561,MATCH(V$38&amp;$A47,$B$55:$B$561&amp;$C$55:$C$561,0),MATCH(V$36,$D$54:$N$54,0))</f>
        <v>0</v>
      </c>
      <c r="W47" s="16">
        <f t="array" ref="W47">INDEX($D$55:$N$561,MATCH(W$38&amp;$A47,$B$55:$B$561&amp;$C$55:$C$561,0),MATCH(W$36,$D$54:$N$54,0))</f>
        <v>0</v>
      </c>
      <c r="X47" s="16" t="e">
        <f t="array" ref="X47">INDEX($D$55:$N$561,MATCH(X$38&amp;$A47,$B$55:$B$561&amp;$C$55:$C$561,0),MATCH(X$36,$D$54:$N$54,0))</f>
        <v>#N/A</v>
      </c>
      <c r="Y47" s="16" t="e">
        <f t="array" ref="Y47">INDEX($D$55:$N$561,MATCH(Y$38&amp;$A47,$B$55:$B$561&amp;$C$55:$C$561,0),MATCH(Y$36,$D$54:$N$54,0))</f>
        <v>#N/A</v>
      </c>
      <c r="Z47" s="16" t="e">
        <f t="array" ref="Z47">INDEX($D$55:$N$561,MATCH(Z$38&amp;$A47,$B$55:$B$561&amp;$C$55:$C$561,0),MATCH(Z$36,$D$54:$N$54,0))</f>
        <v>#N/A</v>
      </c>
    </row>
    <row r="48" spans="1:26" x14ac:dyDescent="0.3">
      <c r="A48" s="15" t="s">
        <v>76</v>
      </c>
      <c r="B48" s="16">
        <f t="array" ref="B48">INDEX($D$55:$N$561,MATCH(B$38&amp;$A48,$B$55:$B$561&amp;$C$55:$C$561,0),MATCH(B$36,$D$54:$N$54,0))</f>
        <v>1.7858497922310126</v>
      </c>
      <c r="C48" s="16">
        <f t="array" ref="C48">INDEX($D$55:$N$561,MATCH(C$38&amp;$A48,$B$55:$B$561&amp;$C$55:$C$561,0),MATCH(C$36,$D$54:$N$54,0))</f>
        <v>1.0014997031871673</v>
      </c>
      <c r="D48" s="16">
        <f t="array" ref="D48">INDEX($D$55:$N$561,MATCH(D$38&amp;$A48,$B$55:$B$561&amp;$C$55:$C$561,0),MATCH(D$36,$D$54:$N$54,0))</f>
        <v>1.0014997031871682</v>
      </c>
      <c r="E48" s="16">
        <f t="array" ref="E48">INDEX($D$55:$N$561,MATCH(E$38&amp;$A48,$B$55:$B$561&amp;$C$55:$C$561,0),MATCH(E$36,$D$54:$N$54,0))</f>
        <v>1.0014997031871682</v>
      </c>
      <c r="F48" s="16">
        <f t="array" ref="F48">INDEX($D$55:$N$561,MATCH(F$38&amp;$A48,$B$55:$B$561&amp;$C$55:$C$561,0),MATCH(F$36,$D$54:$N$54,0))</f>
        <v>1.0014997031871682</v>
      </c>
      <c r="G48" s="16">
        <f t="array" ref="G48">INDEX($D$55:$N$561,MATCH(G$38&amp;$A48,$B$55:$B$561&amp;$C$55:$C$561,0),MATCH(G$36,$D$54:$N$54,0))</f>
        <v>1.0014997031871673</v>
      </c>
      <c r="H48" s="16">
        <f t="array" ref="H48">INDEX($D$55:$N$561,MATCH(H$38&amp;$A48,$B$55:$B$561&amp;$C$55:$C$561,0),MATCH(H$36,$D$54:$N$54,0))</f>
        <v>1.0014997031871673</v>
      </c>
      <c r="I48" s="16">
        <f t="array" ref="I48">INDEX($D$55:$N$561,MATCH(I$38&amp;$A48,$B$55:$B$561&amp;$C$55:$C$561,0),MATCH(I$36,$D$54:$N$54,0))</f>
        <v>1.0014997031871673</v>
      </c>
      <c r="J48" s="16">
        <f t="array" ref="J48">INDEX($D$55:$N$561,MATCH(J$38&amp;$A48,$B$55:$B$561&amp;$C$55:$C$561,0),MATCH(J$36,$D$54:$N$54,0))</f>
        <v>1.0014997031871682</v>
      </c>
      <c r="K48" s="16">
        <f t="array" ref="K48">INDEX($D$55:$N$561,MATCH(K$38&amp;$A48,$B$55:$B$561&amp;$C$55:$C$561,0),MATCH(K$36,$D$54:$N$54,0))</f>
        <v>1.0014997031871673</v>
      </c>
      <c r="L48" s="16" t="e">
        <f t="array" ref="L48">INDEX($D$55:$N$561,MATCH(L$38&amp;$A48,$B$55:$B$561&amp;$C$55:$C$561,0),MATCH(L$36,$D$54:$N$54,0))</f>
        <v>#N/A</v>
      </c>
      <c r="M48" s="16" t="e">
        <f t="array" ref="M48">INDEX($D$55:$N$561,MATCH(M$38&amp;$A48,$B$55:$B$561&amp;$C$55:$C$561,0),MATCH(M$36,$D$54:$N$54,0))</f>
        <v>#N/A</v>
      </c>
      <c r="N48" s="16" t="e">
        <f t="array" ref="N48">INDEX($D$55:$N$561,MATCH(N$38&amp;$A48,$B$55:$B$561&amp;$C$55:$C$561,0),MATCH(N$36,$D$54:$N$54,0))</f>
        <v>#N/A</v>
      </c>
      <c r="O48" s="16">
        <f t="array" ref="O48">INDEX($D$55:$N$561,MATCH(O$38&amp;$A48,$B$55:$B$561&amp;$C$55:$C$561,0),MATCH(O$36,$D$54:$N$54,0))</f>
        <v>0</v>
      </c>
      <c r="P48" s="16">
        <f t="array" ref="P48">INDEX($D$55:$N$561,MATCH(P$38&amp;$A48,$B$55:$B$561&amp;$C$55:$C$561,0),MATCH(P$36,$D$54:$N$54,0))</f>
        <v>0</v>
      </c>
      <c r="Q48" s="16">
        <f t="array" ref="Q48">INDEX($D$55:$N$561,MATCH(Q$38&amp;$A48,$B$55:$B$561&amp;$C$55:$C$561,0),MATCH(Q$36,$D$54:$N$54,0))</f>
        <v>0</v>
      </c>
      <c r="R48" s="16">
        <f t="array" ref="R48">INDEX($D$55:$N$561,MATCH(R$38&amp;$A48,$B$55:$B$561&amp;$C$55:$C$561,0),MATCH(R$36,$D$54:$N$54,0))</f>
        <v>0</v>
      </c>
      <c r="S48" s="16">
        <f t="array" ref="S48">INDEX($D$55:$N$561,MATCH(S$38&amp;$A48,$B$55:$B$561&amp;$C$55:$C$561,0),MATCH(S$36,$D$54:$N$54,0))</f>
        <v>0</v>
      </c>
      <c r="T48" s="16">
        <f t="array" ref="T48">INDEX($D$55:$N$561,MATCH(T$38&amp;$A48,$B$55:$B$561&amp;$C$55:$C$561,0),MATCH(T$36,$D$54:$N$54,0))</f>
        <v>0</v>
      </c>
      <c r="U48" s="16">
        <f t="array" ref="U48">INDEX($D$55:$N$561,MATCH(U$38&amp;$A48,$B$55:$B$561&amp;$C$55:$C$561,0),MATCH(U$36,$D$54:$N$54,0))</f>
        <v>0</v>
      </c>
      <c r="V48" s="16">
        <f t="array" ref="V48">INDEX($D$55:$N$561,MATCH(V$38&amp;$A48,$B$55:$B$561&amp;$C$55:$C$561,0),MATCH(V$36,$D$54:$N$54,0))</f>
        <v>0</v>
      </c>
      <c r="W48" s="16">
        <f t="array" ref="W48">INDEX($D$55:$N$561,MATCH(W$38&amp;$A48,$B$55:$B$561&amp;$C$55:$C$561,0),MATCH(W$36,$D$54:$N$54,0))</f>
        <v>0</v>
      </c>
      <c r="X48" s="16" t="e">
        <f t="array" ref="X48">INDEX($D$55:$N$561,MATCH(X$38&amp;$A48,$B$55:$B$561&amp;$C$55:$C$561,0),MATCH(X$36,$D$54:$N$54,0))</f>
        <v>#N/A</v>
      </c>
      <c r="Y48" s="16" t="e">
        <f t="array" ref="Y48">INDEX($D$55:$N$561,MATCH(Y$38&amp;$A48,$B$55:$B$561&amp;$C$55:$C$561,0),MATCH(Y$36,$D$54:$N$54,0))</f>
        <v>#N/A</v>
      </c>
      <c r="Z48" s="16" t="e">
        <f t="array" ref="Z48">INDEX($D$55:$N$561,MATCH(Z$38&amp;$A48,$B$55:$B$561&amp;$C$55:$C$561,0),MATCH(Z$36,$D$54:$N$54,0))</f>
        <v>#N/A</v>
      </c>
    </row>
    <row r="49" spans="1:26" x14ac:dyDescent="0.3">
      <c r="A49" s="15" t="s">
        <v>73</v>
      </c>
      <c r="B49" s="16">
        <f t="array" ref="B49">INDEX($D$55:$N$561,MATCH(B$38&amp;$A49,$B$55:$B$561&amp;$C$55:$C$561,0),MATCH(B$36,$D$54:$N$54,0))</f>
        <v>1704.9418897085425</v>
      </c>
      <c r="C49" s="16">
        <f t="array" ref="C49">INDEX($D$55:$N$561,MATCH(C$38&amp;$A49,$B$55:$B$561&amp;$C$55:$C$561,0),MATCH(C$36,$D$54:$N$54,0))</f>
        <v>10494.88240980881</v>
      </c>
      <c r="D49" s="16">
        <f t="array" ref="D49">INDEX($D$55:$N$561,MATCH(D$38&amp;$A49,$B$55:$B$561&amp;$C$55:$C$561,0),MATCH(D$36,$D$54:$N$54,0))</f>
        <v>10737.033661883441</v>
      </c>
      <c r="E49" s="16">
        <f t="array" ref="E49">INDEX($D$55:$N$561,MATCH(E$38&amp;$A49,$B$55:$B$561&amp;$C$55:$C$561,0),MATCH(E$36,$D$54:$N$54,0))</f>
        <v>11239.974093021854</v>
      </c>
      <c r="F49" s="16">
        <f t="array" ref="F49">INDEX($D$55:$N$561,MATCH(F$38&amp;$A49,$B$55:$B$561&amp;$C$55:$C$561,0),MATCH(F$36,$D$54:$N$54,0))</f>
        <v>11829.146038279232</v>
      </c>
      <c r="G49" s="16">
        <f t="array" ref="G49">INDEX($D$55:$N$561,MATCH(G$38&amp;$A49,$B$55:$B$561&amp;$C$55:$C$561,0),MATCH(G$36,$D$54:$N$54,0))</f>
        <v>11305.646027158451</v>
      </c>
      <c r="H49" s="16">
        <f t="array" ref="H49">INDEX($D$55:$N$561,MATCH(H$38&amp;$A49,$B$55:$B$561&amp;$C$55:$C$561,0),MATCH(H$36,$D$54:$N$54,0))</f>
        <v>13150.553919690137</v>
      </c>
      <c r="I49" s="16">
        <f t="array" ref="I49">INDEX($D$55:$N$561,MATCH(I$38&amp;$A49,$B$55:$B$561&amp;$C$55:$C$561,0),MATCH(I$36,$D$54:$N$54,0))</f>
        <v>11305.646027158451</v>
      </c>
      <c r="J49" s="16">
        <f t="array" ref="J49">INDEX($D$55:$N$561,MATCH(J$38&amp;$A49,$B$55:$B$561&amp;$C$55:$C$561,0),MATCH(J$36,$D$54:$N$54,0))</f>
        <v>11993.319587154165</v>
      </c>
      <c r="K49" s="16">
        <f t="array" ref="K49">INDEX($D$55:$N$561,MATCH(K$38&amp;$A49,$B$55:$B$561&amp;$C$55:$C$561,0),MATCH(K$36,$D$54:$N$54,0))</f>
        <v>11305.646027158451</v>
      </c>
      <c r="L49" s="16" t="e">
        <f t="array" ref="L49">INDEX($D$55:$N$561,MATCH(L$38&amp;$A49,$B$55:$B$561&amp;$C$55:$C$561,0),MATCH(L$36,$D$54:$N$54,0))</f>
        <v>#N/A</v>
      </c>
      <c r="M49" s="16" t="e">
        <f t="array" ref="M49">INDEX($D$55:$N$561,MATCH(M$38&amp;$A49,$B$55:$B$561&amp;$C$55:$C$561,0),MATCH(M$36,$D$54:$N$54,0))</f>
        <v>#N/A</v>
      </c>
      <c r="N49" s="16" t="e">
        <f t="array" ref="N49">INDEX($D$55:$N$561,MATCH(N$38&amp;$A49,$B$55:$B$561&amp;$C$55:$C$561,0),MATCH(N$36,$D$54:$N$54,0))</f>
        <v>#N/A</v>
      </c>
      <c r="O49" s="16">
        <f t="array" ref="O49">INDEX($D$55:$N$561,MATCH(O$38&amp;$A49,$B$55:$B$561&amp;$C$55:$C$561,0),MATCH(O$36,$D$54:$N$54,0))</f>
        <v>31974.75522962899</v>
      </c>
      <c r="P49" s="16">
        <f t="array" ref="P49">INDEX($D$55:$N$561,MATCH(P$38&amp;$A49,$B$55:$B$561&amp;$C$55:$C$561,0),MATCH(P$36,$D$54:$N$54,0))</f>
        <v>32390.457840764608</v>
      </c>
      <c r="Q49" s="16">
        <f t="array" ref="Q49">INDEX($D$55:$N$561,MATCH(Q$38&amp;$A49,$B$55:$B$561&amp;$C$55:$C$561,0),MATCH(Q$36,$D$54:$N$54,0))</f>
        <v>32710.904165964548</v>
      </c>
      <c r="R49" s="16">
        <f t="array" ref="R49">INDEX($D$55:$N$561,MATCH(R$38&amp;$A49,$B$55:$B$561&amp;$C$55:$C$561,0),MATCH(R$36,$D$54:$N$54,0))</f>
        <v>32748.149173544844</v>
      </c>
      <c r="S49" s="16">
        <f t="array" ref="S49">INDEX($D$55:$N$561,MATCH(S$38&amp;$A49,$B$55:$B$561&amp;$C$55:$C$561,0),MATCH(S$36,$D$54:$N$54,0))</f>
        <v>31813.140202677252</v>
      </c>
      <c r="T49" s="16">
        <f t="array" ref="T49">INDEX($D$55:$N$561,MATCH(T$38&amp;$A49,$B$55:$B$561&amp;$C$55:$C$561,0),MATCH(T$36,$D$54:$N$54,0))</f>
        <v>62197.220912559162</v>
      </c>
      <c r="U49" s="16">
        <f t="array" ref="U49">INDEX($D$55:$N$561,MATCH(U$38&amp;$A49,$B$55:$B$561&amp;$C$55:$C$561,0),MATCH(U$36,$D$54:$N$54,0))</f>
        <v>48977.805030558215</v>
      </c>
      <c r="V49" s="16">
        <f t="array" ref="V49">INDEX($D$55:$N$561,MATCH(V$38&amp;$A49,$B$55:$B$561&amp;$C$55:$C$561,0),MATCH(V$36,$D$54:$N$54,0))</f>
        <v>33659.392433565517</v>
      </c>
      <c r="W49" s="16">
        <f t="array" ref="W49">INDEX($D$55:$N$561,MATCH(W$38&amp;$A49,$B$55:$B$561&amp;$C$55:$C$561,0),MATCH(W$36,$D$54:$N$54,0))</f>
        <v>35750.389672013764</v>
      </c>
      <c r="X49" s="16" t="e">
        <f t="array" ref="X49">INDEX($D$55:$N$561,MATCH(X$38&amp;$A49,$B$55:$B$561&amp;$C$55:$C$561,0),MATCH(X$36,$D$54:$N$54,0))</f>
        <v>#N/A</v>
      </c>
      <c r="Y49" s="16" t="e">
        <f t="array" ref="Y49">INDEX($D$55:$N$561,MATCH(Y$38&amp;$A49,$B$55:$B$561&amp;$C$55:$C$561,0),MATCH(Y$36,$D$54:$N$54,0))</f>
        <v>#N/A</v>
      </c>
      <c r="Z49" s="16" t="e">
        <f t="array" ref="Z49">INDEX($D$55:$N$561,MATCH(Z$38&amp;$A49,$B$55:$B$561&amp;$C$55:$C$561,0),MATCH(Z$36,$D$54:$N$54,0))</f>
        <v>#N/A</v>
      </c>
    </row>
    <row r="50" spans="1:26" x14ac:dyDescent="0.3">
      <c r="A50" s="15" t="s">
        <v>74</v>
      </c>
      <c r="B50" s="16">
        <f t="array" ref="B50">INDEX($D$55:$N$561,MATCH(B$38&amp;$A50,$B$55:$B$561&amp;$C$55:$C$561,0),MATCH(B$36,$D$54:$N$54,0))</f>
        <v>0</v>
      </c>
      <c r="C50" s="16">
        <f t="array" ref="C50">INDEX($D$55:$N$561,MATCH(C$38&amp;$A50,$B$55:$B$561&amp;$C$55:$C$561,0),MATCH(C$36,$D$54:$N$54,0))</f>
        <v>0</v>
      </c>
      <c r="D50" s="16">
        <f t="array" ref="D50">INDEX($D$55:$N$561,MATCH(D$38&amp;$A50,$B$55:$B$561&amp;$C$55:$C$561,0),MATCH(D$36,$D$54:$N$54,0))</f>
        <v>0</v>
      </c>
      <c r="E50" s="16">
        <f t="array" ref="E50">INDEX($D$55:$N$561,MATCH(E$38&amp;$A50,$B$55:$B$561&amp;$C$55:$C$561,0),MATCH(E$36,$D$54:$N$54,0))</f>
        <v>0</v>
      </c>
      <c r="F50" s="16">
        <f t="array" ref="F50">INDEX($D$55:$N$561,MATCH(F$38&amp;$A50,$B$55:$B$561&amp;$C$55:$C$561,0),MATCH(F$36,$D$54:$N$54,0))</f>
        <v>183.22382510736367</v>
      </c>
      <c r="G50" s="16">
        <f t="array" ref="G50">INDEX($D$55:$N$561,MATCH(G$38&amp;$A50,$B$55:$B$561&amp;$C$55:$C$561,0),MATCH(G$36,$D$54:$N$54,0))</f>
        <v>0</v>
      </c>
      <c r="H50" s="16">
        <f t="array" ref="H50">INDEX($D$55:$N$561,MATCH(H$38&amp;$A50,$B$55:$B$561&amp;$C$55:$C$561,0),MATCH(H$36,$D$54:$N$54,0))</f>
        <v>411.85920133598563</v>
      </c>
      <c r="I50" s="16">
        <f t="array" ref="I50">INDEX($D$55:$N$561,MATCH(I$38&amp;$A50,$B$55:$B$561&amp;$C$55:$C$561,0),MATCH(I$36,$D$54:$N$54,0))</f>
        <v>0</v>
      </c>
      <c r="J50" s="16">
        <f t="array" ref="J50">INDEX($D$55:$N$561,MATCH(J$38&amp;$A50,$B$55:$B$561&amp;$C$55:$C$561,0),MATCH(J$36,$D$54:$N$54,0))</f>
        <v>394.2547906000737</v>
      </c>
      <c r="K50" s="16">
        <f t="array" ref="K50">INDEX($D$55:$N$561,MATCH(K$38&amp;$A50,$B$55:$B$561&amp;$C$55:$C$561,0),MATCH(K$36,$D$54:$N$54,0))</f>
        <v>0</v>
      </c>
      <c r="L50" s="16" t="e">
        <f t="array" ref="L50">INDEX($D$55:$N$561,MATCH(L$38&amp;$A50,$B$55:$B$561&amp;$C$55:$C$561,0),MATCH(L$36,$D$54:$N$54,0))</f>
        <v>#N/A</v>
      </c>
      <c r="M50" s="16" t="e">
        <f t="array" ref="M50">INDEX($D$55:$N$561,MATCH(M$38&amp;$A50,$B$55:$B$561&amp;$C$55:$C$561,0),MATCH(M$36,$D$54:$N$54,0))</f>
        <v>#N/A</v>
      </c>
      <c r="N50" s="16" t="e">
        <f t="array" ref="N50">INDEX($D$55:$N$561,MATCH(N$38&amp;$A50,$B$55:$B$561&amp;$C$55:$C$561,0),MATCH(N$36,$D$54:$N$54,0))</f>
        <v>#N/A</v>
      </c>
      <c r="O50" s="16">
        <f t="array" ref="O50">INDEX($D$55:$N$561,MATCH(O$38&amp;$A50,$B$55:$B$561&amp;$C$55:$C$561,0),MATCH(O$36,$D$54:$N$54,0))</f>
        <v>0</v>
      </c>
      <c r="P50" s="16">
        <f t="array" ref="P50">INDEX($D$55:$N$561,MATCH(P$38&amp;$A50,$B$55:$B$561&amp;$C$55:$C$561,0),MATCH(P$36,$D$54:$N$54,0))</f>
        <v>0</v>
      </c>
      <c r="Q50" s="16">
        <f t="array" ref="Q50">INDEX($D$55:$N$561,MATCH(Q$38&amp;$A50,$B$55:$B$561&amp;$C$55:$C$561,0),MATCH(Q$36,$D$54:$N$54,0))</f>
        <v>0</v>
      </c>
      <c r="R50" s="16">
        <f t="array" ref="R50">INDEX($D$55:$N$561,MATCH(R$38&amp;$A50,$B$55:$B$561&amp;$C$55:$C$561,0),MATCH(R$36,$D$54:$N$54,0))</f>
        <v>4169.0808794312888</v>
      </c>
      <c r="S50" s="16">
        <f t="array" ref="S50">INDEX($D$55:$N$561,MATCH(S$38&amp;$A50,$B$55:$B$561&amp;$C$55:$C$561,0),MATCH(S$36,$D$54:$N$54,0))</f>
        <v>2402.5750555968889</v>
      </c>
      <c r="T50" s="16">
        <f t="array" ref="T50">INDEX($D$55:$N$561,MATCH(T$38&amp;$A50,$B$55:$B$561&amp;$C$55:$C$561,0),MATCH(T$36,$D$54:$N$54,0))</f>
        <v>28628.097948657734</v>
      </c>
      <c r="U50" s="16">
        <f t="array" ref="U50">INDEX($D$55:$N$561,MATCH(U$38&amp;$A50,$B$55:$B$561&amp;$C$55:$C$561,0),MATCH(U$36,$D$54:$N$54,0))</f>
        <v>27783.629012807778</v>
      </c>
      <c r="V50" s="16">
        <f t="array" ref="V50">INDEX($D$55:$N$561,MATCH(V$38&amp;$A50,$B$55:$B$561&amp;$C$55:$C$561,0),MATCH(V$36,$D$54:$N$54,0))</f>
        <v>12844.255413187579</v>
      </c>
      <c r="W50" s="16">
        <f t="array" ref="W50">INDEX($D$55:$N$561,MATCH(W$38&amp;$A50,$B$55:$B$561&amp;$C$55:$C$561,0),MATCH(W$36,$D$54:$N$54,0))</f>
        <v>7799.2936469585184</v>
      </c>
      <c r="X50" s="16" t="e">
        <f t="array" ref="X50">INDEX($D$55:$N$561,MATCH(X$38&amp;$A50,$B$55:$B$561&amp;$C$55:$C$561,0),MATCH(X$36,$D$54:$N$54,0))</f>
        <v>#N/A</v>
      </c>
      <c r="Y50" s="16" t="e">
        <f t="array" ref="Y50">INDEX($D$55:$N$561,MATCH(Y$38&amp;$A50,$B$55:$B$561&amp;$C$55:$C$561,0),MATCH(Y$36,$D$54:$N$54,0))</f>
        <v>#N/A</v>
      </c>
      <c r="Z50" s="16" t="e">
        <f t="array" ref="Z50">INDEX($D$55:$N$561,MATCH(Z$38&amp;$A50,$B$55:$B$561&amp;$C$55:$C$561,0),MATCH(Z$36,$D$54:$N$54,0))</f>
        <v>#N/A</v>
      </c>
    </row>
    <row r="51" spans="1:26" x14ac:dyDescent="0.3">
      <c r="A51" s="15" t="s">
        <v>75</v>
      </c>
      <c r="B51" s="16">
        <f t="array" ref="B51">INDEX($D$55:$N$561,MATCH(B$38&amp;$A51,$B$55:$B$561&amp;$C$55:$C$561,0),MATCH(B$36,$D$54:$N$54,0))</f>
        <v>0</v>
      </c>
      <c r="C51" s="16">
        <f t="array" ref="C51">INDEX($D$55:$N$561,MATCH(C$38&amp;$A51,$B$55:$B$561&amp;$C$55:$C$561,0),MATCH(C$36,$D$54:$N$54,0))</f>
        <v>0</v>
      </c>
      <c r="D51" s="16">
        <f t="array" ref="D51">INDEX($D$55:$N$561,MATCH(D$38&amp;$A51,$B$55:$B$561&amp;$C$55:$C$561,0),MATCH(D$36,$D$54:$N$54,0))</f>
        <v>0</v>
      </c>
      <c r="E51" s="16">
        <f t="array" ref="E51">INDEX($D$55:$N$561,MATCH(E$38&amp;$A51,$B$55:$B$561&amp;$C$55:$C$561,0),MATCH(E$36,$D$54:$N$54,0))</f>
        <v>0</v>
      </c>
      <c r="F51" s="16">
        <f t="array" ref="F51">INDEX($D$55:$N$561,MATCH(F$38&amp;$A51,$B$55:$B$561&amp;$C$55:$C$561,0),MATCH(F$36,$D$54:$N$54,0))</f>
        <v>0</v>
      </c>
      <c r="G51" s="16">
        <f t="array" ref="G51">INDEX($D$55:$N$561,MATCH(G$38&amp;$A51,$B$55:$B$561&amp;$C$55:$C$561,0),MATCH(G$36,$D$54:$N$54,0))</f>
        <v>0</v>
      </c>
      <c r="H51" s="16">
        <f t="array" ref="H51">INDEX($D$55:$N$561,MATCH(H$38&amp;$A51,$B$55:$B$561&amp;$C$55:$C$561,0),MATCH(H$36,$D$54:$N$54,0))</f>
        <v>14.048370272014401</v>
      </c>
      <c r="I51" s="16">
        <f t="array" ref="I51">INDEX($D$55:$N$561,MATCH(I$38&amp;$A51,$B$55:$B$561&amp;$C$55:$C$561,0),MATCH(I$36,$D$54:$N$54,0))</f>
        <v>0</v>
      </c>
      <c r="J51" s="16">
        <f t="array" ref="J51">INDEX($D$55:$N$561,MATCH(J$38&amp;$A51,$B$55:$B$561&amp;$C$55:$C$561,0),MATCH(J$36,$D$54:$N$54,0))</f>
        <v>31.652781007926333</v>
      </c>
      <c r="K51" s="16">
        <f t="array" ref="K51">INDEX($D$55:$N$561,MATCH(K$38&amp;$A51,$B$55:$B$561&amp;$C$55:$C$561,0),MATCH(K$36,$D$54:$N$54,0))</f>
        <v>0</v>
      </c>
      <c r="L51" s="16" t="e">
        <f t="array" ref="L51">INDEX($D$55:$N$561,MATCH(L$38&amp;$A51,$B$55:$B$561&amp;$C$55:$C$561,0),MATCH(L$36,$D$54:$N$54,0))</f>
        <v>#N/A</v>
      </c>
      <c r="M51" s="16" t="e">
        <f t="array" ref="M51">INDEX($D$55:$N$561,MATCH(M$38&amp;$A51,$B$55:$B$561&amp;$C$55:$C$561,0),MATCH(M$36,$D$54:$N$54,0))</f>
        <v>#N/A</v>
      </c>
      <c r="N51" s="16" t="e">
        <f t="array" ref="N51">INDEX($D$55:$N$561,MATCH(N$38&amp;$A51,$B$55:$B$561&amp;$C$55:$C$561,0),MATCH(N$36,$D$54:$N$54,0))</f>
        <v>#N/A</v>
      </c>
      <c r="O51" s="16">
        <f t="array" ref="O51">INDEX($D$55:$N$561,MATCH(O$38&amp;$A51,$B$55:$B$561&amp;$C$55:$C$561,0),MATCH(O$36,$D$54:$N$54,0))</f>
        <v>0</v>
      </c>
      <c r="P51" s="16">
        <f t="array" ref="P51">INDEX($D$55:$N$561,MATCH(P$38&amp;$A51,$B$55:$B$561&amp;$C$55:$C$561,0),MATCH(P$36,$D$54:$N$54,0))</f>
        <v>0</v>
      </c>
      <c r="Q51" s="16">
        <f t="array" ref="Q51">INDEX($D$55:$N$561,MATCH(Q$38&amp;$A51,$B$55:$B$561&amp;$C$55:$C$561,0),MATCH(Q$36,$D$54:$N$54,0))</f>
        <v>0</v>
      </c>
      <c r="R51" s="16">
        <f t="array" ref="R51">INDEX($D$55:$N$561,MATCH(R$38&amp;$A51,$B$55:$B$561&amp;$C$55:$C$561,0),MATCH(R$36,$D$54:$N$54,0))</f>
        <v>24.426542270079544</v>
      </c>
      <c r="S51" s="16">
        <f t="array" ref="S51">INDEX($D$55:$N$561,MATCH(S$38&amp;$A51,$B$55:$B$561&amp;$C$55:$C$561,0),MATCH(S$36,$D$54:$N$54,0))</f>
        <v>84.216134575039547</v>
      </c>
      <c r="T51" s="16">
        <f t="array" ref="T51">INDEX($D$55:$N$561,MATCH(T$38&amp;$A51,$B$55:$B$561&amp;$C$55:$C$561,0),MATCH(T$36,$D$54:$N$54,0))</f>
        <v>38104.498772193561</v>
      </c>
      <c r="U51" s="16">
        <f t="array" ref="U51">INDEX($D$55:$N$561,MATCH(U$38&amp;$A51,$B$55:$B$561&amp;$C$55:$C$561,0),MATCH(U$36,$D$54:$N$54,0))</f>
        <v>8504.0851496551568</v>
      </c>
      <c r="V51" s="16">
        <f t="array" ref="V51">INDEX($D$55:$N$561,MATCH(V$38&amp;$A51,$B$55:$B$561&amp;$C$55:$C$561,0),MATCH(V$36,$D$54:$N$54,0))</f>
        <v>1984.6029023234717</v>
      </c>
      <c r="W51" s="16">
        <f t="array" ref="W51">INDEX($D$55:$N$561,MATCH(W$38&amp;$A51,$B$55:$B$561&amp;$C$55:$C$561,0),MATCH(W$36,$D$54:$N$54,0))</f>
        <v>184.7098574014525</v>
      </c>
      <c r="X51" s="16" t="e">
        <f t="array" ref="X51">INDEX($D$55:$N$561,MATCH(X$38&amp;$A51,$B$55:$B$561&amp;$C$55:$C$561,0),MATCH(X$36,$D$54:$N$54,0))</f>
        <v>#N/A</v>
      </c>
      <c r="Y51" s="16" t="e">
        <f t="array" ref="Y51">INDEX($D$55:$N$561,MATCH(Y$38&amp;$A51,$B$55:$B$561&amp;$C$55:$C$561,0),MATCH(Y$36,$D$54:$N$54,0))</f>
        <v>#N/A</v>
      </c>
      <c r="Z51" s="16" t="e">
        <f t="array" ref="Z51">INDEX($D$55:$N$561,MATCH(Z$38&amp;$A51,$B$55:$B$561&amp;$C$55:$C$561,0),MATCH(Z$36,$D$54:$N$54,0))</f>
        <v>#N/A</v>
      </c>
    </row>
    <row r="52" spans="1:26" ht="15" thickBot="1" x14ac:dyDescent="0.35"/>
    <row r="53" spans="1:26" s="17" customFormat="1" ht="15" thickBot="1" x14ac:dyDescent="0.35">
      <c r="A53" s="17" t="s">
        <v>202</v>
      </c>
      <c r="S53" s="19"/>
    </row>
    <row r="54" spans="1:26" x14ac:dyDescent="0.3">
      <c r="A54" s="15" t="s">
        <v>87</v>
      </c>
      <c r="B54" s="15" t="s">
        <v>8</v>
      </c>
      <c r="C54" s="15" t="s">
        <v>60</v>
      </c>
      <c r="D54" s="15">
        <v>2007</v>
      </c>
      <c r="E54" s="15">
        <v>2012</v>
      </c>
      <c r="F54" s="15">
        <v>2020</v>
      </c>
      <c r="G54" s="15">
        <v>2030</v>
      </c>
      <c r="H54" s="15">
        <v>2040</v>
      </c>
      <c r="I54" s="15">
        <v>2050</v>
      </c>
      <c r="J54" s="15">
        <v>2060</v>
      </c>
      <c r="K54" s="15">
        <v>2070</v>
      </c>
      <c r="L54" s="15">
        <v>2080</v>
      </c>
      <c r="M54" s="15">
        <v>2090</v>
      </c>
      <c r="N54" s="15">
        <v>2100</v>
      </c>
    </row>
    <row r="55" spans="1:26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64</v>
      </c>
      <c r="D55" s="16">
        <v>225.44707509197985</v>
      </c>
      <c r="E55" s="16">
        <v>366.64870873098073</v>
      </c>
      <c r="F55" s="16">
        <v>1981.7479903082533</v>
      </c>
      <c r="G55" s="16">
        <v>6113.9322988468693</v>
      </c>
      <c r="H55" s="16">
        <v>8182.5326957116185</v>
      </c>
      <c r="I55" s="16">
        <v>9976.144641222807</v>
      </c>
      <c r="J55" s="16">
        <v>10407.180439756899</v>
      </c>
      <c r="K55" s="16">
        <v>11383.246691659228</v>
      </c>
      <c r="L55" s="16">
        <v>13662.023455450533</v>
      </c>
      <c r="M55" s="16">
        <v>14949.376987326583</v>
      </c>
      <c r="N55" s="16">
        <v>14367.177694987759</v>
      </c>
      <c r="S55" s="18"/>
    </row>
    <row r="56" spans="1:26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65</v>
      </c>
      <c r="D56" s="16">
        <v>32418.670916071689</v>
      </c>
      <c r="E56" s="16">
        <v>42281.951063885441</v>
      </c>
      <c r="F56" s="16">
        <v>46828.125142497818</v>
      </c>
      <c r="G56" s="16">
        <v>48528.684500044496</v>
      </c>
      <c r="H56" s="16">
        <v>43835.118835727029</v>
      </c>
      <c r="I56" s="16">
        <v>45106.700008161752</v>
      </c>
      <c r="J56" s="16">
        <v>52095.302708187366</v>
      </c>
      <c r="K56" s="16">
        <v>55828.879191727763</v>
      </c>
      <c r="L56" s="16">
        <v>56844.600285699831</v>
      </c>
      <c r="M56" s="16">
        <v>56894.608131422145</v>
      </c>
      <c r="N56" s="16">
        <v>60790.849383263456</v>
      </c>
    </row>
    <row r="57" spans="1:26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66</v>
      </c>
      <c r="D57" s="16">
        <v>15227.971784774711</v>
      </c>
      <c r="E57" s="16">
        <v>15742.568461825387</v>
      </c>
      <c r="F57" s="16">
        <v>19392.429168177809</v>
      </c>
      <c r="G57" s="16">
        <v>14195.880211770867</v>
      </c>
      <c r="H57" s="16">
        <v>4591.7894359314068</v>
      </c>
      <c r="I57" s="16">
        <v>367.8647045940869</v>
      </c>
      <c r="J57" s="16">
        <v>705.12904288639447</v>
      </c>
      <c r="K57" s="16">
        <v>1105.6725365204961</v>
      </c>
      <c r="L57" s="16">
        <v>1405.947031043318</v>
      </c>
      <c r="M57" s="16">
        <v>1606.1762637658633</v>
      </c>
      <c r="N57" s="16">
        <v>1650.6061435357335</v>
      </c>
    </row>
    <row r="58" spans="1:26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67</v>
      </c>
      <c r="D58" s="16">
        <v>202.44802165440652</v>
      </c>
      <c r="E58" s="16">
        <v>194.35225063586262</v>
      </c>
      <c r="F58" s="16">
        <v>186.84742064404867</v>
      </c>
      <c r="G58" s="16">
        <v>2963.9552767263458</v>
      </c>
      <c r="H58" s="16">
        <v>5447.2399451736164</v>
      </c>
      <c r="I58" s="16">
        <v>6845.6421927153724</v>
      </c>
      <c r="J58" s="16">
        <v>6843.1905882277852</v>
      </c>
      <c r="K58" s="16">
        <v>6898.4558496</v>
      </c>
      <c r="L58" s="16">
        <v>6898.4558496</v>
      </c>
      <c r="M58" s="16">
        <v>6891.4983754522136</v>
      </c>
      <c r="N58" s="16">
        <v>6898.4558496</v>
      </c>
    </row>
    <row r="59" spans="1:26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68</v>
      </c>
      <c r="D59" s="16">
        <v>10255.125599999996</v>
      </c>
      <c r="E59" s="16">
        <v>10349.250849132153</v>
      </c>
      <c r="F59" s="16">
        <v>14647.230488031115</v>
      </c>
      <c r="G59" s="16">
        <v>16009.579146367447</v>
      </c>
      <c r="H59" s="16">
        <v>16842.849092340279</v>
      </c>
      <c r="I59" s="16">
        <v>18272.678725155598</v>
      </c>
      <c r="J59" s="16">
        <v>18282.66512399161</v>
      </c>
      <c r="K59" s="16">
        <v>18301.661953940784</v>
      </c>
      <c r="L59" s="16">
        <v>18279.043008402139</v>
      </c>
      <c r="M59" s="16">
        <v>18268.102139668088</v>
      </c>
      <c r="N59" s="16">
        <v>18335.159181886207</v>
      </c>
    </row>
    <row r="60" spans="1:26" x14ac:dyDescent="0.3">
      <c r="A60" s="15" t="str">
        <f>INDEX('R1. Scenario specifications'!$C$11:$C$49,MATCH($B60,'R1. Scenario specifications'!$A$11:$A$49,0))</f>
        <v>TIAM BAU - No Policy Action</v>
      </c>
      <c r="B60" s="15" t="s">
        <v>11</v>
      </c>
      <c r="C60" s="15" t="s">
        <v>69</v>
      </c>
      <c r="D60" s="16">
        <v>9499.4101148835816</v>
      </c>
      <c r="E60" s="16">
        <v>9848.8143857170107</v>
      </c>
      <c r="F60" s="16">
        <v>13753.197500000002</v>
      </c>
      <c r="G60" s="16">
        <v>14511.581861973247</v>
      </c>
      <c r="H60" s="16">
        <v>15108.396462680237</v>
      </c>
      <c r="I60" s="16">
        <v>15957.315267915325</v>
      </c>
      <c r="J60" s="16">
        <v>17118.412500000002</v>
      </c>
      <c r="K60" s="16">
        <v>19195.575161874567</v>
      </c>
      <c r="L60" s="16">
        <v>21484.300323749139</v>
      </c>
      <c r="M60" s="16">
        <v>22896.802668451677</v>
      </c>
      <c r="N60" s="16">
        <v>23679.924999999985</v>
      </c>
    </row>
    <row r="61" spans="1:26" x14ac:dyDescent="0.3">
      <c r="A61" s="15" t="str">
        <f>INDEX('R1. Scenario specifications'!$C$11:$C$49,MATCH($B61,'R1. Scenario specifications'!$A$11:$A$49,0))</f>
        <v>TIAM BAU - No Policy Action</v>
      </c>
      <c r="B61" s="15" t="s">
        <v>11</v>
      </c>
      <c r="C61" s="15" t="s">
        <v>70</v>
      </c>
      <c r="D61" s="16">
        <v>2379.536923850158</v>
      </c>
      <c r="E61" s="16">
        <v>2356.8190162179035</v>
      </c>
      <c r="F61" s="16">
        <v>2309.0032840062922</v>
      </c>
      <c r="G61" s="16">
        <v>1535.066005341693</v>
      </c>
      <c r="H61" s="16">
        <v>755.00498478308975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</row>
    <row r="62" spans="1:26" x14ac:dyDescent="0.3">
      <c r="A62" s="15" t="str">
        <f>INDEX('R1. Scenario specifications'!$C$11:$C$49,MATCH($B62,'R1. Scenario specifications'!$A$11:$A$49,0))</f>
        <v>TIAM BAU - No Policy Action</v>
      </c>
      <c r="B62" s="15" t="s">
        <v>11</v>
      </c>
      <c r="C62" s="15" t="s">
        <v>71</v>
      </c>
      <c r="D62" s="16">
        <v>67.937052631788802</v>
      </c>
      <c r="E62" s="16">
        <v>458.66984800047192</v>
      </c>
      <c r="F62" s="16">
        <v>1155.6408579735548</v>
      </c>
      <c r="G62" s="16">
        <v>1863.5293007245541</v>
      </c>
      <c r="H62" s="16">
        <v>6214.8238235304034</v>
      </c>
      <c r="I62" s="16">
        <v>14090.750940012145</v>
      </c>
      <c r="J62" s="16">
        <v>17585.820075520387</v>
      </c>
      <c r="K62" s="16">
        <v>19761.292752130645</v>
      </c>
      <c r="L62" s="16">
        <v>20849.509903287435</v>
      </c>
      <c r="M62" s="16">
        <v>21514.919270821923</v>
      </c>
      <c r="N62" s="16">
        <v>22481.333840998901</v>
      </c>
    </row>
    <row r="63" spans="1:26" x14ac:dyDescent="0.3">
      <c r="A63" s="15" t="str">
        <f>INDEX('R1. Scenario specifications'!$C$11:$C$49,MATCH($B63,'R1. Scenario specifications'!$A$11:$A$49,0))</f>
        <v>TIAM BAU - No Policy Action</v>
      </c>
      <c r="B63" s="15" t="s">
        <v>11</v>
      </c>
      <c r="C63" s="15" t="s">
        <v>72</v>
      </c>
      <c r="D63" s="16">
        <v>0.68787021919935687</v>
      </c>
      <c r="E63" s="16">
        <v>0.6257617671977489</v>
      </c>
      <c r="F63" s="16">
        <v>0.52638824399517614</v>
      </c>
      <c r="G63" s="16">
        <v>0.35092549599678308</v>
      </c>
      <c r="H63" s="16">
        <v>0.17546274799839209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</row>
    <row r="64" spans="1:26" x14ac:dyDescent="0.3">
      <c r="A64" s="15" t="str">
        <f>INDEX('R1. Scenario specifications'!$C$11:$C$49,MATCH($B64,'R1. Scenario specifications'!$A$11:$A$49,0))</f>
        <v>TIAM BAU - No Policy Action</v>
      </c>
      <c r="B64" s="15" t="s">
        <v>11</v>
      </c>
      <c r="C64" s="15" t="s">
        <v>76</v>
      </c>
      <c r="D64" s="16">
        <v>1.963099940637433</v>
      </c>
      <c r="E64" s="16">
        <v>1.7858497922310126</v>
      </c>
      <c r="F64" s="16">
        <v>1.5022495547807475</v>
      </c>
      <c r="G64" s="16">
        <v>1.0014997031871673</v>
      </c>
      <c r="H64" s="16">
        <v>0.50074985159358421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</row>
    <row r="65" spans="1:14" x14ac:dyDescent="0.3">
      <c r="A65" s="15" t="str">
        <f>INDEX('R1. Scenario specifications'!$C$11:$C$49,MATCH($B65,'R1. Scenario specifications'!$A$11:$A$49,0))</f>
        <v>TIAM BAU - No Policy Action</v>
      </c>
      <c r="B65" s="15" t="s">
        <v>11</v>
      </c>
      <c r="C65" s="15" t="s">
        <v>73</v>
      </c>
      <c r="D65" s="16">
        <v>1517.4635089937533</v>
      </c>
      <c r="E65" s="16">
        <v>1704.9418897085425</v>
      </c>
      <c r="F65" s="16">
        <v>2688.0605462439212</v>
      </c>
      <c r="G65" s="16">
        <v>10494.88240980881</v>
      </c>
      <c r="H65" s="16">
        <v>26859.763809019452</v>
      </c>
      <c r="I65" s="16">
        <v>31974.75522962899</v>
      </c>
      <c r="J65" s="16">
        <v>42775.670712714484</v>
      </c>
      <c r="K65" s="16">
        <v>53972.335356753887</v>
      </c>
      <c r="L65" s="16">
        <v>65313.538368355868</v>
      </c>
      <c r="M65" s="16">
        <v>76798.371082450918</v>
      </c>
      <c r="N65" s="16">
        <v>89930.395881447592</v>
      </c>
    </row>
    <row r="66" spans="1:14" x14ac:dyDescent="0.3">
      <c r="A66" s="15" t="str">
        <f>INDEX('R1. Scenario specifications'!$C$11:$C$49,MATCH($B66,'R1. Scenario specifications'!$A$11:$A$49,0))</f>
        <v>TIAM BAU - No Policy Action</v>
      </c>
      <c r="B66" s="15" t="s">
        <v>11</v>
      </c>
      <c r="C66" s="15" t="s">
        <v>74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</row>
    <row r="67" spans="1:14" x14ac:dyDescent="0.3">
      <c r="A67" s="15" t="str">
        <f>INDEX('R1. Scenario specifications'!$C$11:$C$49,MATCH($B67,'R1. Scenario specifications'!$A$11:$A$49,0))</f>
        <v>TIAM BAU - No Policy Action</v>
      </c>
      <c r="B67" s="15" t="s">
        <v>11</v>
      </c>
      <c r="C67" s="15" t="s">
        <v>75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pans="1:14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64</v>
      </c>
      <c r="D68" s="16">
        <v>225.44707509198108</v>
      </c>
      <c r="E68" s="16">
        <v>447.46591563947823</v>
      </c>
      <c r="F68" s="16">
        <v>2791.4345770479895</v>
      </c>
      <c r="G68" s="16">
        <v>7554.4535368582192</v>
      </c>
      <c r="H68" s="16">
        <v>8389.5450431626668</v>
      </c>
      <c r="I68" s="16">
        <v>9903.7165930883893</v>
      </c>
      <c r="J68" s="16">
        <v>10025.367674020868</v>
      </c>
      <c r="K68" s="16">
        <v>11487.807464041724</v>
      </c>
      <c r="L68" s="16">
        <v>13700.931566303547</v>
      </c>
      <c r="M68" s="16">
        <v>14897.610577347376</v>
      </c>
      <c r="N68" s="16">
        <v>14396.79838785528</v>
      </c>
    </row>
    <row r="69" spans="1:14" x14ac:dyDescent="0.3">
      <c r="A69" s="15" t="str">
        <f>INDEX('R1. Scenario specifications'!$C$11:$C$49,MATCH($B69,'R1. Scenario specifications'!$A$11:$A$49,0))</f>
        <v>Vivid BAU - WEO Current Policies Scenario emissions pathway run through TIAM</v>
      </c>
      <c r="B69" s="15" t="s">
        <v>13</v>
      </c>
      <c r="C69" s="15" t="s">
        <v>65</v>
      </c>
      <c r="D69" s="16">
        <v>32293.488631927976</v>
      </c>
      <c r="E69" s="16">
        <v>40973.494148451762</v>
      </c>
      <c r="F69" s="16">
        <v>38088.012667648072</v>
      </c>
      <c r="G69" s="16">
        <v>41995.688612264792</v>
      </c>
      <c r="H69" s="16">
        <v>41753.547389074578</v>
      </c>
      <c r="I69" s="16">
        <v>44914.16985891106</v>
      </c>
      <c r="J69" s="16">
        <v>51695.309374390446</v>
      </c>
      <c r="K69" s="16">
        <v>55526.213655768857</v>
      </c>
      <c r="L69" s="16">
        <v>56653.158446169225</v>
      </c>
      <c r="M69" s="16">
        <v>56962.427650307174</v>
      </c>
      <c r="N69" s="16">
        <v>60702.340034362234</v>
      </c>
    </row>
    <row r="70" spans="1:14" x14ac:dyDescent="0.3">
      <c r="A70" s="15" t="str">
        <f>INDEX('R1. Scenario specifications'!$C$11:$C$49,MATCH($B70,'R1. Scenario specifications'!$A$11:$A$49,0))</f>
        <v>Vivid BAU - WEO Current Policies Scenario emissions pathway run through TIAM</v>
      </c>
      <c r="B70" s="15" t="s">
        <v>13</v>
      </c>
      <c r="C70" s="15" t="s">
        <v>66</v>
      </c>
      <c r="D70" s="16">
        <v>15306.236191020165</v>
      </c>
      <c r="E70" s="16">
        <v>15742.568461825405</v>
      </c>
      <c r="F70" s="16">
        <v>19392.429168177878</v>
      </c>
      <c r="G70" s="16">
        <v>13015.934419495872</v>
      </c>
      <c r="H70" s="16">
        <v>4319.9038124215367</v>
      </c>
      <c r="I70" s="16">
        <v>65.872791663749098</v>
      </c>
      <c r="J70" s="16">
        <v>609.00889740492914</v>
      </c>
      <c r="K70" s="16">
        <v>1098.5579936628562</v>
      </c>
      <c r="L70" s="16">
        <v>1402.0604682984078</v>
      </c>
      <c r="M70" s="16">
        <v>1600.5159878111035</v>
      </c>
      <c r="N70" s="16">
        <v>1650.8415626537378</v>
      </c>
    </row>
    <row r="71" spans="1:14" x14ac:dyDescent="0.3">
      <c r="A71" s="15" t="str">
        <f>INDEX('R1. Scenario specifications'!$C$11:$C$49,MATCH($B71,'R1. Scenario specifications'!$A$11:$A$49,0))</f>
        <v>Vivid BAU - WEO Current Policies Scenario emissions pathway run through TIAM</v>
      </c>
      <c r="B71" s="15" t="s">
        <v>13</v>
      </c>
      <c r="C71" s="15" t="s">
        <v>67</v>
      </c>
      <c r="D71" s="16">
        <v>204.48808044864651</v>
      </c>
      <c r="E71" s="16">
        <v>210.36857456066264</v>
      </c>
      <c r="F71" s="16">
        <v>2540.5651283544489</v>
      </c>
      <c r="G71" s="16">
        <v>3880.6747946256328</v>
      </c>
      <c r="H71" s="16">
        <v>5459.054708896816</v>
      </c>
      <c r="I71" s="16">
        <v>6866.3097780090893</v>
      </c>
      <c r="J71" s="16">
        <v>6754.9841794834456</v>
      </c>
      <c r="K71" s="16">
        <v>6898.4558496</v>
      </c>
      <c r="L71" s="16">
        <v>6898.4558496</v>
      </c>
      <c r="M71" s="16">
        <v>6880.2783987565517</v>
      </c>
      <c r="N71" s="16">
        <v>6898.4558496</v>
      </c>
    </row>
    <row r="72" spans="1:14" x14ac:dyDescent="0.3">
      <c r="A72" s="15" t="str">
        <f>INDEX('R1. Scenario specifications'!$C$11:$C$49,MATCH($B72,'R1. Scenario specifications'!$A$11:$A$49,0))</f>
        <v>Vivid BAU - WEO Current Policies Scenario emissions pathway run through TIAM</v>
      </c>
      <c r="B72" s="15" t="s">
        <v>13</v>
      </c>
      <c r="C72" s="15" t="s">
        <v>68</v>
      </c>
      <c r="D72" s="16">
        <v>10255.125599999996</v>
      </c>
      <c r="E72" s="16">
        <v>10336.348633306778</v>
      </c>
      <c r="F72" s="16">
        <v>15083.654350695477</v>
      </c>
      <c r="G72" s="16">
        <v>16233.042907666695</v>
      </c>
      <c r="H72" s="16">
        <v>17086.239322795496</v>
      </c>
      <c r="I72" s="16">
        <v>18375.935384418124</v>
      </c>
      <c r="J72" s="16">
        <v>18378.788509221202</v>
      </c>
      <c r="K72" s="16">
        <v>18420.795103648023</v>
      </c>
      <c r="L72" s="16">
        <v>18388.355199488622</v>
      </c>
      <c r="M72" s="16">
        <v>18361.891916842658</v>
      </c>
      <c r="N72" s="16">
        <v>18417.902282562591</v>
      </c>
    </row>
    <row r="73" spans="1:14" x14ac:dyDescent="0.3">
      <c r="A73" s="15" t="str">
        <f>INDEX('R1. Scenario specifications'!$C$11:$C$49,MATCH($B73,'R1. Scenario specifications'!$A$11:$A$49,0))</f>
        <v>Vivid BAU - WEO Current Policies Scenario emissions pathway run through TIAM</v>
      </c>
      <c r="B73" s="15" t="s">
        <v>13</v>
      </c>
      <c r="C73" s="15" t="s">
        <v>69</v>
      </c>
      <c r="D73" s="16">
        <v>9499.4101148835834</v>
      </c>
      <c r="E73" s="16">
        <v>9854.7685931259075</v>
      </c>
      <c r="F73" s="16">
        <v>13753.197500000002</v>
      </c>
      <c r="G73" s="16">
        <v>14531.345674199894</v>
      </c>
      <c r="H73" s="16">
        <v>15165.156604037631</v>
      </c>
      <c r="I73" s="16">
        <v>16009.562718399651</v>
      </c>
      <c r="J73" s="16">
        <v>17118.412499999999</v>
      </c>
      <c r="K73" s="16">
        <v>19195.575161874571</v>
      </c>
      <c r="L73" s="16">
        <v>21484.300323749139</v>
      </c>
      <c r="M73" s="16">
        <v>22896.802668451677</v>
      </c>
      <c r="N73" s="16">
        <v>23679.924999999985</v>
      </c>
    </row>
    <row r="74" spans="1:14" x14ac:dyDescent="0.3">
      <c r="A74" s="15" t="str">
        <f>INDEX('R1. Scenario specifications'!$C$11:$C$49,MATCH($B74,'R1. Scenario specifications'!$A$11:$A$49,0))</f>
        <v>Vivid BAU - WEO Current Policies Scenario emissions pathway run through TIAM</v>
      </c>
      <c r="B74" s="15" t="s">
        <v>13</v>
      </c>
      <c r="C74" s="15" t="s">
        <v>70</v>
      </c>
      <c r="D74" s="16">
        <v>2379.5369238501603</v>
      </c>
      <c r="E74" s="16">
        <v>2356.8190162179035</v>
      </c>
      <c r="F74" s="16">
        <v>2309.0032840062936</v>
      </c>
      <c r="G74" s="16">
        <v>1524.0779043826512</v>
      </c>
      <c r="H74" s="16">
        <v>747.29264351844733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</row>
    <row r="75" spans="1:14" x14ac:dyDescent="0.3">
      <c r="A75" s="15" t="str">
        <f>INDEX('R1. Scenario specifications'!$C$11:$C$49,MATCH($B75,'R1. Scenario specifications'!$A$11:$A$49,0))</f>
        <v>Vivid BAU - WEO Current Policies Scenario emissions pathway run through TIAM</v>
      </c>
      <c r="B75" s="15" t="s">
        <v>13</v>
      </c>
      <c r="C75" s="15" t="s">
        <v>71</v>
      </c>
      <c r="D75" s="16">
        <v>67.937052631788845</v>
      </c>
      <c r="E75" s="16">
        <v>458.66984800047186</v>
      </c>
      <c r="F75" s="16">
        <v>1126.2507865303401</v>
      </c>
      <c r="G75" s="16">
        <v>2746.4973572882909</v>
      </c>
      <c r="H75" s="16">
        <v>6588.9414624891633</v>
      </c>
      <c r="I75" s="16">
        <v>13975.87951841293</v>
      </c>
      <c r="J75" s="16">
        <v>17443.985561546506</v>
      </c>
      <c r="K75" s="16">
        <v>19538.27174471449</v>
      </c>
      <c r="L75" s="16">
        <v>20705.433439109514</v>
      </c>
      <c r="M75" s="16">
        <v>21376.129133378068</v>
      </c>
      <c r="N75" s="16">
        <v>22324.096737424123</v>
      </c>
    </row>
    <row r="76" spans="1:14" x14ac:dyDescent="0.3">
      <c r="A76" s="15" t="str">
        <f>INDEX('R1. Scenario specifications'!$C$11:$C$49,MATCH($B76,'R1. Scenario specifications'!$A$11:$A$49,0))</f>
        <v>Vivid BAU - WEO Current Policies Scenario emissions pathway run through TIAM</v>
      </c>
      <c r="B76" s="15" t="s">
        <v>13</v>
      </c>
      <c r="C76" s="15" t="s">
        <v>72</v>
      </c>
      <c r="D76" s="16">
        <v>0.68787021919935687</v>
      </c>
      <c r="E76" s="16">
        <v>0.6257617671977489</v>
      </c>
      <c r="F76" s="16">
        <v>0.52638824399517614</v>
      </c>
      <c r="G76" s="16">
        <v>0.35092549599678308</v>
      </c>
      <c r="H76" s="16">
        <v>0.17546274799839201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</row>
    <row r="77" spans="1:14" x14ac:dyDescent="0.3">
      <c r="A77" s="15" t="str">
        <f>INDEX('R1. Scenario specifications'!$C$11:$C$49,MATCH($B77,'R1. Scenario specifications'!$A$11:$A$49,0))</f>
        <v>Vivid BAU - WEO Current Policies Scenario emissions pathway run through TIAM</v>
      </c>
      <c r="B77" s="15" t="s">
        <v>13</v>
      </c>
      <c r="C77" s="15" t="s">
        <v>76</v>
      </c>
      <c r="D77" s="16">
        <v>1.9630999406374343</v>
      </c>
      <c r="E77" s="16">
        <v>1.7858497922310177</v>
      </c>
      <c r="F77" s="16">
        <v>1.5022495547807515</v>
      </c>
      <c r="G77" s="16">
        <v>1.0014997031871682</v>
      </c>
      <c r="H77" s="16">
        <v>0.50074985159358421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</row>
    <row r="78" spans="1:14" x14ac:dyDescent="0.3">
      <c r="A78" s="15" t="str">
        <f>INDEX('R1. Scenario specifications'!$C$11:$C$49,MATCH($B78,'R1. Scenario specifications'!$A$11:$A$49,0))</f>
        <v>Vivid BAU - WEO Current Policies Scenario emissions pathway run through TIAM</v>
      </c>
      <c r="B78" s="15" t="s">
        <v>13</v>
      </c>
      <c r="C78" s="15" t="s">
        <v>73</v>
      </c>
      <c r="D78" s="16">
        <v>1522.2914863992651</v>
      </c>
      <c r="E78" s="16">
        <v>1704.9418897085425</v>
      </c>
      <c r="F78" s="16">
        <v>2690.7374861785097</v>
      </c>
      <c r="G78" s="16">
        <v>10737.033661883441</v>
      </c>
      <c r="H78" s="16">
        <v>27561.029118889524</v>
      </c>
      <c r="I78" s="16">
        <v>32390.457840764608</v>
      </c>
      <c r="J78" s="16">
        <v>43060.310863064362</v>
      </c>
      <c r="K78" s="16">
        <v>53786.722000455404</v>
      </c>
      <c r="L78" s="16">
        <v>65235.336826834638</v>
      </c>
      <c r="M78" s="16">
        <v>76768.858854181861</v>
      </c>
      <c r="N78" s="16">
        <v>89829.247129927637</v>
      </c>
    </row>
    <row r="79" spans="1:14" x14ac:dyDescent="0.3">
      <c r="A79" s="15" t="str">
        <f>INDEX('R1. Scenario specifications'!$C$11:$C$49,MATCH($B79,'R1. Scenario specifications'!$A$11:$A$49,0))</f>
        <v>Vivid BAU - WEO Current Policies Scenario emissions pathway run through TIAM</v>
      </c>
      <c r="B79" s="15" t="s">
        <v>13</v>
      </c>
      <c r="C79" s="15" t="s">
        <v>74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pans="1:14" x14ac:dyDescent="0.3">
      <c r="A80" s="15" t="str">
        <f>INDEX('R1. Scenario specifications'!$C$11:$C$49,MATCH($B80,'R1. Scenario specifications'!$A$11:$A$49,0))</f>
        <v>Vivid BAU - WEO Current Policies Scenario emissions pathway run through TIAM</v>
      </c>
      <c r="B80" s="15" t="s">
        <v>13</v>
      </c>
      <c r="C80" s="15" t="s">
        <v>75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</row>
    <row r="81" spans="1:14" x14ac:dyDescent="0.3">
      <c r="A81" s="15" t="str">
        <f>INDEX('R1. Scenario specifications'!$C$11:$C$49,MATCH($B81,'R1. Scenario specifications'!$A$11:$A$49,0))</f>
        <v>Vivid Paris NDCs - WEO New Policies Scenario emissions pathway run through TIAM</v>
      </c>
      <c r="B81" s="15" t="s">
        <v>14</v>
      </c>
      <c r="C81" s="15" t="s">
        <v>64</v>
      </c>
      <c r="D81" s="16">
        <v>225.44707509197985</v>
      </c>
      <c r="E81" s="16">
        <v>366.64870873098073</v>
      </c>
      <c r="F81" s="16">
        <v>2791.4850951746093</v>
      </c>
      <c r="G81" s="16">
        <v>10294.697426003044</v>
      </c>
      <c r="H81" s="16">
        <v>10947.811042851992</v>
      </c>
      <c r="I81" s="16">
        <v>12191.005613089857</v>
      </c>
      <c r="J81" s="16">
        <v>13714.416854044648</v>
      </c>
      <c r="K81" s="16">
        <v>12909.952548667803</v>
      </c>
      <c r="L81" s="16">
        <v>14234.276134895241</v>
      </c>
      <c r="M81" s="16">
        <v>13703.223208760379</v>
      </c>
      <c r="N81" s="16">
        <v>14675.48965107706</v>
      </c>
    </row>
    <row r="82" spans="1:14" x14ac:dyDescent="0.3">
      <c r="A82" s="15" t="str">
        <f>INDEX('R1. Scenario specifications'!$C$11:$C$49,MATCH($B82,'R1. Scenario specifications'!$A$11:$A$49,0))</f>
        <v>Vivid Paris NDCs - WEO New Policies Scenario emissions pathway run through TIAM</v>
      </c>
      <c r="B82" s="15" t="s">
        <v>14</v>
      </c>
      <c r="C82" s="15" t="s">
        <v>74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</row>
    <row r="83" spans="1:14" x14ac:dyDescent="0.3">
      <c r="A83" s="15" t="str">
        <f>INDEX('R1. Scenario specifications'!$C$11:$C$49,MATCH($B83,'R1. Scenario specifications'!$A$11:$A$49,0))</f>
        <v>Vivid Paris NDCs - WEO New Policies Scenario emissions pathway run through TIAM</v>
      </c>
      <c r="B83" s="15" t="s">
        <v>14</v>
      </c>
      <c r="C83" s="15" t="s">
        <v>65</v>
      </c>
      <c r="D83" s="16">
        <v>32418.670916071689</v>
      </c>
      <c r="E83" s="16">
        <v>42281.951063885441</v>
      </c>
      <c r="F83" s="16">
        <v>31803.104594332144</v>
      </c>
      <c r="G83" s="16">
        <v>27283.218112710074</v>
      </c>
      <c r="H83" s="16">
        <v>24049.296235824662</v>
      </c>
      <c r="I83" s="16">
        <v>25138.210749746962</v>
      </c>
      <c r="J83" s="16">
        <v>28305.723341199468</v>
      </c>
      <c r="K83" s="16">
        <v>41920.856613514828</v>
      </c>
      <c r="L83" s="16">
        <v>44714.553349027483</v>
      </c>
      <c r="M83" s="16">
        <v>48861.233424172286</v>
      </c>
      <c r="N83" s="16">
        <v>52051.367398579714</v>
      </c>
    </row>
    <row r="84" spans="1:14" x14ac:dyDescent="0.3">
      <c r="A84" s="15" t="str">
        <f>INDEX('R1. Scenario specifications'!$C$11:$C$49,MATCH($B84,'R1. Scenario specifications'!$A$11:$A$49,0))</f>
        <v>Vivid Paris NDCs - WEO New Policies Scenario emissions pathway run through TIAM</v>
      </c>
      <c r="B84" s="15" t="s">
        <v>14</v>
      </c>
      <c r="C84" s="15" t="s">
        <v>66</v>
      </c>
      <c r="D84" s="16">
        <v>15227.971784774711</v>
      </c>
      <c r="E84" s="16">
        <v>15742.568461825387</v>
      </c>
      <c r="F84" s="16">
        <v>24022.418631641507</v>
      </c>
      <c r="G84" s="16">
        <v>18676.043464289065</v>
      </c>
      <c r="H84" s="16">
        <v>10373.106897409152</v>
      </c>
      <c r="I84" s="16">
        <v>139.68368892431181</v>
      </c>
      <c r="J84" s="16">
        <v>906.85778535112001</v>
      </c>
      <c r="K84" s="16">
        <v>1231.5843446476747</v>
      </c>
      <c r="L84" s="16">
        <v>1397.5710143021433</v>
      </c>
      <c r="M84" s="16">
        <v>1563.7670525253038</v>
      </c>
      <c r="N84" s="16">
        <v>1687.3201612126454</v>
      </c>
    </row>
    <row r="85" spans="1:14" x14ac:dyDescent="0.3">
      <c r="A85" s="15" t="str">
        <f>INDEX('R1. Scenario specifications'!$C$11:$C$49,MATCH($B85,'R1. Scenario specifications'!$A$11:$A$49,0))</f>
        <v>Vivid Paris NDCs - WEO New Policies Scenario emissions pathway run through TIAM</v>
      </c>
      <c r="B85" s="15" t="s">
        <v>14</v>
      </c>
      <c r="C85" s="15" t="s">
        <v>75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</row>
    <row r="86" spans="1:14" x14ac:dyDescent="0.3">
      <c r="A86" s="15" t="str">
        <f>INDEX('R1. Scenario specifications'!$C$11:$C$49,MATCH($B86,'R1. Scenario specifications'!$A$11:$A$49,0))</f>
        <v>Vivid Paris NDCs - WEO New Policies Scenario emissions pathway run through TIAM</v>
      </c>
      <c r="B86" s="15" t="s">
        <v>14</v>
      </c>
      <c r="C86" s="15" t="s">
        <v>67</v>
      </c>
      <c r="D86" s="16">
        <v>202.44802165440652</v>
      </c>
      <c r="E86" s="16">
        <v>194.35225063586262</v>
      </c>
      <c r="F86" s="16">
        <v>2583.5611568407612</v>
      </c>
      <c r="G86" s="16">
        <v>4042.8104737125996</v>
      </c>
      <c r="H86" s="16">
        <v>5502.0597905844379</v>
      </c>
      <c r="I86" s="16">
        <v>6955.7318260990651</v>
      </c>
      <c r="J86" s="16">
        <v>6898.7717219275519</v>
      </c>
      <c r="K86" s="16">
        <v>6898.771721927551</v>
      </c>
      <c r="L86" s="16">
        <v>6898.771721927551</v>
      </c>
      <c r="M86" s="16">
        <v>6860.7558325948412</v>
      </c>
      <c r="N86" s="16">
        <v>6759.7795411494544</v>
      </c>
    </row>
    <row r="87" spans="1:14" x14ac:dyDescent="0.3">
      <c r="A87" s="15" t="str">
        <f>INDEX('R1. Scenario specifications'!$C$11:$C$49,MATCH($B87,'R1. Scenario specifications'!$A$11:$A$49,0))</f>
        <v>Vivid Paris NDCs - WEO New Policies Scenario emissions pathway run through TIAM</v>
      </c>
      <c r="B87" s="15" t="s">
        <v>14</v>
      </c>
      <c r="C87" s="15" t="s">
        <v>68</v>
      </c>
      <c r="D87" s="16">
        <v>10255.125599999996</v>
      </c>
      <c r="E87" s="16">
        <v>10349.250849132153</v>
      </c>
      <c r="F87" s="16">
        <v>14705.435888128377</v>
      </c>
      <c r="G87" s="16">
        <v>17468.554855588605</v>
      </c>
      <c r="H87" s="16">
        <v>19063.161795501961</v>
      </c>
      <c r="I87" s="16">
        <v>20314.617434866494</v>
      </c>
      <c r="J87" s="16">
        <v>20625.229499320063</v>
      </c>
      <c r="K87" s="16">
        <v>20519.208375767776</v>
      </c>
      <c r="L87" s="16">
        <v>20352.161138573392</v>
      </c>
      <c r="M87" s="16">
        <v>20244.104143021112</v>
      </c>
      <c r="N87" s="16">
        <v>20069.760252612785</v>
      </c>
    </row>
    <row r="88" spans="1:14" x14ac:dyDescent="0.3">
      <c r="A88" s="15" t="str">
        <f>INDEX('R1. Scenario specifications'!$C$11:$C$49,MATCH($B88,'R1. Scenario specifications'!$A$11:$A$49,0))</f>
        <v>Vivid Paris NDCs - WEO New Policies Scenario emissions pathway run through TIAM</v>
      </c>
      <c r="B88" s="15" t="s">
        <v>14</v>
      </c>
      <c r="C88" s="15" t="s">
        <v>69</v>
      </c>
      <c r="D88" s="16">
        <v>9499.4101148835816</v>
      </c>
      <c r="E88" s="16">
        <v>9848.8143857170107</v>
      </c>
      <c r="F88" s="16">
        <v>13753.197500000002</v>
      </c>
      <c r="G88" s="16">
        <v>14580.156829963411</v>
      </c>
      <c r="H88" s="16">
        <v>15421.293546853114</v>
      </c>
      <c r="I88" s="16">
        <v>18260.406605096723</v>
      </c>
      <c r="J88" s="16">
        <v>19144.898417014261</v>
      </c>
      <c r="K88" s="16">
        <v>20168.720882149468</v>
      </c>
      <c r="L88" s="16">
        <v>21757.8440341969</v>
      </c>
      <c r="M88" s="16">
        <v>22856.653316870343</v>
      </c>
      <c r="N88" s="16">
        <v>23679.924999999985</v>
      </c>
    </row>
    <row r="89" spans="1:14" x14ac:dyDescent="0.3">
      <c r="A89" s="15" t="str">
        <f>INDEX('R1. Scenario specifications'!$C$11:$C$49,MATCH($B89,'R1. Scenario specifications'!$A$11:$A$49,0))</f>
        <v>Vivid Paris NDCs - WEO New Policies Scenario emissions pathway run through TIAM</v>
      </c>
      <c r="B89" s="15" t="s">
        <v>14</v>
      </c>
      <c r="C89" s="15" t="s">
        <v>70</v>
      </c>
      <c r="D89" s="16">
        <v>2379.536923850158</v>
      </c>
      <c r="E89" s="16">
        <v>2356.8190162179035</v>
      </c>
      <c r="F89" s="16">
        <v>2308.8771400062919</v>
      </c>
      <c r="G89" s="16">
        <v>1516.5761695611873</v>
      </c>
      <c r="H89" s="16">
        <v>734.15459382575591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</row>
    <row r="90" spans="1:14" x14ac:dyDescent="0.3">
      <c r="A90" s="15" t="str">
        <f>INDEX('R1. Scenario specifications'!$C$11:$C$49,MATCH($B90,'R1. Scenario specifications'!$A$11:$A$49,0))</f>
        <v>Vivid Paris NDCs - WEO New Policies Scenario emissions pathway run through TIAM</v>
      </c>
      <c r="B90" s="15" t="s">
        <v>14</v>
      </c>
      <c r="C90" s="15" t="s">
        <v>71</v>
      </c>
      <c r="D90" s="16">
        <v>67.937052631788802</v>
      </c>
      <c r="E90" s="16">
        <v>458.66984800047192</v>
      </c>
      <c r="F90" s="16">
        <v>952.33067667622163</v>
      </c>
      <c r="G90" s="16">
        <v>3043.3263020960685</v>
      </c>
      <c r="H90" s="16">
        <v>9741.5491920545664</v>
      </c>
      <c r="I90" s="16">
        <v>22410.530792766658</v>
      </c>
      <c r="J90" s="16">
        <v>28138.02317293717</v>
      </c>
      <c r="K90" s="16">
        <v>28835.12681230564</v>
      </c>
      <c r="L90" s="16">
        <v>29463.467853044316</v>
      </c>
      <c r="M90" s="16">
        <v>29548.324076583387</v>
      </c>
      <c r="N90" s="16">
        <v>30280.069763631916</v>
      </c>
    </row>
    <row r="91" spans="1:14" x14ac:dyDescent="0.3">
      <c r="A91" s="15" t="str">
        <f>INDEX('R1. Scenario specifications'!$C$11:$C$49,MATCH($B91,'R1. Scenario specifications'!$A$11:$A$49,0))</f>
        <v>Vivid Paris NDCs - WEO New Policies Scenario emissions pathway run through TIAM</v>
      </c>
      <c r="B91" s="15" t="s">
        <v>14</v>
      </c>
      <c r="C91" s="15" t="s">
        <v>72</v>
      </c>
      <c r="D91" s="16">
        <v>0.68787021919935687</v>
      </c>
      <c r="E91" s="16">
        <v>0.6257617671977489</v>
      </c>
      <c r="F91" s="16">
        <v>0.52638824399517514</v>
      </c>
      <c r="G91" s="16">
        <v>0.35092549599678308</v>
      </c>
      <c r="H91" s="16">
        <v>0.17546274799839201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</row>
    <row r="92" spans="1:14" x14ac:dyDescent="0.3">
      <c r="A92" s="15" t="str">
        <f>INDEX('R1. Scenario specifications'!$C$11:$C$49,MATCH($B92,'R1. Scenario specifications'!$A$11:$A$49,0))</f>
        <v>Vivid Paris NDCs - WEO New Policies Scenario emissions pathway run through TIAM</v>
      </c>
      <c r="B92" s="15" t="s">
        <v>14</v>
      </c>
      <c r="C92" s="15" t="s">
        <v>76</v>
      </c>
      <c r="D92" s="16">
        <v>1.963099940637433</v>
      </c>
      <c r="E92" s="16">
        <v>1.7858497922310126</v>
      </c>
      <c r="F92" s="16">
        <v>1.5022495547807513</v>
      </c>
      <c r="G92" s="16">
        <v>1.0014997031871682</v>
      </c>
      <c r="H92" s="16">
        <v>0.50074985159358409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</row>
    <row r="93" spans="1:14" x14ac:dyDescent="0.3">
      <c r="A93" s="15" t="str">
        <f>INDEX('R1. Scenario specifications'!$C$11:$C$49,MATCH($B93,'R1. Scenario specifications'!$A$11:$A$49,0))</f>
        <v>Vivid Paris NDCs - WEO New Policies Scenario emissions pathway run through TIAM</v>
      </c>
      <c r="B93" s="15" t="s">
        <v>14</v>
      </c>
      <c r="C93" s="15" t="s">
        <v>73</v>
      </c>
      <c r="D93" s="16">
        <v>1517.4635089937533</v>
      </c>
      <c r="E93" s="16">
        <v>1704.9418897085425</v>
      </c>
      <c r="F93" s="16">
        <v>2682.857953104296</v>
      </c>
      <c r="G93" s="16">
        <v>11239.974093021854</v>
      </c>
      <c r="H93" s="16">
        <v>27002.074648550872</v>
      </c>
      <c r="I93" s="16">
        <v>32710.904165964548</v>
      </c>
      <c r="J93" s="16">
        <v>42610.440629657562</v>
      </c>
      <c r="K93" s="16">
        <v>51984.781920029192</v>
      </c>
      <c r="L93" s="16">
        <v>63234.384220150736</v>
      </c>
      <c r="M93" s="16">
        <v>74969.770071569481</v>
      </c>
      <c r="N93" s="16">
        <v>88231.383161494523</v>
      </c>
    </row>
    <row r="94" spans="1:14" x14ac:dyDescent="0.3">
      <c r="A94" s="15" t="str">
        <f>INDEX('R1. Scenario specifications'!$C$11:$C$49,MATCH($B94,'R1. Scenario specifications'!$A$11:$A$49,0))</f>
        <v>Current 2DS, 2020 start, 'Expect the Unexpected'</v>
      </c>
      <c r="B94" s="15" t="s">
        <v>15</v>
      </c>
      <c r="C94" s="15" t="s">
        <v>64</v>
      </c>
      <c r="D94" s="16">
        <v>225.44707509197985</v>
      </c>
      <c r="E94" s="16">
        <v>366.64870873098073</v>
      </c>
      <c r="F94" s="16">
        <v>2791.4850951746093</v>
      </c>
      <c r="G94" s="16">
        <v>12280.291884953902</v>
      </c>
      <c r="H94" s="16">
        <v>13436.465071151488</v>
      </c>
      <c r="I94" s="16">
        <v>14414.577013832903</v>
      </c>
      <c r="J94" s="16">
        <v>6370.7761458823743</v>
      </c>
      <c r="K94" s="16">
        <v>2462.1363762658725</v>
      </c>
      <c r="L94" s="16">
        <v>132.93484288699119</v>
      </c>
      <c r="M94" s="16">
        <v>74.057580984230995</v>
      </c>
      <c r="N94" s="16">
        <v>74.057580984230995</v>
      </c>
    </row>
    <row r="95" spans="1:14" x14ac:dyDescent="0.3">
      <c r="A95" s="15" t="str">
        <f>INDEX('R1. Scenario specifications'!$C$11:$C$49,MATCH($B95,'R1. Scenario specifications'!$A$11:$A$49,0))</f>
        <v>Current 2DS, 2020 start, 'Expect the Unexpected'</v>
      </c>
      <c r="B95" s="15" t="s">
        <v>15</v>
      </c>
      <c r="C95" s="15" t="s">
        <v>74</v>
      </c>
      <c r="D95" s="16">
        <v>0</v>
      </c>
      <c r="E95" s="16">
        <v>0</v>
      </c>
      <c r="F95" s="16">
        <v>0</v>
      </c>
      <c r="G95" s="16">
        <v>183.22382510736367</v>
      </c>
      <c r="H95" s="16">
        <v>1024.7132725843369</v>
      </c>
      <c r="I95" s="16">
        <v>4169.0808794312888</v>
      </c>
      <c r="J95" s="16">
        <v>19920.036583987148</v>
      </c>
      <c r="K95" s="16">
        <v>46018.532990659296</v>
      </c>
      <c r="L95" s="16">
        <v>68907.871080715937</v>
      </c>
      <c r="M95" s="16">
        <v>86803.492631429675</v>
      </c>
      <c r="N95" s="16">
        <v>93208.717632043379</v>
      </c>
    </row>
    <row r="96" spans="1:14" x14ac:dyDescent="0.3">
      <c r="A96" s="15" t="str">
        <f>INDEX('R1. Scenario specifications'!$C$11:$C$49,MATCH($B96,'R1. Scenario specifications'!$A$11:$A$49,0))</f>
        <v>Current 2DS, 2020 start, 'Expect the Unexpected'</v>
      </c>
      <c r="B96" s="15" t="s">
        <v>15</v>
      </c>
      <c r="C96" s="15" t="s">
        <v>65</v>
      </c>
      <c r="D96" s="16">
        <v>32418.670916071689</v>
      </c>
      <c r="E96" s="16">
        <v>42281.951063885441</v>
      </c>
      <c r="F96" s="16">
        <v>31803.104594332144</v>
      </c>
      <c r="G96" s="16">
        <v>19266.932440538865</v>
      </c>
      <c r="H96" s="16">
        <v>6133.2867561217545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</row>
    <row r="97" spans="1:14" x14ac:dyDescent="0.3">
      <c r="A97" s="15" t="str">
        <f>INDEX('R1. Scenario specifications'!$C$11:$C$49,MATCH($B97,'R1. Scenario specifications'!$A$11:$A$49,0))</f>
        <v>Current 2DS, 2020 start, 'Expect the Unexpected'</v>
      </c>
      <c r="B97" s="15" t="s">
        <v>15</v>
      </c>
      <c r="C97" s="15" t="s">
        <v>66</v>
      </c>
      <c r="D97" s="16">
        <v>15227.971784774711</v>
      </c>
      <c r="E97" s="16">
        <v>15742.568461825387</v>
      </c>
      <c r="F97" s="16">
        <v>24022.418631641507</v>
      </c>
      <c r="G97" s="16">
        <v>19741.109136012725</v>
      </c>
      <c r="H97" s="16">
        <v>15335.054985630764</v>
      </c>
      <c r="I97" s="16">
        <v>7888.7818025631605</v>
      </c>
      <c r="J97" s="16">
        <v>4840.3361745285938</v>
      </c>
      <c r="K97" s="16">
        <v>2536.0899227734617</v>
      </c>
      <c r="L97" s="16">
        <v>848.97101343906786</v>
      </c>
      <c r="M97" s="16">
        <v>191.19577632929</v>
      </c>
      <c r="N97" s="16">
        <v>0</v>
      </c>
    </row>
    <row r="98" spans="1:14" x14ac:dyDescent="0.3">
      <c r="A98" s="15" t="str">
        <f>INDEX('R1. Scenario specifications'!$C$11:$C$49,MATCH($B98,'R1. Scenario specifications'!$A$11:$A$49,0))</f>
        <v>Current 2DS, 2020 start, 'Expect the Unexpected'</v>
      </c>
      <c r="B98" s="15" t="s">
        <v>15</v>
      </c>
      <c r="C98" s="15" t="s">
        <v>75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24.426542270079544</v>
      </c>
      <c r="J98" s="16">
        <v>50.666643798640685</v>
      </c>
      <c r="K98" s="16">
        <v>380.64871328115896</v>
      </c>
      <c r="L98" s="16">
        <v>2357.9591509648972</v>
      </c>
      <c r="M98" s="16">
        <v>6023.2990972381358</v>
      </c>
      <c r="N98" s="16">
        <v>7559.4721539125558</v>
      </c>
    </row>
    <row r="99" spans="1:14" x14ac:dyDescent="0.3">
      <c r="A99" s="15" t="str">
        <f>INDEX('R1. Scenario specifications'!$C$11:$C$49,MATCH($B99,'R1. Scenario specifications'!$A$11:$A$49,0))</f>
        <v>Current 2DS, 2020 start, 'Expect the Unexpected'</v>
      </c>
      <c r="B99" s="15" t="s">
        <v>15</v>
      </c>
      <c r="C99" s="15" t="s">
        <v>67</v>
      </c>
      <c r="D99" s="16">
        <v>202.44802165440652</v>
      </c>
      <c r="E99" s="16">
        <v>194.35225063586262</v>
      </c>
      <c r="F99" s="16">
        <v>2583.5611568407612</v>
      </c>
      <c r="G99" s="16">
        <v>4042.8104737125996</v>
      </c>
      <c r="H99" s="16">
        <v>5526.6945674316612</v>
      </c>
      <c r="I99" s="16">
        <v>7066.5161442701101</v>
      </c>
      <c r="J99" s="16">
        <v>7491.3961268271323</v>
      </c>
      <c r="K99" s="16">
        <v>9850.1634151956059</v>
      </c>
      <c r="L99" s="16">
        <v>12244.249478615508</v>
      </c>
      <c r="M99" s="16">
        <v>19403.146970428279</v>
      </c>
      <c r="N99" s="16">
        <v>25030.587093771475</v>
      </c>
    </row>
    <row r="100" spans="1:14" x14ac:dyDescent="0.3">
      <c r="A100" s="15" t="str">
        <f>INDEX('R1. Scenario specifications'!$C$11:$C$49,MATCH($B100,'R1. Scenario specifications'!$A$11:$A$49,0))</f>
        <v>Current 2DS, 2020 start, 'Expect the Unexpected'</v>
      </c>
      <c r="B100" s="15" t="s">
        <v>15</v>
      </c>
      <c r="C100" s="15" t="s">
        <v>68</v>
      </c>
      <c r="D100" s="16">
        <v>10255.125599999996</v>
      </c>
      <c r="E100" s="16">
        <v>10349.250849132153</v>
      </c>
      <c r="F100" s="16">
        <v>14705.435888128377</v>
      </c>
      <c r="G100" s="16">
        <v>17470.619098448369</v>
      </c>
      <c r="H100" s="16">
        <v>20014.915107430981</v>
      </c>
      <c r="I100" s="16">
        <v>22872.903868838206</v>
      </c>
      <c r="J100" s="16">
        <v>24786.726466533077</v>
      </c>
      <c r="K100" s="16">
        <v>25825.394344054606</v>
      </c>
      <c r="L100" s="16">
        <v>28284.300641888789</v>
      </c>
      <c r="M100" s="16">
        <v>33219.682970175883</v>
      </c>
      <c r="N100" s="16">
        <v>37525.55574963722</v>
      </c>
    </row>
    <row r="101" spans="1:14" x14ac:dyDescent="0.3">
      <c r="A101" s="15" t="str">
        <f>INDEX('R1. Scenario specifications'!$C$11:$C$49,MATCH($B101,'R1. Scenario specifications'!$A$11:$A$49,0))</f>
        <v>Current 2DS, 2020 start, 'Expect the Unexpected'</v>
      </c>
      <c r="B101" s="15" t="s">
        <v>15</v>
      </c>
      <c r="C101" s="15" t="s">
        <v>69</v>
      </c>
      <c r="D101" s="16">
        <v>9499.4101148835816</v>
      </c>
      <c r="E101" s="16">
        <v>9848.8143857170107</v>
      </c>
      <c r="F101" s="16">
        <v>13753.197500000002</v>
      </c>
      <c r="G101" s="16">
        <v>14580.156829963411</v>
      </c>
      <c r="H101" s="16">
        <v>16306.731754654622</v>
      </c>
      <c r="I101" s="16">
        <v>20821.647928305345</v>
      </c>
      <c r="J101" s="16">
        <v>25761.996824112262</v>
      </c>
      <c r="K101" s="16">
        <v>30633.124715250808</v>
      </c>
      <c r="L101" s="16">
        <v>32967.932529680162</v>
      </c>
      <c r="M101" s="16">
        <v>38301.865007293352</v>
      </c>
      <c r="N101" s="16">
        <v>39708.614927756782</v>
      </c>
    </row>
    <row r="102" spans="1:14" x14ac:dyDescent="0.3">
      <c r="A102" s="15" t="str">
        <f>INDEX('R1. Scenario specifications'!$C$11:$C$49,MATCH($B102,'R1. Scenario specifications'!$A$11:$A$49,0))</f>
        <v>Current 2DS, 2020 start, 'Expect the Unexpected'</v>
      </c>
      <c r="B102" s="15" t="s">
        <v>15</v>
      </c>
      <c r="C102" s="15" t="s">
        <v>70</v>
      </c>
      <c r="D102" s="16">
        <v>2379.536923850158</v>
      </c>
      <c r="E102" s="16">
        <v>2356.8190162179035</v>
      </c>
      <c r="F102" s="16">
        <v>2308.8771400062919</v>
      </c>
      <c r="G102" s="16">
        <v>1503.8223551611864</v>
      </c>
      <c r="H102" s="16">
        <v>735.79214155908937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</row>
    <row r="103" spans="1:14" x14ac:dyDescent="0.3">
      <c r="A103" s="15" t="str">
        <f>INDEX('R1. Scenario specifications'!$C$11:$C$49,MATCH($B103,'R1. Scenario specifications'!$A$11:$A$49,0))</f>
        <v>Current 2DS, 2020 start, 'Expect the Unexpected'</v>
      </c>
      <c r="B103" s="15" t="s">
        <v>15</v>
      </c>
      <c r="C103" s="15" t="s">
        <v>71</v>
      </c>
      <c r="D103" s="16">
        <v>67.937052631788802</v>
      </c>
      <c r="E103" s="16">
        <v>458.66984800047192</v>
      </c>
      <c r="F103" s="16">
        <v>952.33067667622163</v>
      </c>
      <c r="G103" s="16">
        <v>4431.6521366064298</v>
      </c>
      <c r="H103" s="16">
        <v>15376.140401547314</v>
      </c>
      <c r="I103" s="16">
        <v>28273.886248607967</v>
      </c>
      <c r="J103" s="16">
        <v>35981.976775293726</v>
      </c>
      <c r="K103" s="16">
        <v>44755.976577322275</v>
      </c>
      <c r="L103" s="16">
        <v>61161.752317108265</v>
      </c>
      <c r="M103" s="16">
        <v>88593.419002735609</v>
      </c>
      <c r="N103" s="16">
        <v>103415.08281700779</v>
      </c>
    </row>
    <row r="104" spans="1:14" x14ac:dyDescent="0.3">
      <c r="A104" s="15" t="str">
        <f>INDEX('R1. Scenario specifications'!$C$11:$C$49,MATCH($B104,'R1. Scenario specifications'!$A$11:$A$49,0))</f>
        <v>Current 2DS, 2020 start, 'Expect the Unexpected'</v>
      </c>
      <c r="B104" s="15" t="s">
        <v>15</v>
      </c>
      <c r="C104" s="15" t="s">
        <v>72</v>
      </c>
      <c r="D104" s="16">
        <v>0.68787021919935687</v>
      </c>
      <c r="E104" s="16">
        <v>0.6257617671977489</v>
      </c>
      <c r="F104" s="16">
        <v>0.52638824399517514</v>
      </c>
      <c r="G104" s="16">
        <v>0.35092549599678308</v>
      </c>
      <c r="H104" s="16">
        <v>0.17546274799839173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</row>
    <row r="105" spans="1:14" x14ac:dyDescent="0.3">
      <c r="A105" s="15" t="str">
        <f>INDEX('R1. Scenario specifications'!$C$11:$C$49,MATCH($B105,'R1. Scenario specifications'!$A$11:$A$49,0))</f>
        <v>Current 2DS, 2020 start, 'Expect the Unexpected'</v>
      </c>
      <c r="B105" s="15" t="s">
        <v>15</v>
      </c>
      <c r="C105" s="15" t="s">
        <v>76</v>
      </c>
      <c r="D105" s="16">
        <v>1.963099940637433</v>
      </c>
      <c r="E105" s="16">
        <v>1.7858497922310126</v>
      </c>
      <c r="F105" s="16">
        <v>1.5022495547807513</v>
      </c>
      <c r="G105" s="16">
        <v>1.0014997031871682</v>
      </c>
      <c r="H105" s="16">
        <v>0.50074985159358421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</row>
    <row r="106" spans="1:14" x14ac:dyDescent="0.3">
      <c r="A106" s="15" t="str">
        <f>INDEX('R1. Scenario specifications'!$C$11:$C$49,MATCH($B106,'R1. Scenario specifications'!$A$11:$A$49,0))</f>
        <v>Current 2DS, 2020 start, 'Expect the Unexpected'</v>
      </c>
      <c r="B106" s="15" t="s">
        <v>15</v>
      </c>
      <c r="C106" s="15" t="s">
        <v>73</v>
      </c>
      <c r="D106" s="16">
        <v>1517.4635089937533</v>
      </c>
      <c r="E106" s="16">
        <v>1704.9418897085425</v>
      </c>
      <c r="F106" s="16">
        <v>2682.857953104296</v>
      </c>
      <c r="G106" s="16">
        <v>11829.146038279232</v>
      </c>
      <c r="H106" s="16">
        <v>26877.194412470475</v>
      </c>
      <c r="I106" s="16">
        <v>32748.149173544844</v>
      </c>
      <c r="J106" s="16">
        <v>44093.661392818256</v>
      </c>
      <c r="K106" s="16">
        <v>62259.019390405287</v>
      </c>
      <c r="L106" s="16">
        <v>91334.856210923535</v>
      </c>
      <c r="M106" s="16">
        <v>143302.78307981222</v>
      </c>
      <c r="N106" s="16">
        <v>186069.94973154995</v>
      </c>
    </row>
    <row r="107" spans="1:14" x14ac:dyDescent="0.3">
      <c r="A107" s="15" t="str">
        <f>INDEX('R1. Scenario specifications'!$C$11:$C$49,MATCH($B107,'R1. Scenario specifications'!$A$11:$A$49,0))</f>
        <v>Current 2DS, 2030 start, 'Expect the Unexpected' but with cheap energy efficiency</v>
      </c>
      <c r="B107" s="15" t="s">
        <v>16</v>
      </c>
      <c r="C107" s="15" t="s">
        <v>64</v>
      </c>
      <c r="D107" s="16">
        <v>225.44707509197985</v>
      </c>
      <c r="E107" s="16">
        <v>381.21448417615534</v>
      </c>
      <c r="F107" s="16">
        <v>2791.4850951746089</v>
      </c>
      <c r="G107" s="16">
        <v>8791.753811334951</v>
      </c>
      <c r="H107" s="16">
        <v>12529.170971603569</v>
      </c>
      <c r="I107" s="16">
        <v>14671.950334908506</v>
      </c>
      <c r="J107" s="16">
        <v>8749.7618592733834</v>
      </c>
      <c r="K107" s="16">
        <v>4066.8999873578691</v>
      </c>
      <c r="L107" s="16">
        <v>77.601895799567657</v>
      </c>
      <c r="M107" s="16">
        <v>64.343994416399909</v>
      </c>
      <c r="N107" s="16">
        <v>89.059604194791191</v>
      </c>
    </row>
    <row r="108" spans="1:14" x14ac:dyDescent="0.3">
      <c r="A108" s="15" t="str">
        <f>INDEX('R1. Scenario specifications'!$C$11:$C$49,MATCH($B108,'R1. Scenario specifications'!$A$11:$A$49,0))</f>
        <v>Current 2DS, 2030 start, 'Expect the Unexpected' but with cheap energy efficiency</v>
      </c>
      <c r="B108" s="15" t="s">
        <v>16</v>
      </c>
      <c r="C108" s="15" t="s">
        <v>74</v>
      </c>
      <c r="D108" s="16">
        <v>0</v>
      </c>
      <c r="E108" s="16">
        <v>0</v>
      </c>
      <c r="F108" s="16">
        <v>0</v>
      </c>
      <c r="G108" s="16">
        <v>0</v>
      </c>
      <c r="H108" s="16">
        <v>171.57918499844786</v>
      </c>
      <c r="I108" s="16">
        <v>1319.0633468341887</v>
      </c>
      <c r="J108" s="16">
        <v>8684.967006233026</v>
      </c>
      <c r="K108" s="16">
        <v>31753.060333204092</v>
      </c>
      <c r="L108" s="16">
        <v>60738.81458189759</v>
      </c>
      <c r="M108" s="16">
        <v>80696.26163059425</v>
      </c>
      <c r="N108" s="16">
        <v>92123.386110241117</v>
      </c>
    </row>
    <row r="109" spans="1:14" x14ac:dyDescent="0.3">
      <c r="A109" s="15" t="str">
        <f>INDEX('R1. Scenario specifications'!$C$11:$C$49,MATCH($B109,'R1. Scenario specifications'!$A$11:$A$49,0))</f>
        <v>Current 2DS, 2030 start, 'Expect the Unexpected' but with cheap energy efficiency</v>
      </c>
      <c r="B109" s="15" t="s">
        <v>16</v>
      </c>
      <c r="C109" s="15" t="s">
        <v>65</v>
      </c>
      <c r="D109" s="16">
        <v>32535.635357063609</v>
      </c>
      <c r="E109" s="16">
        <v>42243.426803477269</v>
      </c>
      <c r="F109" s="16">
        <v>31373.284943851821</v>
      </c>
      <c r="G109" s="16">
        <v>26972.913078247384</v>
      </c>
      <c r="H109" s="16">
        <v>8074.2867541981677</v>
      </c>
      <c r="I109" s="16">
        <v>439.45524267415499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</row>
    <row r="110" spans="1:14" x14ac:dyDescent="0.3">
      <c r="A110" s="15" t="str">
        <f>INDEX('R1. Scenario specifications'!$C$11:$C$49,MATCH($B110,'R1. Scenario specifications'!$A$11:$A$49,0))</f>
        <v>Current 2DS, 2030 start, 'Expect the Unexpected' but with cheap energy efficiency</v>
      </c>
      <c r="B110" s="15" t="s">
        <v>16</v>
      </c>
      <c r="C110" s="15" t="s">
        <v>66</v>
      </c>
      <c r="D110" s="16">
        <v>15109.066175979275</v>
      </c>
      <c r="E110" s="16">
        <v>15742.568461825336</v>
      </c>
      <c r="F110" s="16">
        <v>24494.690527642557</v>
      </c>
      <c r="G110" s="16">
        <v>20372.0006519647</v>
      </c>
      <c r="H110" s="16">
        <v>17247.364665478159</v>
      </c>
      <c r="I110" s="16">
        <v>6287.4066274523902</v>
      </c>
      <c r="J110" s="16">
        <v>4228.0806874270211</v>
      </c>
      <c r="K110" s="16">
        <v>1393.3125097325099</v>
      </c>
      <c r="L110" s="16">
        <v>338.70975298590133</v>
      </c>
      <c r="M110" s="16">
        <v>234.30897368239295</v>
      </c>
      <c r="N110" s="16">
        <v>0</v>
      </c>
    </row>
    <row r="111" spans="1:14" x14ac:dyDescent="0.3">
      <c r="A111" s="15" t="str">
        <f>INDEX('R1. Scenario specifications'!$C$11:$C$49,MATCH($B111,'R1. Scenario specifications'!$A$11:$A$49,0))</f>
        <v>Current 2DS, 2030 start, 'Expect the Unexpected' but with cheap energy efficiency</v>
      </c>
      <c r="B111" s="15" t="s">
        <v>16</v>
      </c>
      <c r="C111" s="15" t="s">
        <v>75</v>
      </c>
      <c r="D111" s="16">
        <v>0</v>
      </c>
      <c r="E111" s="16">
        <v>0</v>
      </c>
      <c r="F111" s="16">
        <v>0</v>
      </c>
      <c r="G111" s="16">
        <v>0</v>
      </c>
      <c r="H111" s="16">
        <v>3.2558921113740001E-2</v>
      </c>
      <c r="I111" s="16">
        <v>11.78970471333789</v>
      </c>
      <c r="J111" s="16">
        <v>26.073654957822921</v>
      </c>
      <c r="K111" s="16">
        <v>39.712297725797072</v>
      </c>
      <c r="L111" s="16">
        <v>688.74724278850522</v>
      </c>
      <c r="M111" s="16">
        <v>1550.6111188837228</v>
      </c>
      <c r="N111" s="16">
        <v>3935.2526491705448</v>
      </c>
    </row>
    <row r="112" spans="1:14" x14ac:dyDescent="0.3">
      <c r="A112" s="15" t="str">
        <f>INDEX('R1. Scenario specifications'!$C$11:$C$49,MATCH($B112,'R1. Scenario specifications'!$A$11:$A$49,0))</f>
        <v>Current 2DS, 2030 start, 'Expect the Unexpected' but with cheap energy efficiency</v>
      </c>
      <c r="B112" s="15" t="s">
        <v>16</v>
      </c>
      <c r="C112" s="15" t="s">
        <v>67</v>
      </c>
      <c r="D112" s="16">
        <v>202.44802165440652</v>
      </c>
      <c r="E112" s="16">
        <v>194.35225063586262</v>
      </c>
      <c r="F112" s="16">
        <v>2649.1640926234777</v>
      </c>
      <c r="G112" s="16">
        <v>4108.413409495316</v>
      </c>
      <c r="H112" s="16">
        <v>5567.6627263671553</v>
      </c>
      <c r="I112" s="16">
        <v>7052.3720324279675</v>
      </c>
      <c r="J112" s="16">
        <v>8072.3043934092566</v>
      </c>
      <c r="K112" s="16">
        <v>7928.4842862382293</v>
      </c>
      <c r="L112" s="16">
        <v>7969.4893039289409</v>
      </c>
      <c r="M112" s="16">
        <v>8212.5337509972251</v>
      </c>
      <c r="N112" s="16">
        <v>13119.679607707807</v>
      </c>
    </row>
    <row r="113" spans="1:14" x14ac:dyDescent="0.3">
      <c r="A113" s="15" t="str">
        <f>INDEX('R1. Scenario specifications'!$C$11:$C$49,MATCH($B113,'R1. Scenario specifications'!$A$11:$A$49,0))</f>
        <v>Current 2DS, 2030 start, 'Expect the Unexpected' but with cheap energy efficiency</v>
      </c>
      <c r="B113" s="15" t="s">
        <v>16</v>
      </c>
      <c r="C113" s="15" t="s">
        <v>68</v>
      </c>
      <c r="D113" s="16">
        <v>10255.125599999994</v>
      </c>
      <c r="E113" s="16">
        <v>10332.31166329937</v>
      </c>
      <c r="F113" s="16">
        <v>14441.136170479602</v>
      </c>
      <c r="G113" s="16">
        <v>17225.742365285667</v>
      </c>
      <c r="H113" s="16">
        <v>18950.391232632755</v>
      </c>
      <c r="I113" s="16">
        <v>22323.76047026991</v>
      </c>
      <c r="J113" s="16">
        <v>23350.442926140306</v>
      </c>
      <c r="K113" s="16">
        <v>24297.291546677807</v>
      </c>
      <c r="L113" s="16">
        <v>25171.058801795705</v>
      </c>
      <c r="M113" s="16">
        <v>30314.721503192421</v>
      </c>
      <c r="N113" s="16">
        <v>33902.290857092652</v>
      </c>
    </row>
    <row r="114" spans="1:14" x14ac:dyDescent="0.3">
      <c r="A114" s="15" t="str">
        <f>INDEX('R1. Scenario specifications'!$C$11:$C$49,MATCH($B114,'R1. Scenario specifications'!$A$11:$A$49,0))</f>
        <v>Current 2DS, 2030 start, 'Expect the Unexpected' but with cheap energy efficiency</v>
      </c>
      <c r="B114" s="15" t="s">
        <v>16</v>
      </c>
      <c r="C114" s="15" t="s">
        <v>69</v>
      </c>
      <c r="D114" s="16">
        <v>9499.4101148835816</v>
      </c>
      <c r="E114" s="16">
        <v>9848.8143857170089</v>
      </c>
      <c r="F114" s="16">
        <v>13753.197500000002</v>
      </c>
      <c r="G114" s="16">
        <v>14573.808002186546</v>
      </c>
      <c r="H114" s="16">
        <v>15050.293836008295</v>
      </c>
      <c r="I114" s="16">
        <v>20543.877440723103</v>
      </c>
      <c r="J114" s="16">
        <v>23106.295599754467</v>
      </c>
      <c r="K114" s="16">
        <v>26006.224302749426</v>
      </c>
      <c r="L114" s="16">
        <v>27664.169245399389</v>
      </c>
      <c r="M114" s="16">
        <v>37134.355244591061</v>
      </c>
      <c r="N114" s="16">
        <v>37863.466495442517</v>
      </c>
    </row>
    <row r="115" spans="1:14" x14ac:dyDescent="0.3">
      <c r="A115" s="15" t="str">
        <f>INDEX('R1. Scenario specifications'!$C$11:$C$49,MATCH($B115,'R1. Scenario specifications'!$A$11:$A$49,0))</f>
        <v>Current 2DS, 2030 start, 'Expect the Unexpected' but with cheap energy efficiency</v>
      </c>
      <c r="B115" s="15" t="s">
        <v>16</v>
      </c>
      <c r="C115" s="15" t="s">
        <v>70</v>
      </c>
      <c r="D115" s="16">
        <v>2379.536923850158</v>
      </c>
      <c r="E115" s="16">
        <v>2356.8190162179039</v>
      </c>
      <c r="F115" s="16">
        <v>2308.8771400062928</v>
      </c>
      <c r="G115" s="16">
        <v>1516.5761695611873</v>
      </c>
      <c r="H115" s="16">
        <v>737.64693331908938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</row>
    <row r="116" spans="1:14" x14ac:dyDescent="0.3">
      <c r="A116" s="15" t="str">
        <f>INDEX('R1. Scenario specifications'!$C$11:$C$49,MATCH($B116,'R1. Scenario specifications'!$A$11:$A$49,0))</f>
        <v>Current 2DS, 2030 start, 'Expect the Unexpected' but with cheap energy efficiency</v>
      </c>
      <c r="B116" s="15" t="s">
        <v>16</v>
      </c>
      <c r="C116" s="15" t="s">
        <v>71</v>
      </c>
      <c r="D116" s="16">
        <v>67.937052631788802</v>
      </c>
      <c r="E116" s="16">
        <v>458.66984800047186</v>
      </c>
      <c r="F116" s="16">
        <v>1083.8377074130829</v>
      </c>
      <c r="G116" s="16">
        <v>2602.2563297349002</v>
      </c>
      <c r="H116" s="16">
        <v>10441.135773261065</v>
      </c>
      <c r="I116" s="16">
        <v>20823.005562230013</v>
      </c>
      <c r="J116" s="16">
        <v>28318.358498624919</v>
      </c>
      <c r="K116" s="16">
        <v>38596.385191959176</v>
      </c>
      <c r="L116" s="16">
        <v>48892.453738656448</v>
      </c>
      <c r="M116" s="16">
        <v>67962.87684275434</v>
      </c>
      <c r="N116" s="16">
        <v>82980.131951018164</v>
      </c>
    </row>
    <row r="117" spans="1:14" x14ac:dyDescent="0.3">
      <c r="A117" s="15" t="str">
        <f>INDEX('R1. Scenario specifications'!$C$11:$C$49,MATCH($B117,'R1. Scenario specifications'!$A$11:$A$49,0))</f>
        <v>Current 2DS, 2030 start, 'Expect the Unexpected' but with cheap energy efficiency</v>
      </c>
      <c r="B117" s="15" t="s">
        <v>16</v>
      </c>
      <c r="C117" s="15" t="s">
        <v>72</v>
      </c>
      <c r="D117" s="16">
        <v>0.68787021919935687</v>
      </c>
      <c r="E117" s="16">
        <v>0.6257617671977489</v>
      </c>
      <c r="F117" s="16">
        <v>0.52638824399517514</v>
      </c>
      <c r="G117" s="16">
        <v>0.35092549599678308</v>
      </c>
      <c r="H117" s="16">
        <v>0.17546274799839173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</row>
    <row r="118" spans="1:14" x14ac:dyDescent="0.3">
      <c r="A118" s="15" t="str">
        <f>INDEX('R1. Scenario specifications'!$C$11:$C$49,MATCH($B118,'R1. Scenario specifications'!$A$11:$A$49,0))</f>
        <v>Current 2DS, 2030 start, 'Expect the Unexpected' but with cheap energy efficiency</v>
      </c>
      <c r="B118" s="15" t="s">
        <v>16</v>
      </c>
      <c r="C118" s="15" t="s">
        <v>76</v>
      </c>
      <c r="D118" s="16">
        <v>1.963099940637433</v>
      </c>
      <c r="E118" s="16">
        <v>1.7858497922310126</v>
      </c>
      <c r="F118" s="16">
        <v>1.5022495547807513</v>
      </c>
      <c r="G118" s="16">
        <v>1.0014997031871673</v>
      </c>
      <c r="H118" s="16">
        <v>0.50074985159358421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</row>
    <row r="119" spans="1:14" x14ac:dyDescent="0.3">
      <c r="A119" s="15" t="str">
        <f>INDEX('R1. Scenario specifications'!$C$11:$C$49,MATCH($B119,'R1. Scenario specifications'!$A$11:$A$49,0))</f>
        <v>Current 2DS, 2030 start, 'Expect the Unexpected' but with cheap energy efficiency</v>
      </c>
      <c r="B119" s="15" t="s">
        <v>16</v>
      </c>
      <c r="C119" s="15" t="s">
        <v>73</v>
      </c>
      <c r="D119" s="16">
        <v>1517.4635089937533</v>
      </c>
      <c r="E119" s="16">
        <v>1704.941889708542</v>
      </c>
      <c r="F119" s="16">
        <v>2697.6400213527741</v>
      </c>
      <c r="G119" s="16">
        <v>11305.646027158451</v>
      </c>
      <c r="H119" s="16">
        <v>24761.408257806139</v>
      </c>
      <c r="I119" s="16">
        <v>28495.601183745861</v>
      </c>
      <c r="J119" s="16">
        <v>37051.511009861708</v>
      </c>
      <c r="K119" s="16">
        <v>50941.379076196434</v>
      </c>
      <c r="L119" s="16">
        <v>71558.883359516039</v>
      </c>
      <c r="M119" s="16">
        <v>113672.82528817863</v>
      </c>
      <c r="N119" s="16">
        <v>153867.99144815194</v>
      </c>
    </row>
    <row r="120" spans="1:14" x14ac:dyDescent="0.3">
      <c r="A120" s="15" t="str">
        <f>INDEX('R1. Scenario specifications'!$C$11:$C$49,MATCH($B120,'R1. Scenario specifications'!$A$11:$A$49,0))</f>
        <v>Current 2DS, 2020 start, 'Expect the Unexpected' but with most conservative biomass CCS / NET technology cost assumptions</v>
      </c>
      <c r="B120" s="15" t="s">
        <v>17</v>
      </c>
      <c r="C120" s="15" t="s">
        <v>64</v>
      </c>
      <c r="D120" s="16">
        <v>225.44707509197985</v>
      </c>
      <c r="E120" s="16">
        <v>381.21448417615534</v>
      </c>
      <c r="F120" s="16">
        <v>2791.4850951746089</v>
      </c>
      <c r="G120" s="16">
        <v>11488.610925523773</v>
      </c>
      <c r="H120" s="16">
        <v>12896.741651873419</v>
      </c>
      <c r="I120" s="16">
        <v>13648.100192008425</v>
      </c>
      <c r="J120" s="16">
        <v>6716.1072512730798</v>
      </c>
      <c r="K120" s="16">
        <v>2450.3488753263714</v>
      </c>
      <c r="L120" s="16">
        <v>130.95036603417711</v>
      </c>
      <c r="M120" s="16">
        <v>74.058649760575804</v>
      </c>
      <c r="N120" s="16">
        <v>74.058649760575804</v>
      </c>
    </row>
    <row r="121" spans="1:14" x14ac:dyDescent="0.3">
      <c r="A121" s="15" t="str">
        <f>INDEX('R1. Scenario specifications'!$C$11:$C$49,MATCH($B121,'R1. Scenario specifications'!$A$11:$A$49,0))</f>
        <v>Current 2DS, 2020 start, 'Expect the Unexpected' but with most conservative biomass CCS / NET technology cost assumptions</v>
      </c>
      <c r="B121" s="15" t="s">
        <v>17</v>
      </c>
      <c r="C121" s="15" t="s">
        <v>74</v>
      </c>
      <c r="D121" s="16">
        <v>0</v>
      </c>
      <c r="E121" s="16">
        <v>0</v>
      </c>
      <c r="F121" s="16">
        <v>0</v>
      </c>
      <c r="G121" s="16">
        <v>176.52018777121538</v>
      </c>
      <c r="H121" s="16">
        <v>988.12905501972102</v>
      </c>
      <c r="I121" s="16">
        <v>3992.3066311508233</v>
      </c>
      <c r="J121" s="16">
        <v>20233.129761589782</v>
      </c>
      <c r="K121" s="16">
        <v>46209.989895035054</v>
      </c>
      <c r="L121" s="16">
        <v>68650.306027210288</v>
      </c>
      <c r="M121" s="16">
        <v>86721.005125541822</v>
      </c>
      <c r="N121" s="16">
        <v>93289.893059272785</v>
      </c>
    </row>
    <row r="122" spans="1:14" x14ac:dyDescent="0.3">
      <c r="A122" s="15" t="str">
        <f>INDEX('R1. Scenario specifications'!$C$11:$C$49,MATCH($B122,'R1. Scenario specifications'!$A$11:$A$49,0))</f>
        <v>Current 2DS, 2020 start, 'Expect the Unexpected' but with most conservative biomass CCS / NET technology cost assumptions</v>
      </c>
      <c r="B122" s="15" t="s">
        <v>17</v>
      </c>
      <c r="C122" s="15" t="s">
        <v>65</v>
      </c>
      <c r="D122" s="16">
        <v>32535.635357063609</v>
      </c>
      <c r="E122" s="16">
        <v>42243.426803477269</v>
      </c>
      <c r="F122" s="16">
        <v>31373.284943851821</v>
      </c>
      <c r="G122" s="16">
        <v>18992.696584548568</v>
      </c>
      <c r="H122" s="16">
        <v>5974.2441313829322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</row>
    <row r="123" spans="1:14" x14ac:dyDescent="0.3">
      <c r="A123" s="15" t="str">
        <f>INDEX('R1. Scenario specifications'!$C$11:$C$49,MATCH($B123,'R1. Scenario specifications'!$A$11:$A$49,0))</f>
        <v>Current 2DS, 2020 start, 'Expect the Unexpected' but with most conservative biomass CCS / NET technology cost assumptions</v>
      </c>
      <c r="B123" s="15" t="s">
        <v>17</v>
      </c>
      <c r="C123" s="15" t="s">
        <v>66</v>
      </c>
      <c r="D123" s="16">
        <v>15109.066175979275</v>
      </c>
      <c r="E123" s="16">
        <v>15742.568461825336</v>
      </c>
      <c r="F123" s="16">
        <v>24494.690527642557</v>
      </c>
      <c r="G123" s="16">
        <v>20791.214645543929</v>
      </c>
      <c r="H123" s="16">
        <v>15170.972513673465</v>
      </c>
      <c r="I123" s="16">
        <v>8760.907271883445</v>
      </c>
      <c r="J123" s="16">
        <v>5957.4204510936779</v>
      </c>
      <c r="K123" s="16">
        <v>2642.4895686253312</v>
      </c>
      <c r="L123" s="16">
        <v>912.43153979752196</v>
      </c>
      <c r="M123" s="16">
        <v>143.42582219592501</v>
      </c>
      <c r="N123" s="16">
        <v>0</v>
      </c>
    </row>
    <row r="124" spans="1:14" x14ac:dyDescent="0.3">
      <c r="A124" s="15" t="str">
        <f>INDEX('R1. Scenario specifications'!$C$11:$C$49,MATCH($B124,'R1. Scenario specifications'!$A$11:$A$49,0))</f>
        <v>Current 2DS, 2020 start, 'Expect the Unexpected' but with most conservative biomass CCS / NET technology cost assumptions</v>
      </c>
      <c r="B124" s="15" t="s">
        <v>17</v>
      </c>
      <c r="C124" s="15" t="s">
        <v>75</v>
      </c>
      <c r="D124" s="16">
        <v>0</v>
      </c>
      <c r="E124" s="16">
        <v>0</v>
      </c>
      <c r="F124" s="16">
        <v>0</v>
      </c>
      <c r="G124" s="16">
        <v>0</v>
      </c>
      <c r="H124" s="16">
        <v>28.393838107200004</v>
      </c>
      <c r="I124" s="16">
        <v>24.400400004636122</v>
      </c>
      <c r="J124" s="16">
        <v>46.975078748873216</v>
      </c>
      <c r="K124" s="16">
        <v>175.29253355098629</v>
      </c>
      <c r="L124" s="16">
        <v>2203.9828592242625</v>
      </c>
      <c r="M124" s="16">
        <v>5808.623787226712</v>
      </c>
      <c r="N124" s="16">
        <v>8003.5591434706421</v>
      </c>
    </row>
    <row r="125" spans="1:14" x14ac:dyDescent="0.3">
      <c r="A125" s="15" t="str">
        <f>INDEX('R1. Scenario specifications'!$C$11:$C$49,MATCH($B125,'R1. Scenario specifications'!$A$11:$A$49,0))</f>
        <v>Current 2DS, 2020 start, 'Expect the Unexpected' but with most conservative biomass CCS / NET technology cost assumptions</v>
      </c>
      <c r="B125" s="15" t="s">
        <v>17</v>
      </c>
      <c r="C125" s="15" t="s">
        <v>67</v>
      </c>
      <c r="D125" s="16">
        <v>202.44802165440652</v>
      </c>
      <c r="E125" s="16">
        <v>194.35225063586262</v>
      </c>
      <c r="F125" s="16">
        <v>2649.1640926234777</v>
      </c>
      <c r="G125" s="16">
        <v>4118.9307443512262</v>
      </c>
      <c r="H125" s="16">
        <v>5613.332172926197</v>
      </c>
      <c r="I125" s="16">
        <v>7449.223676438909</v>
      </c>
      <c r="J125" s="16">
        <v>9066.7515081791516</v>
      </c>
      <c r="K125" s="16">
        <v>10031.472904221564</v>
      </c>
      <c r="L125" s="16">
        <v>12143.276712556386</v>
      </c>
      <c r="M125" s="16">
        <v>18760.465271619971</v>
      </c>
      <c r="N125" s="16">
        <v>25508.223928540858</v>
      </c>
    </row>
    <row r="126" spans="1:14" x14ac:dyDescent="0.3">
      <c r="A126" s="15" t="str">
        <f>INDEX('R1. Scenario specifications'!$C$11:$C$49,MATCH($B126,'R1. Scenario specifications'!$A$11:$A$49,0))</f>
        <v>Current 2DS, 2020 start, 'Expect the Unexpected' but with most conservative biomass CCS / NET technology cost assumptions</v>
      </c>
      <c r="B126" s="15" t="s">
        <v>17</v>
      </c>
      <c r="C126" s="15" t="s">
        <v>68</v>
      </c>
      <c r="D126" s="16">
        <v>10255.125599999994</v>
      </c>
      <c r="E126" s="16">
        <v>10332.31166329937</v>
      </c>
      <c r="F126" s="16">
        <v>14441.136170479602</v>
      </c>
      <c r="G126" s="16">
        <v>17420.101705455774</v>
      </c>
      <c r="H126" s="16">
        <v>20466.011957658295</v>
      </c>
      <c r="I126" s="16">
        <v>23617.9958476627</v>
      </c>
      <c r="J126" s="16">
        <v>24994.891746611218</v>
      </c>
      <c r="K126" s="16">
        <v>26305.052138029452</v>
      </c>
      <c r="L126" s="16">
        <v>28361.356307439884</v>
      </c>
      <c r="M126" s="16">
        <v>33280.812500023152</v>
      </c>
      <c r="N126" s="16">
        <v>37454.657751306855</v>
      </c>
    </row>
    <row r="127" spans="1:14" x14ac:dyDescent="0.3">
      <c r="A127" s="15" t="str">
        <f>INDEX('R1. Scenario specifications'!$C$11:$C$49,MATCH($B127,'R1. Scenario specifications'!$A$11:$A$49,0))</f>
        <v>Current 2DS, 2020 start, 'Expect the Unexpected' but with most conservative biomass CCS / NET technology cost assumptions</v>
      </c>
      <c r="B127" s="15" t="s">
        <v>17</v>
      </c>
      <c r="C127" s="15" t="s">
        <v>69</v>
      </c>
      <c r="D127" s="16">
        <v>9499.4101148835816</v>
      </c>
      <c r="E127" s="16">
        <v>9848.8143857170089</v>
      </c>
      <c r="F127" s="16">
        <v>13753.197500000002</v>
      </c>
      <c r="G127" s="16">
        <v>14573.808002186544</v>
      </c>
      <c r="H127" s="16">
        <v>16645.557510029634</v>
      </c>
      <c r="I127" s="16">
        <v>22556.533840785272</v>
      </c>
      <c r="J127" s="16">
        <v>26122.915638829396</v>
      </c>
      <c r="K127" s="16">
        <v>31086.242066713967</v>
      </c>
      <c r="L127" s="16">
        <v>33549.448742575012</v>
      </c>
      <c r="M127" s="16">
        <v>38364.176341725011</v>
      </c>
      <c r="N127" s="16">
        <v>39733.174999999996</v>
      </c>
    </row>
    <row r="128" spans="1:14" x14ac:dyDescent="0.3">
      <c r="A128" s="15" t="str">
        <f>INDEX('R1. Scenario specifications'!$C$11:$C$49,MATCH($B128,'R1. Scenario specifications'!$A$11:$A$49,0))</f>
        <v>Current 2DS, 2020 start, 'Expect the Unexpected' but with most conservative biomass CCS / NET technology cost assumptions</v>
      </c>
      <c r="B128" s="15" t="s">
        <v>17</v>
      </c>
      <c r="C128" s="15" t="s">
        <v>70</v>
      </c>
      <c r="D128" s="16">
        <v>2379.536923850158</v>
      </c>
      <c r="E128" s="16">
        <v>2356.8190162179039</v>
      </c>
      <c r="F128" s="16">
        <v>2308.8771400062928</v>
      </c>
      <c r="G128" s="16">
        <v>1503.8223551611873</v>
      </c>
      <c r="H128" s="16">
        <v>735.79214155908926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</row>
    <row r="129" spans="1:14" x14ac:dyDescent="0.3">
      <c r="A129" s="15" t="str">
        <f>INDEX('R1. Scenario specifications'!$C$11:$C$49,MATCH($B129,'R1. Scenario specifications'!$A$11:$A$49,0))</f>
        <v>Current 2DS, 2020 start, 'Expect the Unexpected' but with most conservative biomass CCS / NET technology cost assumptions</v>
      </c>
      <c r="B129" s="15" t="s">
        <v>17</v>
      </c>
      <c r="C129" s="15" t="s">
        <v>71</v>
      </c>
      <c r="D129" s="16">
        <v>67.937052631788802</v>
      </c>
      <c r="E129" s="16">
        <v>458.66984800047186</v>
      </c>
      <c r="F129" s="16">
        <v>1083.8377074130829</v>
      </c>
      <c r="G129" s="16">
        <v>4290.3400079790508</v>
      </c>
      <c r="H129" s="16">
        <v>14623.699883053545</v>
      </c>
      <c r="I129" s="16">
        <v>23830.234518169033</v>
      </c>
      <c r="J129" s="16">
        <v>31082.370416735328</v>
      </c>
      <c r="K129" s="16">
        <v>42579.956661002914</v>
      </c>
      <c r="L129" s="16">
        <v>58555.070520963833</v>
      </c>
      <c r="M129" s="16">
        <v>86627.173786331099</v>
      </c>
      <c r="N129" s="16">
        <v>102004.49407533082</v>
      </c>
    </row>
    <row r="130" spans="1:14" x14ac:dyDescent="0.3">
      <c r="A130" s="15" t="str">
        <f>INDEX('R1. Scenario specifications'!$C$11:$C$49,MATCH($B130,'R1. Scenario specifications'!$A$11:$A$49,0))</f>
        <v>Current 2DS, 2020 start, 'Expect the Unexpected' but with most conservative biomass CCS / NET technology cost assumptions</v>
      </c>
      <c r="B130" s="15" t="s">
        <v>17</v>
      </c>
      <c r="C130" s="15" t="s">
        <v>72</v>
      </c>
      <c r="D130" s="16">
        <v>0.68787021919935687</v>
      </c>
      <c r="E130" s="16">
        <v>0.6257617671977489</v>
      </c>
      <c r="F130" s="16">
        <v>0.52638824399517514</v>
      </c>
      <c r="G130" s="16">
        <v>0.35092549599678308</v>
      </c>
      <c r="H130" s="16">
        <v>0.17546274799839173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</row>
    <row r="131" spans="1:14" x14ac:dyDescent="0.3">
      <c r="A131" s="15" t="str">
        <f>INDEX('R1. Scenario specifications'!$C$11:$C$49,MATCH($B131,'R1. Scenario specifications'!$A$11:$A$49,0))</f>
        <v>Current 2DS, 2020 start, 'Expect the Unexpected' but with most conservative biomass CCS / NET technology cost assumptions</v>
      </c>
      <c r="B131" s="15" t="s">
        <v>17</v>
      </c>
      <c r="C131" s="15" t="s">
        <v>76</v>
      </c>
      <c r="D131" s="16">
        <v>1.963099940637433</v>
      </c>
      <c r="E131" s="16">
        <v>1.7858497922310126</v>
      </c>
      <c r="F131" s="16">
        <v>1.5022495547807513</v>
      </c>
      <c r="G131" s="16">
        <v>1.0014997031871682</v>
      </c>
      <c r="H131" s="16">
        <v>0.50074985159358421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</row>
    <row r="132" spans="1:14" x14ac:dyDescent="0.3">
      <c r="A132" s="15" t="str">
        <f>INDEX('R1. Scenario specifications'!$C$11:$C$49,MATCH($B132,'R1. Scenario specifications'!$A$11:$A$49,0))</f>
        <v>Current 2DS, 2020 start, 'Expect the Unexpected' but with most conservative biomass CCS / NET technology cost assumptions</v>
      </c>
      <c r="B132" s="15" t="s">
        <v>17</v>
      </c>
      <c r="C132" s="15" t="s">
        <v>73</v>
      </c>
      <c r="D132" s="16">
        <v>1517.4635089937533</v>
      </c>
      <c r="E132" s="16">
        <v>1704.941889708542</v>
      </c>
      <c r="F132" s="16">
        <v>2697.6400213527741</v>
      </c>
      <c r="G132" s="16">
        <v>12100.378977974746</v>
      </c>
      <c r="H132" s="16">
        <v>26838.226201751721</v>
      </c>
      <c r="I132" s="16">
        <v>31992.241595661486</v>
      </c>
      <c r="J132" s="16">
        <v>43719.39866421061</v>
      </c>
      <c r="K132" s="16">
        <v>61763.712793664687</v>
      </c>
      <c r="L132" s="16">
        <v>90102.383624898459</v>
      </c>
      <c r="M132" s="16">
        <v>141618.50401485022</v>
      </c>
      <c r="N132" s="16">
        <v>185673.80024854315</v>
      </c>
    </row>
    <row r="133" spans="1:14" x14ac:dyDescent="0.3">
      <c r="A133" s="15" t="str">
        <f>INDEX('R1. Scenario specifications'!$C$11:$C$49,MATCH($B133,'R1. Scenario specifications'!$A$11:$A$49,0))</f>
        <v>Current 2DS, 2030 start, 'Expect the Unexpected' but with most conservative biomass CCS / NET technology cost assumptions</v>
      </c>
      <c r="B133" s="15" t="s">
        <v>18</v>
      </c>
      <c r="C133" s="15" t="s">
        <v>64</v>
      </c>
      <c r="D133" s="16">
        <v>225.44707509197985</v>
      </c>
      <c r="E133" s="16">
        <v>381.21448417615534</v>
      </c>
      <c r="F133" s="16">
        <v>2791.4850951746089</v>
      </c>
      <c r="G133" s="16">
        <v>8791.753811334951</v>
      </c>
      <c r="H133" s="16">
        <v>14405.900049100241</v>
      </c>
      <c r="I133" s="16">
        <v>13713.632358787689</v>
      </c>
      <c r="J133" s="16">
        <v>7087.5915951412617</v>
      </c>
      <c r="K133" s="16">
        <v>1048.9142787621186</v>
      </c>
      <c r="L133" s="16">
        <v>119.49650430802843</v>
      </c>
      <c r="M133" s="16">
        <v>74.062502129102299</v>
      </c>
      <c r="N133" s="16">
        <v>74.062502129102299</v>
      </c>
    </row>
    <row r="134" spans="1:14" x14ac:dyDescent="0.3">
      <c r="A134" s="15" t="str">
        <f>INDEX('R1. Scenario specifications'!$C$11:$C$49,MATCH($B134,'R1. Scenario specifications'!$A$11:$A$49,0))</f>
        <v>Current 2DS, 2030 start, 'Expect the Unexpected' but with most conservative biomass CCS / NET technology cost assumptions</v>
      </c>
      <c r="B134" s="15" t="s">
        <v>18</v>
      </c>
      <c r="C134" s="15" t="s">
        <v>74</v>
      </c>
      <c r="D134" s="16">
        <v>0</v>
      </c>
      <c r="E134" s="16">
        <v>0</v>
      </c>
      <c r="F134" s="16">
        <v>0</v>
      </c>
      <c r="G134" s="16">
        <v>0</v>
      </c>
      <c r="H134" s="16">
        <v>311.93468479759542</v>
      </c>
      <c r="I134" s="16">
        <v>2404.7892564159538</v>
      </c>
      <c r="J134" s="16">
        <v>14842.964704122398</v>
      </c>
      <c r="K134" s="16">
        <v>41503.957738769888</v>
      </c>
      <c r="L134" s="16">
        <v>69871.00777764892</v>
      </c>
      <c r="M134" s="16">
        <v>87385.294328431395</v>
      </c>
      <c r="N134" s="16">
        <v>93400.934432138485</v>
      </c>
    </row>
    <row r="135" spans="1:14" x14ac:dyDescent="0.3">
      <c r="A135" s="15" t="str">
        <f>INDEX('R1. Scenario specifications'!$C$11:$C$49,MATCH($B135,'R1. Scenario specifications'!$A$11:$A$49,0))</f>
        <v>Current 2DS, 2030 start, 'Expect the Unexpected' but with most conservative biomass CCS / NET technology cost assumptions</v>
      </c>
      <c r="B135" s="15" t="s">
        <v>18</v>
      </c>
      <c r="C135" s="15" t="s">
        <v>65</v>
      </c>
      <c r="D135" s="16">
        <v>32535.635357063609</v>
      </c>
      <c r="E135" s="16">
        <v>42243.426803477269</v>
      </c>
      <c r="F135" s="16">
        <v>31373.284943851821</v>
      </c>
      <c r="G135" s="16">
        <v>26972.913078247384</v>
      </c>
      <c r="H135" s="16">
        <v>6982.3533393812204</v>
      </c>
      <c r="I135" s="16">
        <v>439.45524267415499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</row>
    <row r="136" spans="1:14" x14ac:dyDescent="0.3">
      <c r="A136" s="15" t="str">
        <f>INDEX('R1. Scenario specifications'!$C$11:$C$49,MATCH($B136,'R1. Scenario specifications'!$A$11:$A$49,0))</f>
        <v>Current 2DS, 2030 start, 'Expect the Unexpected' but with most conservative biomass CCS / NET technology cost assumptions</v>
      </c>
      <c r="B136" s="15" t="s">
        <v>18</v>
      </c>
      <c r="C136" s="15" t="s">
        <v>66</v>
      </c>
      <c r="D136" s="16">
        <v>15109.066175979275</v>
      </c>
      <c r="E136" s="16">
        <v>15742.568461825336</v>
      </c>
      <c r="F136" s="16">
        <v>24494.690527642557</v>
      </c>
      <c r="G136" s="16">
        <v>20372.0006519647</v>
      </c>
      <c r="H136" s="16">
        <v>18983.603084266349</v>
      </c>
      <c r="I136" s="16">
        <v>7300.9207033561315</v>
      </c>
      <c r="J136" s="16">
        <v>5300.9951192726485</v>
      </c>
      <c r="K136" s="16">
        <v>2178.6215978697792</v>
      </c>
      <c r="L136" s="16">
        <v>902.69963955174785</v>
      </c>
      <c r="M136" s="16">
        <v>604.97493581476499</v>
      </c>
      <c r="N136" s="16">
        <v>0</v>
      </c>
    </row>
    <row r="137" spans="1:14" x14ac:dyDescent="0.3">
      <c r="A137" s="15" t="str">
        <f>INDEX('R1. Scenario specifications'!$C$11:$C$49,MATCH($B137,'R1. Scenario specifications'!$A$11:$A$49,0))</f>
        <v>Current 2DS, 2030 start, 'Expect the Unexpected' but with most conservative biomass CCS / NET technology cost assumptions</v>
      </c>
      <c r="B137" s="15" t="s">
        <v>18</v>
      </c>
      <c r="C137" s="15" t="s">
        <v>75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84.609934062780994</v>
      </c>
      <c r="J137" s="16">
        <v>480.46157999079156</v>
      </c>
      <c r="K137" s="16">
        <v>638.38662422559651</v>
      </c>
      <c r="L137" s="16">
        <v>2052.9784742867487</v>
      </c>
      <c r="M137" s="16">
        <v>5700.3107651210694</v>
      </c>
      <c r="N137" s="16">
        <v>7612.4085707543845</v>
      </c>
    </row>
    <row r="138" spans="1:14" x14ac:dyDescent="0.3">
      <c r="A138" s="15" t="str">
        <f>INDEX('R1. Scenario specifications'!$C$11:$C$49,MATCH($B138,'R1. Scenario specifications'!$A$11:$A$49,0))</f>
        <v>Current 2DS, 2030 start, 'Expect the Unexpected' but with most conservative biomass CCS / NET technology cost assumptions</v>
      </c>
      <c r="B138" s="15" t="s">
        <v>18</v>
      </c>
      <c r="C138" s="15" t="s">
        <v>67</v>
      </c>
      <c r="D138" s="16">
        <v>202.44802165440652</v>
      </c>
      <c r="E138" s="16">
        <v>194.35225063586262</v>
      </c>
      <c r="F138" s="16">
        <v>2649.1640926234777</v>
      </c>
      <c r="G138" s="16">
        <v>4108.413409495316</v>
      </c>
      <c r="H138" s="16">
        <v>5613.3358736364462</v>
      </c>
      <c r="I138" s="16">
        <v>7820.6018535656094</v>
      </c>
      <c r="J138" s="16">
        <v>11133.455736577416</v>
      </c>
      <c r="K138" s="16">
        <v>10969.999602197911</v>
      </c>
      <c r="L138" s="16">
        <v>12020.63681875662</v>
      </c>
      <c r="M138" s="16">
        <v>18747.029264953875</v>
      </c>
      <c r="N138" s="16">
        <v>26776.8095283209</v>
      </c>
    </row>
    <row r="139" spans="1:14" x14ac:dyDescent="0.3">
      <c r="A139" s="15" t="str">
        <f>INDEX('R1. Scenario specifications'!$C$11:$C$49,MATCH($B139,'R1. Scenario specifications'!$A$11:$A$49,0))</f>
        <v>Current 2DS, 2030 start, 'Expect the Unexpected' but with most conservative biomass CCS / NET technology cost assumptions</v>
      </c>
      <c r="B139" s="15" t="s">
        <v>18</v>
      </c>
      <c r="C139" s="15" t="s">
        <v>68</v>
      </c>
      <c r="D139" s="16">
        <v>10255.125599999994</v>
      </c>
      <c r="E139" s="16">
        <v>10332.31166329937</v>
      </c>
      <c r="F139" s="16">
        <v>14441.136170479602</v>
      </c>
      <c r="G139" s="16">
        <v>17225.742365285667</v>
      </c>
      <c r="H139" s="16">
        <v>19060.00979468767</v>
      </c>
      <c r="I139" s="16">
        <v>24770.451450158478</v>
      </c>
      <c r="J139" s="16">
        <v>25907.337250737757</v>
      </c>
      <c r="K139" s="16">
        <v>27133.831170826346</v>
      </c>
      <c r="L139" s="16">
        <v>29094.27892620748</v>
      </c>
      <c r="M139" s="16">
        <v>33398.879371081726</v>
      </c>
      <c r="N139" s="16">
        <v>37673.368470394904</v>
      </c>
    </row>
    <row r="140" spans="1:14" x14ac:dyDescent="0.3">
      <c r="A140" s="15" t="str">
        <f>INDEX('R1. Scenario specifications'!$C$11:$C$49,MATCH($B140,'R1. Scenario specifications'!$A$11:$A$49,0))</f>
        <v>Current 2DS, 2030 start, 'Expect the Unexpected' but with most conservative biomass CCS / NET technology cost assumptions</v>
      </c>
      <c r="B140" s="15" t="s">
        <v>18</v>
      </c>
      <c r="C140" s="15" t="s">
        <v>69</v>
      </c>
      <c r="D140" s="16">
        <v>9499.4101148835816</v>
      </c>
      <c r="E140" s="16">
        <v>9848.8143857170089</v>
      </c>
      <c r="F140" s="16">
        <v>13753.197500000002</v>
      </c>
      <c r="G140" s="16">
        <v>14573.808002186546</v>
      </c>
      <c r="H140" s="16">
        <v>15050.293836008294</v>
      </c>
      <c r="I140" s="16">
        <v>23277.54657257587</v>
      </c>
      <c r="J140" s="16">
        <v>27612.715917872218</v>
      </c>
      <c r="K140" s="16">
        <v>31586.547130116516</v>
      </c>
      <c r="L140" s="16">
        <v>33718.550591207459</v>
      </c>
      <c r="M140" s="16">
        <v>38370.822195268942</v>
      </c>
      <c r="N140" s="16">
        <v>39733.174999999996</v>
      </c>
    </row>
    <row r="141" spans="1:14" x14ac:dyDescent="0.3">
      <c r="A141" s="15" t="str">
        <f>INDEX('R1. Scenario specifications'!$C$11:$C$49,MATCH($B141,'R1. Scenario specifications'!$A$11:$A$49,0))</f>
        <v>Current 2DS, 2030 start, 'Expect the Unexpected' but with most conservative biomass CCS / NET technology cost assumptions</v>
      </c>
      <c r="B141" s="15" t="s">
        <v>18</v>
      </c>
      <c r="C141" s="15" t="s">
        <v>70</v>
      </c>
      <c r="D141" s="16">
        <v>2379.536923850158</v>
      </c>
      <c r="E141" s="16">
        <v>2356.8190162179039</v>
      </c>
      <c r="F141" s="16">
        <v>2308.8771400062928</v>
      </c>
      <c r="G141" s="16">
        <v>1516.5761695611873</v>
      </c>
      <c r="H141" s="16">
        <v>735.79214155908937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</row>
    <row r="142" spans="1:14" x14ac:dyDescent="0.3">
      <c r="A142" s="15" t="str">
        <f>INDEX('R1. Scenario specifications'!$C$11:$C$49,MATCH($B142,'R1. Scenario specifications'!$A$11:$A$49,0))</f>
        <v>Current 2DS, 2030 start, 'Expect the Unexpected' but with most conservative biomass CCS / NET technology cost assumptions</v>
      </c>
      <c r="B142" s="15" t="s">
        <v>18</v>
      </c>
      <c r="C142" s="15" t="s">
        <v>71</v>
      </c>
      <c r="D142" s="16">
        <v>67.937052631788802</v>
      </c>
      <c r="E142" s="16">
        <v>458.66984800047186</v>
      </c>
      <c r="F142" s="16">
        <v>1083.8377074130829</v>
      </c>
      <c r="G142" s="16">
        <v>2602.2563297349002</v>
      </c>
      <c r="H142" s="16">
        <v>10577.272809050877</v>
      </c>
      <c r="I142" s="16">
        <v>23339.672761977916</v>
      </c>
      <c r="J142" s="16">
        <v>31801.915810427214</v>
      </c>
      <c r="K142" s="16">
        <v>43702.370760826605</v>
      </c>
      <c r="L142" s="16">
        <v>59513.037374362881</v>
      </c>
      <c r="M142" s="16">
        <v>88076.89916605335</v>
      </c>
      <c r="N142" s="16">
        <v>104803.97424655245</v>
      </c>
    </row>
    <row r="143" spans="1:14" x14ac:dyDescent="0.3">
      <c r="A143" s="15" t="str">
        <f>INDEX('R1. Scenario specifications'!$C$11:$C$49,MATCH($B143,'R1. Scenario specifications'!$A$11:$A$49,0))</f>
        <v>Current 2DS, 2030 start, 'Expect the Unexpected' but with most conservative biomass CCS / NET technology cost assumptions</v>
      </c>
      <c r="B143" s="15" t="s">
        <v>18</v>
      </c>
      <c r="C143" s="15" t="s">
        <v>72</v>
      </c>
      <c r="D143" s="16">
        <v>0.68787021919935687</v>
      </c>
      <c r="E143" s="16">
        <v>0.6257617671977489</v>
      </c>
      <c r="F143" s="16">
        <v>0.52638824399517514</v>
      </c>
      <c r="G143" s="16">
        <v>0.35092549599678308</v>
      </c>
      <c r="H143" s="16">
        <v>0.17546274799839201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</row>
    <row r="144" spans="1:14" x14ac:dyDescent="0.3">
      <c r="A144" s="15" t="str">
        <f>INDEX('R1. Scenario specifications'!$C$11:$C$49,MATCH($B144,'R1. Scenario specifications'!$A$11:$A$49,0))</f>
        <v>Current 2DS, 2030 start, 'Expect the Unexpected' but with most conservative biomass CCS / NET technology cost assumptions</v>
      </c>
      <c r="B144" s="15" t="s">
        <v>18</v>
      </c>
      <c r="C144" s="15" t="s">
        <v>76</v>
      </c>
      <c r="D144" s="16">
        <v>1.963099940637433</v>
      </c>
      <c r="E144" s="16">
        <v>1.7858497922310126</v>
      </c>
      <c r="F144" s="16">
        <v>1.5022495547807513</v>
      </c>
      <c r="G144" s="16">
        <v>1.0014997031871673</v>
      </c>
      <c r="H144" s="16">
        <v>0.50074985159358409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</row>
    <row r="145" spans="1:14" x14ac:dyDescent="0.3">
      <c r="A145" s="15" t="str">
        <f>INDEX('R1. Scenario specifications'!$C$11:$C$49,MATCH($B145,'R1. Scenario specifications'!$A$11:$A$49,0))</f>
        <v>Current 2DS, 2030 start, 'Expect the Unexpected' but with most conservative biomass CCS / NET technology cost assumptions</v>
      </c>
      <c r="B145" s="15" t="s">
        <v>18</v>
      </c>
      <c r="C145" s="15" t="s">
        <v>73</v>
      </c>
      <c r="D145" s="16">
        <v>1517.4635089937533</v>
      </c>
      <c r="E145" s="16">
        <v>1704.941889708542</v>
      </c>
      <c r="F145" s="16">
        <v>2697.6400213527741</v>
      </c>
      <c r="G145" s="16">
        <v>11305.646027158451</v>
      </c>
      <c r="H145" s="16">
        <v>26563.997290994186</v>
      </c>
      <c r="I145" s="16">
        <v>31965.138228509146</v>
      </c>
      <c r="J145" s="16">
        <v>44846.640178907823</v>
      </c>
      <c r="K145" s="16">
        <v>62933.340260674573</v>
      </c>
      <c r="L145" s="16">
        <v>90260.596343852725</v>
      </c>
      <c r="M145" s="16">
        <v>142614.74966143793</v>
      </c>
      <c r="N145" s="16">
        <v>187632.00220116269</v>
      </c>
    </row>
    <row r="146" spans="1:14" x14ac:dyDescent="0.3">
      <c r="A146" s="15" t="str">
        <f>INDEX('R1. Scenario specifications'!$C$11:$C$49,MATCH($B146,'R1. Scenario specifications'!$A$11:$A$49,0))</f>
        <v>Current 1.5DS, 2020 start, 'Expect the Unexpected'</v>
      </c>
      <c r="B146" s="15" t="s">
        <v>19</v>
      </c>
      <c r="C146" s="15" t="s">
        <v>64</v>
      </c>
      <c r="D146" s="16">
        <v>225.44707509197985</v>
      </c>
      <c r="E146" s="16">
        <v>381.21448417615534</v>
      </c>
      <c r="F146" s="16">
        <v>2791.4850951746089</v>
      </c>
      <c r="G146" s="16">
        <v>14931.501543128565</v>
      </c>
      <c r="H146" s="16">
        <v>11679.03008834494</v>
      </c>
      <c r="I146" s="16">
        <v>584.89594489946387</v>
      </c>
      <c r="J146" s="16">
        <v>267.51334414129235</v>
      </c>
      <c r="K146" s="16">
        <v>0</v>
      </c>
      <c r="L146" s="16">
        <v>77.044265156606698</v>
      </c>
      <c r="M146" s="16">
        <v>74.0564264738791</v>
      </c>
      <c r="N146" s="16">
        <v>71.254629280388599</v>
      </c>
    </row>
    <row r="147" spans="1:14" x14ac:dyDescent="0.3">
      <c r="A147" s="15" t="str">
        <f>INDEX('R1. Scenario specifications'!$C$11:$C$49,MATCH($B147,'R1. Scenario specifications'!$A$11:$A$49,0))</f>
        <v>Current 1.5DS, 2020 start, 'Expect the Unexpected'</v>
      </c>
      <c r="B147" s="15" t="s">
        <v>19</v>
      </c>
      <c r="C147" s="15" t="s">
        <v>74</v>
      </c>
      <c r="D147" s="16">
        <v>0</v>
      </c>
      <c r="E147" s="16">
        <v>0</v>
      </c>
      <c r="F147" s="16">
        <v>0</v>
      </c>
      <c r="G147" s="16">
        <v>411.85920133598563</v>
      </c>
      <c r="H147" s="16">
        <v>12286.203559088985</v>
      </c>
      <c r="I147" s="16">
        <v>28628.097948657734</v>
      </c>
      <c r="J147" s="16">
        <v>66113.010045112635</v>
      </c>
      <c r="K147" s="16">
        <v>63197.466288873038</v>
      </c>
      <c r="L147" s="16">
        <v>74094.454266991946</v>
      </c>
      <c r="M147" s="16">
        <v>90066.96974616767</v>
      </c>
      <c r="N147" s="16">
        <v>98707.291165173607</v>
      </c>
    </row>
    <row r="148" spans="1:14" x14ac:dyDescent="0.3">
      <c r="A148" s="15" t="str">
        <f>INDEX('R1. Scenario specifications'!$C$11:$C$49,MATCH($B148,'R1. Scenario specifications'!$A$11:$A$49,0))</f>
        <v>Current 1.5DS, 2020 start, 'Expect the Unexpected'</v>
      </c>
      <c r="B148" s="15" t="s">
        <v>19</v>
      </c>
      <c r="C148" s="15" t="s">
        <v>65</v>
      </c>
      <c r="D148" s="16">
        <v>32535.635357063609</v>
      </c>
      <c r="E148" s="16">
        <v>42243.426803477269</v>
      </c>
      <c r="F148" s="16">
        <v>31373.284943851821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</row>
    <row r="149" spans="1:14" x14ac:dyDescent="0.3">
      <c r="A149" s="15" t="str">
        <f>INDEX('R1. Scenario specifications'!$C$11:$C$49,MATCH($B149,'R1. Scenario specifications'!$A$11:$A$49,0))</f>
        <v>Current 1.5DS, 2020 start, 'Expect the Unexpected'</v>
      </c>
      <c r="B149" s="15" t="s">
        <v>19</v>
      </c>
      <c r="C149" s="15" t="s">
        <v>66</v>
      </c>
      <c r="D149" s="16">
        <v>15109.066175979275</v>
      </c>
      <c r="E149" s="16">
        <v>15742.568461825336</v>
      </c>
      <c r="F149" s="16">
        <v>24494.690527642557</v>
      </c>
      <c r="G149" s="16">
        <v>26578.626672862818</v>
      </c>
      <c r="H149" s="16">
        <v>1660.559138326664</v>
      </c>
      <c r="I149" s="16">
        <v>0</v>
      </c>
      <c r="J149" s="16">
        <v>0</v>
      </c>
      <c r="K149" s="16">
        <v>5.3842010184787297</v>
      </c>
      <c r="L149" s="16">
        <v>4.7426447596393899</v>
      </c>
      <c r="M149" s="16">
        <v>0</v>
      </c>
      <c r="N149" s="16">
        <v>0</v>
      </c>
    </row>
    <row r="150" spans="1:14" x14ac:dyDescent="0.3">
      <c r="A150" s="15" t="str">
        <f>INDEX('R1. Scenario specifications'!$C$11:$C$49,MATCH($B150,'R1. Scenario specifications'!$A$11:$A$49,0))</f>
        <v>Current 1.5DS, 2020 start, 'Expect the Unexpected'</v>
      </c>
      <c r="B150" s="15" t="s">
        <v>19</v>
      </c>
      <c r="C150" s="15" t="s">
        <v>75</v>
      </c>
      <c r="D150" s="16">
        <v>0</v>
      </c>
      <c r="E150" s="16">
        <v>0</v>
      </c>
      <c r="F150" s="16">
        <v>0</v>
      </c>
      <c r="G150" s="16">
        <v>14.048370272014401</v>
      </c>
      <c r="H150" s="16">
        <v>3778.7090245955533</v>
      </c>
      <c r="I150" s="16">
        <v>38104.498772193561</v>
      </c>
      <c r="J150" s="16">
        <v>38666.135755028474</v>
      </c>
      <c r="K150" s="16">
        <v>4712.750096496532</v>
      </c>
      <c r="L150" s="16">
        <v>11147.598951358301</v>
      </c>
      <c r="M150" s="16">
        <v>5882.4219229511027</v>
      </c>
      <c r="N150" s="16">
        <v>8537.8147961585546</v>
      </c>
    </row>
    <row r="151" spans="1:14" x14ac:dyDescent="0.3">
      <c r="A151" s="15" t="str">
        <f>INDEX('R1. Scenario specifications'!$C$11:$C$49,MATCH($B151,'R1. Scenario specifications'!$A$11:$A$49,0))</f>
        <v>Current 1.5DS, 2020 start, 'Expect the Unexpected'</v>
      </c>
      <c r="B151" s="15" t="s">
        <v>19</v>
      </c>
      <c r="C151" s="15" t="s">
        <v>67</v>
      </c>
      <c r="D151" s="16">
        <v>202.44802165440652</v>
      </c>
      <c r="E151" s="16">
        <v>194.35225063586262</v>
      </c>
      <c r="F151" s="16">
        <v>2649.1640926234777</v>
      </c>
      <c r="G151" s="16">
        <v>6099.4081851908104</v>
      </c>
      <c r="H151" s="16">
        <v>23213.518027889531</v>
      </c>
      <c r="I151" s="16">
        <v>32584.373770594109</v>
      </c>
      <c r="J151" s="16">
        <v>31849.129255396638</v>
      </c>
      <c r="K151" s="16">
        <v>27261.967854374361</v>
      </c>
      <c r="L151" s="16">
        <v>15032.430071287152</v>
      </c>
      <c r="M151" s="16">
        <v>12494.045921049359</v>
      </c>
      <c r="N151" s="16">
        <v>22813.497417161805</v>
      </c>
    </row>
    <row r="152" spans="1:14" x14ac:dyDescent="0.3">
      <c r="A152" s="15" t="str">
        <f>INDEX('R1. Scenario specifications'!$C$11:$C$49,MATCH($B152,'R1. Scenario specifications'!$A$11:$A$49,0))</f>
        <v>Current 1.5DS, 2020 start, 'Expect the Unexpected'</v>
      </c>
      <c r="B152" s="15" t="s">
        <v>19</v>
      </c>
      <c r="C152" s="15" t="s">
        <v>68</v>
      </c>
      <c r="D152" s="16">
        <v>10255.125599999994</v>
      </c>
      <c r="E152" s="16">
        <v>10332.31166329937</v>
      </c>
      <c r="F152" s="16">
        <v>14441.136170479602</v>
      </c>
      <c r="G152" s="16">
        <v>18149.552543275844</v>
      </c>
      <c r="H152" s="16">
        <v>27929.910366565593</v>
      </c>
      <c r="I152" s="16">
        <v>34096.792224403442</v>
      </c>
      <c r="J152" s="16">
        <v>35904.911384705185</v>
      </c>
      <c r="K152" s="16">
        <v>37117.49485061349</v>
      </c>
      <c r="L152" s="16">
        <v>38149.526529201881</v>
      </c>
      <c r="M152" s="16">
        <v>39985.78845899726</v>
      </c>
      <c r="N152" s="16">
        <v>41110.746770031488</v>
      </c>
    </row>
    <row r="153" spans="1:14" x14ac:dyDescent="0.3">
      <c r="A153" s="15" t="str">
        <f>INDEX('R1. Scenario specifications'!$C$11:$C$49,MATCH($B153,'R1. Scenario specifications'!$A$11:$A$49,0))</f>
        <v>Current 1.5DS, 2020 start, 'Expect the Unexpected'</v>
      </c>
      <c r="B153" s="15" t="s">
        <v>19</v>
      </c>
      <c r="C153" s="15" t="s">
        <v>69</v>
      </c>
      <c r="D153" s="16">
        <v>9499.4101148835816</v>
      </c>
      <c r="E153" s="16">
        <v>9848.8143857170089</v>
      </c>
      <c r="F153" s="16">
        <v>13753.197500000002</v>
      </c>
      <c r="G153" s="16">
        <v>14573.808002186546</v>
      </c>
      <c r="H153" s="16">
        <v>17893.264999999999</v>
      </c>
      <c r="I153" s="16">
        <v>24642.12</v>
      </c>
      <c r="J153" s="16">
        <v>29450.287499999991</v>
      </c>
      <c r="K153" s="16">
        <v>30745.585013811851</v>
      </c>
      <c r="L153" s="16">
        <v>31585.41770747129</v>
      </c>
      <c r="M153" s="16">
        <v>37863.382313478585</v>
      </c>
      <c r="N153" s="16">
        <v>39733.174999999996</v>
      </c>
    </row>
    <row r="154" spans="1:14" x14ac:dyDescent="0.3">
      <c r="A154" s="15" t="str">
        <f>INDEX('R1. Scenario specifications'!$C$11:$C$49,MATCH($B154,'R1. Scenario specifications'!$A$11:$A$49,0))</f>
        <v>Current 1.5DS, 2020 start, 'Expect the Unexpected'</v>
      </c>
      <c r="B154" s="15" t="s">
        <v>19</v>
      </c>
      <c r="C154" s="15" t="s">
        <v>70</v>
      </c>
      <c r="D154" s="16">
        <v>2379.536923850158</v>
      </c>
      <c r="E154" s="16">
        <v>2356.8190162179039</v>
      </c>
      <c r="F154" s="16">
        <v>2308.8771400062928</v>
      </c>
      <c r="G154" s="16">
        <v>1503.8223551611873</v>
      </c>
      <c r="H154" s="16">
        <v>67.922332266666331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</row>
    <row r="155" spans="1:14" x14ac:dyDescent="0.3">
      <c r="A155" s="15" t="str">
        <f>INDEX('R1. Scenario specifications'!$C$11:$C$49,MATCH($B155,'R1. Scenario specifications'!$A$11:$A$49,0))</f>
        <v>Current 1.5DS, 2020 start, 'Expect the Unexpected'</v>
      </c>
      <c r="B155" s="15" t="s">
        <v>19</v>
      </c>
      <c r="C155" s="15" t="s">
        <v>71</v>
      </c>
      <c r="D155" s="16">
        <v>67.937052631788802</v>
      </c>
      <c r="E155" s="16">
        <v>458.66984800047186</v>
      </c>
      <c r="F155" s="16">
        <v>1083.8377074130829</v>
      </c>
      <c r="G155" s="16">
        <v>5203.4567296477489</v>
      </c>
      <c r="H155" s="16">
        <v>18579.981005240494</v>
      </c>
      <c r="I155" s="16">
        <v>41911.692051109567</v>
      </c>
      <c r="J155" s="16">
        <v>64318.161342711195</v>
      </c>
      <c r="K155" s="16">
        <v>61179.791058255883</v>
      </c>
      <c r="L155" s="16">
        <v>83914.445756852074</v>
      </c>
      <c r="M155" s="16">
        <v>101359.72588710194</v>
      </c>
      <c r="N155" s="16">
        <v>117969.88216489696</v>
      </c>
    </row>
    <row r="156" spans="1:14" x14ac:dyDescent="0.3">
      <c r="A156" s="15" t="str">
        <f>INDEX('R1. Scenario specifications'!$C$11:$C$49,MATCH($B156,'R1. Scenario specifications'!$A$11:$A$49,0))</f>
        <v>Current 1.5DS, 2020 start, 'Expect the Unexpected'</v>
      </c>
      <c r="B156" s="15" t="s">
        <v>19</v>
      </c>
      <c r="C156" s="15" t="s">
        <v>72</v>
      </c>
      <c r="D156" s="16">
        <v>0.68787021919935687</v>
      </c>
      <c r="E156" s="16">
        <v>0.6257617671977489</v>
      </c>
      <c r="F156" s="16">
        <v>0.52638824399517514</v>
      </c>
      <c r="G156" s="16">
        <v>0.35092549599678308</v>
      </c>
      <c r="H156" s="16">
        <v>0.17546274799839173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</row>
    <row r="157" spans="1:14" x14ac:dyDescent="0.3">
      <c r="A157" s="15" t="str">
        <f>INDEX('R1. Scenario specifications'!$C$11:$C$49,MATCH($B157,'R1. Scenario specifications'!$A$11:$A$49,0))</f>
        <v>Current 1.5DS, 2020 start, 'Expect the Unexpected'</v>
      </c>
      <c r="B157" s="15" t="s">
        <v>19</v>
      </c>
      <c r="C157" s="15" t="s">
        <v>76</v>
      </c>
      <c r="D157" s="16">
        <v>1.963099940637433</v>
      </c>
      <c r="E157" s="16">
        <v>1.7858497922310126</v>
      </c>
      <c r="F157" s="16">
        <v>1.5022495547807513</v>
      </c>
      <c r="G157" s="16">
        <v>1.0014997031871673</v>
      </c>
      <c r="H157" s="16">
        <v>0.50074985159358421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</row>
    <row r="158" spans="1:14" x14ac:dyDescent="0.3">
      <c r="A158" s="15" t="str">
        <f>INDEX('R1. Scenario specifications'!$C$11:$C$49,MATCH($B158,'R1. Scenario specifications'!$A$11:$A$49,0))</f>
        <v>Current 1.5DS, 2020 start, 'Expect the Unexpected'</v>
      </c>
      <c r="B158" s="15" t="s">
        <v>19</v>
      </c>
      <c r="C158" s="15" t="s">
        <v>73</v>
      </c>
      <c r="D158" s="16">
        <v>1517.4635089937533</v>
      </c>
      <c r="E158" s="16">
        <v>1704.941889708542</v>
      </c>
      <c r="F158" s="16">
        <v>2697.6400213527741</v>
      </c>
      <c r="G158" s="16">
        <v>13150.553919690137</v>
      </c>
      <c r="H158" s="16">
        <v>30676.692899480451</v>
      </c>
      <c r="I158" s="16">
        <v>62197.220912559162</v>
      </c>
      <c r="J158" s="16">
        <v>92506.52937460487</v>
      </c>
      <c r="K158" s="16">
        <v>82811.563832652435</v>
      </c>
      <c r="L158" s="16">
        <v>112692.44976615251</v>
      </c>
      <c r="M158" s="16">
        <v>149767.92731685619</v>
      </c>
      <c r="N158" s="16">
        <v>198590.18410777263</v>
      </c>
    </row>
    <row r="159" spans="1:14" x14ac:dyDescent="0.3">
      <c r="A159" s="15" t="str">
        <f>INDEX('R1. Scenario specifications'!$C$11:$C$49,MATCH($B159,'R1. Scenario specifications'!$A$11:$A$49,0))</f>
        <v>Current 1.5DS, 2030 start, 'Expect the Unexpected'</v>
      </c>
      <c r="B159" s="15" t="s">
        <v>20</v>
      </c>
      <c r="C159" s="15" t="s">
        <v>64</v>
      </c>
      <c r="D159" s="16">
        <v>225.44707509197985</v>
      </c>
      <c r="E159" s="16">
        <v>381.21448417615534</v>
      </c>
      <c r="F159" s="16">
        <v>2791.4850951746089</v>
      </c>
      <c r="G159" s="16">
        <v>8791.753811334951</v>
      </c>
      <c r="H159" s="16">
        <v>22876.081396094272</v>
      </c>
      <c r="I159" s="16">
        <v>1891.5475109233598</v>
      </c>
      <c r="J159" s="16">
        <v>238.09488081581409</v>
      </c>
      <c r="K159" s="16">
        <v>22.76710099755401</v>
      </c>
      <c r="L159" s="16">
        <v>42.487577090960102</v>
      </c>
      <c r="M159" s="16">
        <v>322.05353394222436</v>
      </c>
      <c r="N159" s="16">
        <v>135.29490188310803</v>
      </c>
    </row>
    <row r="160" spans="1:14" x14ac:dyDescent="0.3">
      <c r="A160" s="15" t="str">
        <f>INDEX('R1. Scenario specifications'!$C$11:$C$49,MATCH($B160,'R1. Scenario specifications'!$A$11:$A$49,0))</f>
        <v>Current 1.5DS, 2030 start, 'Expect the Unexpected'</v>
      </c>
      <c r="B160" s="15" t="s">
        <v>20</v>
      </c>
      <c r="C160" s="15" t="s">
        <v>74</v>
      </c>
      <c r="D160" s="16">
        <v>0</v>
      </c>
      <c r="E160" s="16">
        <v>0</v>
      </c>
      <c r="F160" s="16">
        <v>0</v>
      </c>
      <c r="G160" s="16">
        <v>0</v>
      </c>
      <c r="H160" s="16">
        <v>383.71185190510585</v>
      </c>
      <c r="I160" s="16">
        <v>27783.629012807778</v>
      </c>
      <c r="J160" s="16">
        <v>82093.316145607751</v>
      </c>
      <c r="K160" s="16">
        <v>37925.574036885155</v>
      </c>
      <c r="L160" s="16">
        <v>46935.489455947238</v>
      </c>
      <c r="M160" s="16">
        <v>48507.258664292</v>
      </c>
      <c r="N160" s="16">
        <v>61693.585860708772</v>
      </c>
    </row>
    <row r="161" spans="1:14" x14ac:dyDescent="0.3">
      <c r="A161" s="15" t="str">
        <f>INDEX('R1. Scenario specifications'!$C$11:$C$49,MATCH($B161,'R1. Scenario specifications'!$A$11:$A$49,0))</f>
        <v>Current 1.5DS, 2030 start, 'Expect the Unexpected'</v>
      </c>
      <c r="B161" s="15" t="s">
        <v>20</v>
      </c>
      <c r="C161" s="15" t="s">
        <v>65</v>
      </c>
      <c r="D161" s="16">
        <v>32535.635357063609</v>
      </c>
      <c r="E161" s="16">
        <v>42243.426803477269</v>
      </c>
      <c r="F161" s="16">
        <v>31373.284943851821</v>
      </c>
      <c r="G161" s="16">
        <v>26972.913078247384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</row>
    <row r="162" spans="1:14" x14ac:dyDescent="0.3">
      <c r="A162" s="15" t="str">
        <f>INDEX('R1. Scenario specifications'!$C$11:$C$49,MATCH($B162,'R1. Scenario specifications'!$A$11:$A$49,0))</f>
        <v>Current 1.5DS, 2030 start, 'Expect the Unexpected'</v>
      </c>
      <c r="B162" s="15" t="s">
        <v>20</v>
      </c>
      <c r="C162" s="15" t="s">
        <v>66</v>
      </c>
      <c r="D162" s="16">
        <v>15109.066175979275</v>
      </c>
      <c r="E162" s="16">
        <v>15742.568461825336</v>
      </c>
      <c r="F162" s="16">
        <v>24494.690527642557</v>
      </c>
      <c r="G162" s="16">
        <v>20372.0006519647</v>
      </c>
      <c r="H162" s="16">
        <v>5120.0081956286249</v>
      </c>
      <c r="I162" s="16">
        <v>0</v>
      </c>
      <c r="J162" s="16">
        <v>0</v>
      </c>
      <c r="K162" s="16">
        <v>182.77384410657521</v>
      </c>
      <c r="L162" s="16">
        <v>1255.8449703474771</v>
      </c>
      <c r="M162" s="16">
        <v>1674.7206374952602</v>
      </c>
      <c r="N162" s="16">
        <v>1377.0253949349267</v>
      </c>
    </row>
    <row r="163" spans="1:14" x14ac:dyDescent="0.3">
      <c r="A163" s="15" t="str">
        <f>INDEX('R1. Scenario specifications'!$C$11:$C$49,MATCH($B163,'R1. Scenario specifications'!$A$11:$A$49,0))</f>
        <v>Current 1.5DS, 2030 start, 'Expect the Unexpected'</v>
      </c>
      <c r="B163" s="15" t="s">
        <v>20</v>
      </c>
      <c r="C163" s="15" t="s">
        <v>75</v>
      </c>
      <c r="D163" s="16">
        <v>0</v>
      </c>
      <c r="E163" s="16">
        <v>0</v>
      </c>
      <c r="F163" s="16">
        <v>0</v>
      </c>
      <c r="G163" s="16">
        <v>0</v>
      </c>
      <c r="H163" s="16">
        <v>42.195719702894166</v>
      </c>
      <c r="I163" s="16">
        <v>8504.0851496551568</v>
      </c>
      <c r="J163" s="16">
        <v>36821.037420521519</v>
      </c>
      <c r="K163" s="16">
        <v>232.24326305923918</v>
      </c>
      <c r="L163" s="16">
        <v>1040.1315888592273</v>
      </c>
      <c r="M163" s="16">
        <v>1752.8430821124764</v>
      </c>
      <c r="N163" s="16">
        <v>1329.047746556183</v>
      </c>
    </row>
    <row r="164" spans="1:14" x14ac:dyDescent="0.3">
      <c r="A164" s="15" t="str">
        <f>INDEX('R1. Scenario specifications'!$C$11:$C$49,MATCH($B164,'R1. Scenario specifications'!$A$11:$A$49,0))</f>
        <v>Current 1.5DS, 2030 start, 'Expect the Unexpected'</v>
      </c>
      <c r="B164" s="15" t="s">
        <v>20</v>
      </c>
      <c r="C164" s="15" t="s">
        <v>67</v>
      </c>
      <c r="D164" s="16">
        <v>202.44802165440652</v>
      </c>
      <c r="E164" s="16">
        <v>194.35225063586262</v>
      </c>
      <c r="F164" s="16">
        <v>2649.1640926234777</v>
      </c>
      <c r="G164" s="16">
        <v>4108.413409495316</v>
      </c>
      <c r="H164" s="16">
        <v>17832.885578005902</v>
      </c>
      <c r="I164" s="16">
        <v>38319.689039923229</v>
      </c>
      <c r="J164" s="16">
        <v>37188.265023041327</v>
      </c>
      <c r="K164" s="16">
        <v>35478.163786170924</v>
      </c>
      <c r="L164" s="16">
        <v>21762.315454949774</v>
      </c>
      <c r="M164" s="16">
        <v>6139.8165048761948</v>
      </c>
      <c r="N164" s="16">
        <v>7900.3862659511251</v>
      </c>
    </row>
    <row r="165" spans="1:14" x14ac:dyDescent="0.3">
      <c r="A165" s="15" t="str">
        <f>INDEX('R1. Scenario specifications'!$C$11:$C$49,MATCH($B165,'R1. Scenario specifications'!$A$11:$A$49,0))</f>
        <v>Current 1.5DS, 2030 start, 'Expect the Unexpected'</v>
      </c>
      <c r="B165" s="15" t="s">
        <v>20</v>
      </c>
      <c r="C165" s="15" t="s">
        <v>68</v>
      </c>
      <c r="D165" s="16">
        <v>10255.125599999994</v>
      </c>
      <c r="E165" s="16">
        <v>10332.31166329937</v>
      </c>
      <c r="F165" s="16">
        <v>14441.136170479602</v>
      </c>
      <c r="G165" s="16">
        <v>17225.742365285667</v>
      </c>
      <c r="H165" s="16">
        <v>20289.320965791478</v>
      </c>
      <c r="I165" s="16">
        <v>31015.442942885973</v>
      </c>
      <c r="J165" s="16">
        <v>34199.753347488215</v>
      </c>
      <c r="K165" s="16">
        <v>35466.519295424645</v>
      </c>
      <c r="L165" s="16">
        <v>32224.807621097738</v>
      </c>
      <c r="M165" s="16">
        <v>35991.379704254046</v>
      </c>
      <c r="N165" s="16">
        <v>37669.049724715376</v>
      </c>
    </row>
    <row r="166" spans="1:14" x14ac:dyDescent="0.3">
      <c r="A166" s="15" t="str">
        <f>INDEX('R1. Scenario specifications'!$C$11:$C$49,MATCH($B166,'R1. Scenario specifications'!$A$11:$A$49,0))</f>
        <v>Current 1.5DS, 2030 start, 'Expect the Unexpected'</v>
      </c>
      <c r="B166" s="15" t="s">
        <v>20</v>
      </c>
      <c r="C166" s="15" t="s">
        <v>69</v>
      </c>
      <c r="D166" s="16">
        <v>9499.4101148835816</v>
      </c>
      <c r="E166" s="16">
        <v>9848.8143857170089</v>
      </c>
      <c r="F166" s="16">
        <v>13753.197500000002</v>
      </c>
      <c r="G166" s="16">
        <v>14573.808002186546</v>
      </c>
      <c r="H166" s="16">
        <v>15050.293836008295</v>
      </c>
      <c r="I166" s="16">
        <v>22930.488991041704</v>
      </c>
      <c r="J166" s="16">
        <v>26340.45893355435</v>
      </c>
      <c r="K166" s="16">
        <v>27197.174479806661</v>
      </c>
      <c r="L166" s="16">
        <v>28843.298492318361</v>
      </c>
      <c r="M166" s="16">
        <v>31381.373382113816</v>
      </c>
      <c r="N166" s="16">
        <v>32217.971497645965</v>
      </c>
    </row>
    <row r="167" spans="1:14" x14ac:dyDescent="0.3">
      <c r="A167" s="15" t="str">
        <f>INDEX('R1. Scenario specifications'!$C$11:$C$49,MATCH($B167,'R1. Scenario specifications'!$A$11:$A$49,0))</f>
        <v>Current 1.5DS, 2030 start, 'Expect the Unexpected'</v>
      </c>
      <c r="B167" s="15" t="s">
        <v>20</v>
      </c>
      <c r="C167" s="15" t="s">
        <v>70</v>
      </c>
      <c r="D167" s="16">
        <v>2379.536923850158</v>
      </c>
      <c r="E167" s="16">
        <v>2356.8190162179039</v>
      </c>
      <c r="F167" s="16">
        <v>2308.8771400062928</v>
      </c>
      <c r="G167" s="16">
        <v>1516.5761695611873</v>
      </c>
      <c r="H167" s="16">
        <v>67.922332266666245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</row>
    <row r="168" spans="1:14" x14ac:dyDescent="0.3">
      <c r="A168" s="15" t="str">
        <f>INDEX('R1. Scenario specifications'!$C$11:$C$49,MATCH($B168,'R1. Scenario specifications'!$A$11:$A$49,0))</f>
        <v>Current 1.5DS, 2030 start, 'Expect the Unexpected'</v>
      </c>
      <c r="B168" s="15" t="s">
        <v>20</v>
      </c>
      <c r="C168" s="15" t="s">
        <v>71</v>
      </c>
      <c r="D168" s="16">
        <v>67.937052631788802</v>
      </c>
      <c r="E168" s="16">
        <v>458.66984800047186</v>
      </c>
      <c r="F168" s="16">
        <v>1083.8377074130829</v>
      </c>
      <c r="G168" s="16">
        <v>2602.2563297349002</v>
      </c>
      <c r="H168" s="16">
        <v>11427.14052819461</v>
      </c>
      <c r="I168" s="16">
        <v>31900.352698957413</v>
      </c>
      <c r="J168" s="16">
        <v>77391.811989283684</v>
      </c>
      <c r="K168" s="16">
        <v>63854.720112716452</v>
      </c>
      <c r="L168" s="16">
        <v>65718.339999710937</v>
      </c>
      <c r="M168" s="16">
        <v>84534.351946893308</v>
      </c>
      <c r="N168" s="16">
        <v>92694.817429109404</v>
      </c>
    </row>
    <row r="169" spans="1:14" x14ac:dyDescent="0.3">
      <c r="A169" s="15" t="str">
        <f>INDEX('R1. Scenario specifications'!$C$11:$C$49,MATCH($B169,'R1. Scenario specifications'!$A$11:$A$49,0))</f>
        <v>Current 1.5DS, 2030 start, 'Expect the Unexpected'</v>
      </c>
      <c r="B169" s="15" t="s">
        <v>20</v>
      </c>
      <c r="C169" s="15" t="s">
        <v>72</v>
      </c>
      <c r="D169" s="16">
        <v>0.68787021919935687</v>
      </c>
      <c r="E169" s="16">
        <v>0.6257617671977489</v>
      </c>
      <c r="F169" s="16">
        <v>0.52638824399517514</v>
      </c>
      <c r="G169" s="16">
        <v>0.35092549599678308</v>
      </c>
      <c r="H169" s="16">
        <v>0.17546274799839201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</row>
    <row r="170" spans="1:14" x14ac:dyDescent="0.3">
      <c r="A170" s="15" t="str">
        <f>INDEX('R1. Scenario specifications'!$C$11:$C$49,MATCH($B170,'R1. Scenario specifications'!$A$11:$A$49,0))</f>
        <v>Current 1.5DS, 2030 start, 'Expect the Unexpected'</v>
      </c>
      <c r="B170" s="15" t="s">
        <v>20</v>
      </c>
      <c r="C170" s="15" t="s">
        <v>76</v>
      </c>
      <c r="D170" s="16">
        <v>1.963099940637433</v>
      </c>
      <c r="E170" s="16">
        <v>1.7858497922310126</v>
      </c>
      <c r="F170" s="16">
        <v>1.5022495547807513</v>
      </c>
      <c r="G170" s="16">
        <v>1.0014997031871673</v>
      </c>
      <c r="H170" s="16">
        <v>0.50074985159358421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</row>
    <row r="171" spans="1:14" x14ac:dyDescent="0.3">
      <c r="A171" s="15" t="str">
        <f>INDEX('R1. Scenario specifications'!$C$11:$C$49,MATCH($B171,'R1. Scenario specifications'!$A$11:$A$49,0))</f>
        <v>Current 1.5DS, 2030 start, 'Expect the Unexpected'</v>
      </c>
      <c r="B171" s="15" t="s">
        <v>20</v>
      </c>
      <c r="C171" s="15" t="s">
        <v>73</v>
      </c>
      <c r="D171" s="16">
        <v>1517.4635089937533</v>
      </c>
      <c r="E171" s="16">
        <v>1704.941889708542</v>
      </c>
      <c r="F171" s="16">
        <v>2697.6400213527741</v>
      </c>
      <c r="G171" s="16">
        <v>11305.646027158451</v>
      </c>
      <c r="H171" s="16">
        <v>24434.569705561502</v>
      </c>
      <c r="I171" s="16">
        <v>48977.805030558215</v>
      </c>
      <c r="J171" s="16">
        <v>99736.099140278355</v>
      </c>
      <c r="K171" s="16">
        <v>72283.63747799574</v>
      </c>
      <c r="L171" s="16">
        <v>70864.795457039043</v>
      </c>
      <c r="M171" s="16">
        <v>88321.551076483389</v>
      </c>
      <c r="N171" s="16">
        <v>115279.08386871574</v>
      </c>
    </row>
    <row r="172" spans="1:14" x14ac:dyDescent="0.3">
      <c r="A172" s="15" t="str">
        <f>INDEX('R1. Scenario specifications'!$C$11:$C$49,MATCH($B172,'R1. Scenario specifications'!$A$11:$A$49,0))</f>
        <v>Current 1.5DS, 2020 start, 'Expect the Unexpected' but with cheap renewables</v>
      </c>
      <c r="B172" s="15" t="s">
        <v>21</v>
      </c>
      <c r="C172" s="15" t="s">
        <v>64</v>
      </c>
      <c r="D172" s="16">
        <v>225.44707509197985</v>
      </c>
      <c r="E172" s="16">
        <v>381.21448417615534</v>
      </c>
      <c r="F172" s="16">
        <v>2791.4850951746089</v>
      </c>
      <c r="G172" s="16">
        <v>14101.198360908034</v>
      </c>
      <c r="H172" s="16">
        <v>10952.188564787442</v>
      </c>
      <c r="I172" s="16">
        <v>864.37967164774182</v>
      </c>
      <c r="J172" s="16">
        <v>289.03115489306811</v>
      </c>
      <c r="K172" s="16">
        <v>0</v>
      </c>
      <c r="L172" s="16">
        <v>77.047982892319524</v>
      </c>
      <c r="M172" s="16">
        <v>74.0589401070214</v>
      </c>
      <c r="N172" s="16">
        <v>74.0589401070214</v>
      </c>
    </row>
    <row r="173" spans="1:14" x14ac:dyDescent="0.3">
      <c r="A173" s="15" t="str">
        <f>INDEX('R1. Scenario specifications'!$C$11:$C$49,MATCH($B173,'R1. Scenario specifications'!$A$11:$A$49,0))</f>
        <v>Current 1.5DS, 2020 start, 'Expect the Unexpected' but with cheap renewables</v>
      </c>
      <c r="B173" s="15" t="s">
        <v>21</v>
      </c>
      <c r="C173" s="15" t="s">
        <v>74</v>
      </c>
      <c r="D173" s="16">
        <v>0</v>
      </c>
      <c r="E173" s="16">
        <v>0</v>
      </c>
      <c r="F173" s="16">
        <v>0</v>
      </c>
      <c r="G173" s="16">
        <v>411.85920133598557</v>
      </c>
      <c r="H173" s="16">
        <v>12405.757088318978</v>
      </c>
      <c r="I173" s="16">
        <v>28620.837592388587</v>
      </c>
      <c r="J173" s="16">
        <v>66640.249400109969</v>
      </c>
      <c r="K173" s="16">
        <v>63534.233426048282</v>
      </c>
      <c r="L173" s="16">
        <v>73889.559764901089</v>
      </c>
      <c r="M173" s="16">
        <v>90049.472799577867</v>
      </c>
      <c r="N173" s="16">
        <v>98614.750375420976</v>
      </c>
    </row>
    <row r="174" spans="1:14" x14ac:dyDescent="0.3">
      <c r="A174" s="15" t="str">
        <f>INDEX('R1. Scenario specifications'!$C$11:$C$49,MATCH($B174,'R1. Scenario specifications'!$A$11:$A$49,0))</f>
        <v>Current 1.5DS, 2020 start, 'Expect the Unexpected' but with cheap renewables</v>
      </c>
      <c r="B174" s="15" t="s">
        <v>21</v>
      </c>
      <c r="C174" s="15" t="s">
        <v>65</v>
      </c>
      <c r="D174" s="16">
        <v>32535.635357063609</v>
      </c>
      <c r="E174" s="16">
        <v>42243.426803477269</v>
      </c>
      <c r="F174" s="16">
        <v>31373.284943851821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</row>
    <row r="175" spans="1:14" x14ac:dyDescent="0.3">
      <c r="A175" s="15" t="str">
        <f>INDEX('R1. Scenario specifications'!$C$11:$C$49,MATCH($B175,'R1. Scenario specifications'!$A$11:$A$49,0))</f>
        <v>Current 1.5DS, 2020 start, 'Expect the Unexpected' but with cheap renewables</v>
      </c>
      <c r="B175" s="15" t="s">
        <v>21</v>
      </c>
      <c r="C175" s="15" t="s">
        <v>66</v>
      </c>
      <c r="D175" s="16">
        <v>15109.066175979275</v>
      </c>
      <c r="E175" s="16">
        <v>15742.568461825336</v>
      </c>
      <c r="F175" s="16">
        <v>24494.690527642557</v>
      </c>
      <c r="G175" s="16">
        <v>24396.051790503636</v>
      </c>
      <c r="H175" s="16">
        <v>2806.9142281853306</v>
      </c>
      <c r="I175" s="16">
        <v>0</v>
      </c>
      <c r="J175" s="16">
        <v>0</v>
      </c>
      <c r="K175" s="16">
        <v>24.258414975078001</v>
      </c>
      <c r="L175" s="16">
        <v>24.258414975078001</v>
      </c>
      <c r="M175" s="16">
        <v>0</v>
      </c>
      <c r="N175" s="16">
        <v>0</v>
      </c>
    </row>
    <row r="176" spans="1:14" x14ac:dyDescent="0.3">
      <c r="A176" s="15" t="str">
        <f>INDEX('R1. Scenario specifications'!$C$11:$C$49,MATCH($B176,'R1. Scenario specifications'!$A$11:$A$49,0))</f>
        <v>Current 1.5DS, 2020 start, 'Expect the Unexpected' but with cheap renewables</v>
      </c>
      <c r="B176" s="15" t="s">
        <v>21</v>
      </c>
      <c r="C176" s="15" t="s">
        <v>75</v>
      </c>
      <c r="D176" s="16">
        <v>0</v>
      </c>
      <c r="E176" s="16">
        <v>0</v>
      </c>
      <c r="F176" s="16">
        <v>0</v>
      </c>
      <c r="G176" s="16">
        <v>14.048370272014351</v>
      </c>
      <c r="H176" s="16">
        <v>3557.0445767144311</v>
      </c>
      <c r="I176" s="16">
        <v>33611.004095266268</v>
      </c>
      <c r="J176" s="16">
        <v>32106.029247713708</v>
      </c>
      <c r="K176" s="16">
        <v>4988.0537154988624</v>
      </c>
      <c r="L176" s="16">
        <v>10821.240352227627</v>
      </c>
      <c r="M176" s="16">
        <v>7350.7437812160642</v>
      </c>
      <c r="N176" s="16">
        <v>8326.8129542788229</v>
      </c>
    </row>
    <row r="177" spans="1:14" x14ac:dyDescent="0.3">
      <c r="A177" s="15" t="str">
        <f>INDEX('R1. Scenario specifications'!$C$11:$C$49,MATCH($B177,'R1. Scenario specifications'!$A$11:$A$49,0))</f>
        <v>Current 1.5DS, 2020 start, 'Expect the Unexpected' but with cheap renewables</v>
      </c>
      <c r="B177" s="15" t="s">
        <v>21</v>
      </c>
      <c r="C177" s="15" t="s">
        <v>67</v>
      </c>
      <c r="D177" s="16">
        <v>202.44802165440652</v>
      </c>
      <c r="E177" s="16">
        <v>194.35225063586262</v>
      </c>
      <c r="F177" s="16">
        <v>2649.1640926234777</v>
      </c>
      <c r="G177" s="16">
        <v>5902.2763084847657</v>
      </c>
      <c r="H177" s="16">
        <v>20670.392853174857</v>
      </c>
      <c r="I177" s="16">
        <v>29559.500702473826</v>
      </c>
      <c r="J177" s="16">
        <v>28771.39722287827</v>
      </c>
      <c r="K177" s="16">
        <v>25762.883173533839</v>
      </c>
      <c r="L177" s="16">
        <v>14523.629002377351</v>
      </c>
      <c r="M177" s="16">
        <v>10974.801625880507</v>
      </c>
      <c r="N177" s="16">
        <v>21811.865759874225</v>
      </c>
    </row>
    <row r="178" spans="1:14" x14ac:dyDescent="0.3">
      <c r="A178" s="15" t="str">
        <f>INDEX('R1. Scenario specifications'!$C$11:$C$49,MATCH($B178,'R1. Scenario specifications'!$A$11:$A$49,0))</f>
        <v>Current 1.5DS, 2020 start, 'Expect the Unexpected' but with cheap renewables</v>
      </c>
      <c r="B178" s="15" t="s">
        <v>21</v>
      </c>
      <c r="C178" s="15" t="s">
        <v>68</v>
      </c>
      <c r="D178" s="16">
        <v>10255.125599999994</v>
      </c>
      <c r="E178" s="16">
        <v>10332.31166329937</v>
      </c>
      <c r="F178" s="16">
        <v>14441.136170479602</v>
      </c>
      <c r="G178" s="16">
        <v>18062.808988181507</v>
      </c>
      <c r="H178" s="16">
        <v>27792.725253064415</v>
      </c>
      <c r="I178" s="16">
        <v>33213.04394045956</v>
      </c>
      <c r="J178" s="16">
        <v>34409.995650650213</v>
      </c>
      <c r="K178" s="16">
        <v>36794.858174468456</v>
      </c>
      <c r="L178" s="16">
        <v>37555.453003001137</v>
      </c>
      <c r="M178" s="16">
        <v>39665.285967166114</v>
      </c>
      <c r="N178" s="16">
        <v>41234.464962207159</v>
      </c>
    </row>
    <row r="179" spans="1:14" x14ac:dyDescent="0.3">
      <c r="A179" s="15" t="str">
        <f>INDEX('R1. Scenario specifications'!$C$11:$C$49,MATCH($B179,'R1. Scenario specifications'!$A$11:$A$49,0))</f>
        <v>Current 1.5DS, 2020 start, 'Expect the Unexpected' but with cheap renewables</v>
      </c>
      <c r="B179" s="15" t="s">
        <v>21</v>
      </c>
      <c r="C179" s="15" t="s">
        <v>69</v>
      </c>
      <c r="D179" s="16">
        <v>9499.4101148835816</v>
      </c>
      <c r="E179" s="16">
        <v>9848.8143857170089</v>
      </c>
      <c r="F179" s="16">
        <v>13753.197500000002</v>
      </c>
      <c r="G179" s="16">
        <v>14573.808002186544</v>
      </c>
      <c r="H179" s="16">
        <v>18029.264999999996</v>
      </c>
      <c r="I179" s="16">
        <v>24584.544846272598</v>
      </c>
      <c r="J179" s="16">
        <v>27129.867016143369</v>
      </c>
      <c r="K179" s="16">
        <v>28158.190027838016</v>
      </c>
      <c r="L179" s="16">
        <v>30077.781782921451</v>
      </c>
      <c r="M179" s="16">
        <v>36889.893605682861</v>
      </c>
      <c r="N179" s="16">
        <v>39733.174999999996</v>
      </c>
    </row>
    <row r="180" spans="1:14" x14ac:dyDescent="0.3">
      <c r="A180" s="15" t="str">
        <f>INDEX('R1. Scenario specifications'!$C$11:$C$49,MATCH($B180,'R1. Scenario specifications'!$A$11:$A$49,0))</f>
        <v>Current 1.5DS, 2020 start, 'Expect the Unexpected' but with cheap renewables</v>
      </c>
      <c r="B180" s="15" t="s">
        <v>21</v>
      </c>
      <c r="C180" s="15" t="s">
        <v>70</v>
      </c>
      <c r="D180" s="16">
        <v>2379.536923850158</v>
      </c>
      <c r="E180" s="16">
        <v>2356.8190162179039</v>
      </c>
      <c r="F180" s="16">
        <v>2308.8771400062928</v>
      </c>
      <c r="G180" s="16">
        <v>1503.8223551611866</v>
      </c>
      <c r="H180" s="16">
        <v>67.922332266666302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</row>
    <row r="181" spans="1:14" x14ac:dyDescent="0.3">
      <c r="A181" s="15" t="str">
        <f>INDEX('R1. Scenario specifications'!$C$11:$C$49,MATCH($B181,'R1. Scenario specifications'!$A$11:$A$49,0))</f>
        <v>Current 1.5DS, 2020 start, 'Expect the Unexpected' but with cheap renewables</v>
      </c>
      <c r="B181" s="15" t="s">
        <v>21</v>
      </c>
      <c r="C181" s="15" t="s">
        <v>71</v>
      </c>
      <c r="D181" s="16">
        <v>67.937052631788802</v>
      </c>
      <c r="E181" s="16">
        <v>458.66984800047186</v>
      </c>
      <c r="F181" s="16">
        <v>1083.8377074130829</v>
      </c>
      <c r="G181" s="16">
        <v>6702.3291792735345</v>
      </c>
      <c r="H181" s="16">
        <v>20664.916451604793</v>
      </c>
      <c r="I181" s="16">
        <v>48219.403477621738</v>
      </c>
      <c r="J181" s="16">
        <v>70767.094765815491</v>
      </c>
      <c r="K181" s="16">
        <v>63454.602299301339</v>
      </c>
      <c r="L181" s="16">
        <v>85192.917383043939</v>
      </c>
      <c r="M181" s="16">
        <v>99592.758853136344</v>
      </c>
      <c r="N181" s="16">
        <v>115824.71460221689</v>
      </c>
    </row>
    <row r="182" spans="1:14" x14ac:dyDescent="0.3">
      <c r="A182" s="15" t="str">
        <f>INDEX('R1. Scenario specifications'!$C$11:$C$49,MATCH($B182,'R1. Scenario specifications'!$A$11:$A$49,0))</f>
        <v>Current 1.5DS, 2020 start, 'Expect the Unexpected' but with cheap renewables</v>
      </c>
      <c r="B182" s="15" t="s">
        <v>21</v>
      </c>
      <c r="C182" s="15" t="s">
        <v>72</v>
      </c>
      <c r="D182" s="16">
        <v>0.68787021919935687</v>
      </c>
      <c r="E182" s="16">
        <v>0.6257617671977489</v>
      </c>
      <c r="F182" s="16">
        <v>0.52638824399517514</v>
      </c>
      <c r="G182" s="16">
        <v>0.35092549599678308</v>
      </c>
      <c r="H182" s="16">
        <v>0.17546274799839173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</row>
    <row r="183" spans="1:14" x14ac:dyDescent="0.3">
      <c r="A183" s="15" t="str">
        <f>INDEX('R1. Scenario specifications'!$C$11:$C$49,MATCH($B183,'R1. Scenario specifications'!$A$11:$A$49,0))</f>
        <v>Current 1.5DS, 2020 start, 'Expect the Unexpected' but with cheap renewables</v>
      </c>
      <c r="B183" s="15" t="s">
        <v>21</v>
      </c>
      <c r="C183" s="15" t="s">
        <v>76</v>
      </c>
      <c r="D183" s="16">
        <v>1.963099940637433</v>
      </c>
      <c r="E183" s="16">
        <v>1.7858497922310126</v>
      </c>
      <c r="F183" s="16">
        <v>1.5022495547807513</v>
      </c>
      <c r="G183" s="16">
        <v>1.0014997031871682</v>
      </c>
      <c r="H183" s="16">
        <v>0.50074985159358421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</row>
    <row r="184" spans="1:14" x14ac:dyDescent="0.3">
      <c r="A184" s="15" t="str">
        <f>INDEX('R1. Scenario specifications'!$C$11:$C$49,MATCH($B184,'R1. Scenario specifications'!$A$11:$A$49,0))</f>
        <v>Current 1.5DS, 2020 start, 'Expect the Unexpected' but with cheap renewables</v>
      </c>
      <c r="B184" s="15" t="s">
        <v>21</v>
      </c>
      <c r="C184" s="15" t="s">
        <v>73</v>
      </c>
      <c r="D184" s="16">
        <v>1517.4635089937533</v>
      </c>
      <c r="E184" s="16">
        <v>1704.941889708542</v>
      </c>
      <c r="F184" s="16">
        <v>2697.6400213527741</v>
      </c>
      <c r="G184" s="16">
        <v>16942.585707356131</v>
      </c>
      <c r="H184" s="16">
        <v>32355.25214983186</v>
      </c>
      <c r="I184" s="16">
        <v>65637.227205027593</v>
      </c>
      <c r="J184" s="16">
        <v>94024.606239943023</v>
      </c>
      <c r="K184" s="16">
        <v>84285.762548496292</v>
      </c>
      <c r="L184" s="16">
        <v>114626.75611670651</v>
      </c>
      <c r="M184" s="16">
        <v>150959.77712117523</v>
      </c>
      <c r="N184" s="16">
        <v>199273.1247189242</v>
      </c>
    </row>
    <row r="185" spans="1:14" x14ac:dyDescent="0.3">
      <c r="A185" s="15" t="str">
        <f>INDEX('R1. Scenario specifications'!$C$11:$C$49,MATCH($B185,'R1. Scenario specifications'!$A$11:$A$49,0))</f>
        <v>Current 1.5DS, 2030 start, 'Expect the Unexpected' but with cheap renewables</v>
      </c>
      <c r="B185" s="15" t="s">
        <v>22</v>
      </c>
      <c r="C185" s="15" t="s">
        <v>64</v>
      </c>
      <c r="D185" s="16">
        <v>225.44707509197985</v>
      </c>
      <c r="E185" s="16">
        <v>381.21448417615534</v>
      </c>
      <c r="F185" s="16">
        <v>2791.4850951746089</v>
      </c>
      <c r="G185" s="16">
        <v>8791.753811334951</v>
      </c>
      <c r="H185" s="16">
        <v>22556.061238224189</v>
      </c>
      <c r="I185" s="16">
        <v>2480.1089638773601</v>
      </c>
      <c r="J185" s="16">
        <v>299.93374222433044</v>
      </c>
      <c r="K185" s="16">
        <v>59.675476946391314</v>
      </c>
      <c r="L185" s="16">
        <v>120.57339811675983</v>
      </c>
      <c r="M185" s="16">
        <v>28.186959094978299</v>
      </c>
      <c r="N185" s="16">
        <v>3.1287524595425902</v>
      </c>
    </row>
    <row r="186" spans="1:14" x14ac:dyDescent="0.3">
      <c r="A186" s="15" t="str">
        <f>INDEX('R1. Scenario specifications'!$C$11:$C$49,MATCH($B186,'R1. Scenario specifications'!$A$11:$A$49,0))</f>
        <v>Current 1.5DS, 2030 start, 'Expect the Unexpected' but with cheap renewables</v>
      </c>
      <c r="B186" s="15" t="s">
        <v>22</v>
      </c>
      <c r="C186" s="15" t="s">
        <v>74</v>
      </c>
      <c r="D186" s="16">
        <v>0</v>
      </c>
      <c r="E186" s="16">
        <v>0</v>
      </c>
      <c r="F186" s="16">
        <v>0</v>
      </c>
      <c r="G186" s="16">
        <v>0</v>
      </c>
      <c r="H186" s="16">
        <v>383.71185190510585</v>
      </c>
      <c r="I186" s="16">
        <v>27822.998190483191</v>
      </c>
      <c r="J186" s="16">
        <v>82208.695505397875</v>
      </c>
      <c r="K186" s="16">
        <v>36996.533882509655</v>
      </c>
      <c r="L186" s="16">
        <v>46750.421471992471</v>
      </c>
      <c r="M186" s="16">
        <v>47161.863787203809</v>
      </c>
      <c r="N186" s="16">
        <v>62680.453625773494</v>
      </c>
    </row>
    <row r="187" spans="1:14" x14ac:dyDescent="0.3">
      <c r="A187" s="15" t="str">
        <f>INDEX('R1. Scenario specifications'!$C$11:$C$49,MATCH($B187,'R1. Scenario specifications'!$A$11:$A$49,0))</f>
        <v>Current 1.5DS, 2030 start, 'Expect the Unexpected' but with cheap renewables</v>
      </c>
      <c r="B187" s="15" t="s">
        <v>22</v>
      </c>
      <c r="C187" s="15" t="s">
        <v>65</v>
      </c>
      <c r="D187" s="16">
        <v>32535.635357063609</v>
      </c>
      <c r="E187" s="16">
        <v>42243.426803477269</v>
      </c>
      <c r="F187" s="16">
        <v>31373.284943851821</v>
      </c>
      <c r="G187" s="16">
        <v>26972.913078247384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</row>
    <row r="188" spans="1:14" x14ac:dyDescent="0.3">
      <c r="A188" s="15" t="str">
        <f>INDEX('R1. Scenario specifications'!$C$11:$C$49,MATCH($B188,'R1. Scenario specifications'!$A$11:$A$49,0))</f>
        <v>Current 1.5DS, 2030 start, 'Expect the Unexpected' but with cheap renewables</v>
      </c>
      <c r="B188" s="15" t="s">
        <v>22</v>
      </c>
      <c r="C188" s="15" t="s">
        <v>66</v>
      </c>
      <c r="D188" s="16">
        <v>15109.066175979275</v>
      </c>
      <c r="E188" s="16">
        <v>15742.568461825336</v>
      </c>
      <c r="F188" s="16">
        <v>24494.690527642557</v>
      </c>
      <c r="G188" s="16">
        <v>20372.0006519647</v>
      </c>
      <c r="H188" s="16">
        <v>5664.9670953125005</v>
      </c>
      <c r="I188" s="16">
        <v>0</v>
      </c>
      <c r="J188" s="16">
        <v>0</v>
      </c>
      <c r="K188" s="16">
        <v>139.04614987281059</v>
      </c>
      <c r="L188" s="16">
        <v>1320.5751379098519</v>
      </c>
      <c r="M188" s="16">
        <v>1631.5911825915441</v>
      </c>
      <c r="N188" s="16">
        <v>1408.2505949573845</v>
      </c>
    </row>
    <row r="189" spans="1:14" x14ac:dyDescent="0.3">
      <c r="A189" s="15" t="str">
        <f>INDEX('R1. Scenario specifications'!$C$11:$C$49,MATCH($B189,'R1. Scenario specifications'!$A$11:$A$49,0))</f>
        <v>Current 1.5DS, 2030 start, 'Expect the Unexpected' but with cheap renewables</v>
      </c>
      <c r="B189" s="15" t="s">
        <v>22</v>
      </c>
      <c r="C189" s="15" t="s">
        <v>75</v>
      </c>
      <c r="D189" s="16">
        <v>0</v>
      </c>
      <c r="E189" s="16">
        <v>0</v>
      </c>
      <c r="F189" s="16">
        <v>0</v>
      </c>
      <c r="G189" s="16">
        <v>0</v>
      </c>
      <c r="H189" s="16">
        <v>42.195719702894166</v>
      </c>
      <c r="I189" s="16">
        <v>9468.1095882783266</v>
      </c>
      <c r="J189" s="16">
        <v>36857.215951713079</v>
      </c>
      <c r="K189" s="16">
        <v>356.8398941117764</v>
      </c>
      <c r="L189" s="16">
        <v>1005.4855872564159</v>
      </c>
      <c r="M189" s="16">
        <v>1761.3283376074619</v>
      </c>
      <c r="N189" s="16">
        <v>1220.9716204729534</v>
      </c>
    </row>
    <row r="190" spans="1:14" x14ac:dyDescent="0.3">
      <c r="A190" s="15" t="str">
        <f>INDEX('R1. Scenario specifications'!$C$11:$C$49,MATCH($B190,'R1. Scenario specifications'!$A$11:$A$49,0))</f>
        <v>Current 1.5DS, 2030 start, 'Expect the Unexpected' but with cheap renewables</v>
      </c>
      <c r="B190" s="15" t="s">
        <v>22</v>
      </c>
      <c r="C190" s="15" t="s">
        <v>67</v>
      </c>
      <c r="D190" s="16">
        <v>202.44802165440652</v>
      </c>
      <c r="E190" s="16">
        <v>194.35225063586262</v>
      </c>
      <c r="F190" s="16">
        <v>2649.1640926234777</v>
      </c>
      <c r="G190" s="16">
        <v>4108.413409495316</v>
      </c>
      <c r="H190" s="16">
        <v>16372.213678095919</v>
      </c>
      <c r="I190" s="16">
        <v>37774.607651144193</v>
      </c>
      <c r="J190" s="16">
        <v>36580.744771365054</v>
      </c>
      <c r="K190" s="16">
        <v>35991.504864521339</v>
      </c>
      <c r="L190" s="16">
        <v>22611.990705211381</v>
      </c>
      <c r="M190" s="16">
        <v>6507.4218512077223</v>
      </c>
      <c r="N190" s="16">
        <v>7696.9388054101864</v>
      </c>
    </row>
    <row r="191" spans="1:14" x14ac:dyDescent="0.3">
      <c r="A191" s="15" t="str">
        <f>INDEX('R1. Scenario specifications'!$C$11:$C$49,MATCH($B191,'R1. Scenario specifications'!$A$11:$A$49,0))</f>
        <v>Current 1.5DS, 2030 start, 'Expect the Unexpected' but with cheap renewables</v>
      </c>
      <c r="B191" s="15" t="s">
        <v>22</v>
      </c>
      <c r="C191" s="15" t="s">
        <v>68</v>
      </c>
      <c r="D191" s="16">
        <v>10255.125599999994</v>
      </c>
      <c r="E191" s="16">
        <v>10332.31166329937</v>
      </c>
      <c r="F191" s="16">
        <v>14441.136170479602</v>
      </c>
      <c r="G191" s="16">
        <v>17225.742365285667</v>
      </c>
      <c r="H191" s="16">
        <v>20289.320965791478</v>
      </c>
      <c r="I191" s="16">
        <v>30900.404260383908</v>
      </c>
      <c r="J191" s="16">
        <v>33419.360198382827</v>
      </c>
      <c r="K191" s="16">
        <v>35190.704724781863</v>
      </c>
      <c r="L191" s="16">
        <v>29990.336702022178</v>
      </c>
      <c r="M191" s="16">
        <v>33894.621081093355</v>
      </c>
      <c r="N191" s="16">
        <v>37799.375878647705</v>
      </c>
    </row>
    <row r="192" spans="1:14" x14ac:dyDescent="0.3">
      <c r="A192" s="15" t="str">
        <f>INDEX('R1. Scenario specifications'!$C$11:$C$49,MATCH($B192,'R1. Scenario specifications'!$A$11:$A$49,0))</f>
        <v>Current 1.5DS, 2030 start, 'Expect the Unexpected' but with cheap renewables</v>
      </c>
      <c r="B192" s="15" t="s">
        <v>22</v>
      </c>
      <c r="C192" s="15" t="s">
        <v>69</v>
      </c>
      <c r="D192" s="16">
        <v>9499.4101148835816</v>
      </c>
      <c r="E192" s="16">
        <v>9848.8143857170089</v>
      </c>
      <c r="F192" s="16">
        <v>13753.197500000002</v>
      </c>
      <c r="G192" s="16">
        <v>14573.808002186546</v>
      </c>
      <c r="H192" s="16">
        <v>15050.293836008295</v>
      </c>
      <c r="I192" s="16">
        <v>22496.218311368433</v>
      </c>
      <c r="J192" s="16">
        <v>26150.393330293373</v>
      </c>
      <c r="K192" s="16">
        <v>27061.634893302391</v>
      </c>
      <c r="L192" s="16">
        <v>28425.642709259831</v>
      </c>
      <c r="M192" s="16">
        <v>31495.624323333861</v>
      </c>
      <c r="N192" s="16">
        <v>32306.432864101931</v>
      </c>
    </row>
    <row r="193" spans="1:14" x14ac:dyDescent="0.3">
      <c r="A193" s="15" t="str">
        <f>INDEX('R1. Scenario specifications'!$C$11:$C$49,MATCH($B193,'R1. Scenario specifications'!$A$11:$A$49,0))</f>
        <v>Current 1.5DS, 2030 start, 'Expect the Unexpected' but with cheap renewables</v>
      </c>
      <c r="B193" s="15" t="s">
        <v>22</v>
      </c>
      <c r="C193" s="15" t="s">
        <v>70</v>
      </c>
      <c r="D193" s="16">
        <v>2379.536923850158</v>
      </c>
      <c r="E193" s="16">
        <v>2356.8190162179039</v>
      </c>
      <c r="F193" s="16">
        <v>2308.8771400062928</v>
      </c>
      <c r="G193" s="16">
        <v>1516.5761695611873</v>
      </c>
      <c r="H193" s="16">
        <v>98.526206227278166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</row>
    <row r="194" spans="1:14" x14ac:dyDescent="0.3">
      <c r="A194" s="15" t="str">
        <f>INDEX('R1. Scenario specifications'!$C$11:$C$49,MATCH($B194,'R1. Scenario specifications'!$A$11:$A$49,0))</f>
        <v>Current 1.5DS, 2030 start, 'Expect the Unexpected' but with cheap renewables</v>
      </c>
      <c r="B194" s="15" t="s">
        <v>22</v>
      </c>
      <c r="C194" s="15" t="s">
        <v>71</v>
      </c>
      <c r="D194" s="16">
        <v>67.937052631788802</v>
      </c>
      <c r="E194" s="16">
        <v>458.66984800047186</v>
      </c>
      <c r="F194" s="16">
        <v>1083.8377074130829</v>
      </c>
      <c r="G194" s="16">
        <v>2602.2563297349002</v>
      </c>
      <c r="H194" s="16">
        <v>13523.245013661419</v>
      </c>
      <c r="I194" s="16">
        <v>36546.988096889843</v>
      </c>
      <c r="J194" s="16">
        <v>77513.928320354418</v>
      </c>
      <c r="K194" s="16">
        <v>63251.3111708945</v>
      </c>
      <c r="L194" s="16">
        <v>64564.194918776746</v>
      </c>
      <c r="M194" s="16">
        <v>85099.22490161001</v>
      </c>
      <c r="N194" s="16">
        <v>93444.049050336253</v>
      </c>
    </row>
    <row r="195" spans="1:14" x14ac:dyDescent="0.3">
      <c r="A195" s="15" t="str">
        <f>INDEX('R1. Scenario specifications'!$C$11:$C$49,MATCH($B195,'R1. Scenario specifications'!$A$11:$A$49,0))</f>
        <v>Current 1.5DS, 2030 start, 'Expect the Unexpected' but with cheap renewables</v>
      </c>
      <c r="B195" s="15" t="s">
        <v>22</v>
      </c>
      <c r="C195" s="15" t="s">
        <v>72</v>
      </c>
      <c r="D195" s="16">
        <v>0.68787021919935687</v>
      </c>
      <c r="E195" s="16">
        <v>0.6257617671977489</v>
      </c>
      <c r="F195" s="16">
        <v>0.52638824399517514</v>
      </c>
      <c r="G195" s="16">
        <v>0.35092549599678308</v>
      </c>
      <c r="H195" s="16">
        <v>0.17546274799839201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</row>
    <row r="196" spans="1:14" x14ac:dyDescent="0.3">
      <c r="A196" s="15" t="str">
        <f>INDEX('R1. Scenario specifications'!$C$11:$C$49,MATCH($B196,'R1. Scenario specifications'!$A$11:$A$49,0))</f>
        <v>Current 1.5DS, 2030 start, 'Expect the Unexpected' but with cheap renewables</v>
      </c>
      <c r="B196" s="15" t="s">
        <v>22</v>
      </c>
      <c r="C196" s="15" t="s">
        <v>76</v>
      </c>
      <c r="D196" s="16">
        <v>1.963099940637433</v>
      </c>
      <c r="E196" s="16">
        <v>1.7858497922310126</v>
      </c>
      <c r="F196" s="16">
        <v>1.5022495547807513</v>
      </c>
      <c r="G196" s="16">
        <v>1.0014997031871673</v>
      </c>
      <c r="H196" s="16">
        <v>0.50074985159358421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</row>
    <row r="197" spans="1:14" x14ac:dyDescent="0.3">
      <c r="A197" s="15" t="str">
        <f>INDEX('R1. Scenario specifications'!$C$11:$C$49,MATCH($B197,'R1. Scenario specifications'!$A$11:$A$49,0))</f>
        <v>Current 1.5DS, 2030 start, 'Expect the Unexpected' but with cheap renewables</v>
      </c>
      <c r="B197" s="15" t="s">
        <v>22</v>
      </c>
      <c r="C197" s="15" t="s">
        <v>73</v>
      </c>
      <c r="D197" s="16">
        <v>1517.4635089937533</v>
      </c>
      <c r="E197" s="16">
        <v>1704.941889708542</v>
      </c>
      <c r="F197" s="16">
        <v>2697.6400213527741</v>
      </c>
      <c r="G197" s="16">
        <v>11305.646027158451</v>
      </c>
      <c r="H197" s="16">
        <v>25418.101566727004</v>
      </c>
      <c r="I197" s="16">
        <v>51587.233835271261</v>
      </c>
      <c r="J197" s="16">
        <v>103271.44604739125</v>
      </c>
      <c r="K197" s="16">
        <v>75190.376934571366</v>
      </c>
      <c r="L197" s="16">
        <v>76829.556511693809</v>
      </c>
      <c r="M197" s="16">
        <v>92835.050824683261</v>
      </c>
      <c r="N197" s="16">
        <v>121153.14415117486</v>
      </c>
    </row>
    <row r="198" spans="1:14" x14ac:dyDescent="0.3">
      <c r="A198" s="15" t="str">
        <f>INDEX('R1. Scenario specifications'!$C$11:$C$49,MATCH($B198,'R1. Scenario specifications'!$A$11:$A$49,0))</f>
        <v>Current 1.5DS, 2020 start, 'Expect the Unexpected' but with cheap CCS</v>
      </c>
      <c r="B198" s="15" t="s">
        <v>23</v>
      </c>
      <c r="C198" s="15" t="s">
        <v>64</v>
      </c>
      <c r="D198" s="16">
        <v>225.44707509197985</v>
      </c>
      <c r="E198" s="16">
        <v>381.21448417615534</v>
      </c>
      <c r="F198" s="16">
        <v>2791.4850951746089</v>
      </c>
      <c r="G198" s="16">
        <v>14931.50153765365</v>
      </c>
      <c r="H198" s="16">
        <v>11679.03007828095</v>
      </c>
      <c r="I198" s="16">
        <v>584.89594483641781</v>
      </c>
      <c r="J198" s="16">
        <v>267.51334415703059</v>
      </c>
      <c r="K198" s="16">
        <v>0</v>
      </c>
      <c r="L198" s="16">
        <v>77.044265156605704</v>
      </c>
      <c r="M198" s="16">
        <v>74.056426473876499</v>
      </c>
      <c r="N198" s="16">
        <v>71.254629280388599</v>
      </c>
    </row>
    <row r="199" spans="1:14" x14ac:dyDescent="0.3">
      <c r="A199" s="15" t="str">
        <f>INDEX('R1. Scenario specifications'!$C$11:$C$49,MATCH($B199,'R1. Scenario specifications'!$A$11:$A$49,0))</f>
        <v>Current 1.5DS, 2020 start, 'Expect the Unexpected' but with cheap CCS</v>
      </c>
      <c r="B199" s="15" t="s">
        <v>23</v>
      </c>
      <c r="C199" s="15" t="s">
        <v>74</v>
      </c>
      <c r="D199" s="16">
        <v>0</v>
      </c>
      <c r="E199" s="16">
        <v>0</v>
      </c>
      <c r="F199" s="16">
        <v>0</v>
      </c>
      <c r="G199" s="16">
        <v>411.85920133598563</v>
      </c>
      <c r="H199" s="16">
        <v>12286.2035686817</v>
      </c>
      <c r="I199" s="16">
        <v>28628.097948680468</v>
      </c>
      <c r="J199" s="16">
        <v>66113.010045112605</v>
      </c>
      <c r="K199" s="16">
        <v>63197.466290051118</v>
      </c>
      <c r="L199" s="16">
        <v>74094.454268552639</v>
      </c>
      <c r="M199" s="16">
        <v>90066.969746167131</v>
      </c>
      <c r="N199" s="16">
        <v>98707.291164019145</v>
      </c>
    </row>
    <row r="200" spans="1:14" x14ac:dyDescent="0.3">
      <c r="A200" s="15" t="str">
        <f>INDEX('R1. Scenario specifications'!$C$11:$C$49,MATCH($B200,'R1. Scenario specifications'!$A$11:$A$49,0))</f>
        <v>Current 1.5DS, 2020 start, 'Expect the Unexpected' but with cheap CCS</v>
      </c>
      <c r="B200" s="15" t="s">
        <v>23</v>
      </c>
      <c r="C200" s="15" t="s">
        <v>65</v>
      </c>
      <c r="D200" s="16">
        <v>32535.635357063609</v>
      </c>
      <c r="E200" s="16">
        <v>42243.426803477269</v>
      </c>
      <c r="F200" s="16">
        <v>31373.284943851821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</row>
    <row r="201" spans="1:14" x14ac:dyDescent="0.3">
      <c r="A201" s="15" t="str">
        <f>INDEX('R1. Scenario specifications'!$C$11:$C$49,MATCH($B201,'R1. Scenario specifications'!$A$11:$A$49,0))</f>
        <v>Current 1.5DS, 2020 start, 'Expect the Unexpected' but with cheap CCS</v>
      </c>
      <c r="B201" s="15" t="s">
        <v>23</v>
      </c>
      <c r="C201" s="15" t="s">
        <v>66</v>
      </c>
      <c r="D201" s="16">
        <v>15109.066175979275</v>
      </c>
      <c r="E201" s="16">
        <v>15742.568461825336</v>
      </c>
      <c r="F201" s="16">
        <v>24494.690527642557</v>
      </c>
      <c r="G201" s="16">
        <v>26578.626670234371</v>
      </c>
      <c r="H201" s="16">
        <v>1660.5589997053914</v>
      </c>
      <c r="I201" s="16">
        <v>0</v>
      </c>
      <c r="J201" s="16">
        <v>0</v>
      </c>
      <c r="K201" s="16">
        <v>5.3842010184785698</v>
      </c>
      <c r="L201" s="16">
        <v>4.7426447596391696</v>
      </c>
      <c r="M201" s="16">
        <v>0</v>
      </c>
      <c r="N201" s="16">
        <v>0</v>
      </c>
    </row>
    <row r="202" spans="1:14" x14ac:dyDescent="0.3">
      <c r="A202" s="15" t="str">
        <f>INDEX('R1. Scenario specifications'!$C$11:$C$49,MATCH($B202,'R1. Scenario specifications'!$A$11:$A$49,0))</f>
        <v>Current 1.5DS, 2020 start, 'Expect the Unexpected' but with cheap CCS</v>
      </c>
      <c r="B202" s="15" t="s">
        <v>23</v>
      </c>
      <c r="C202" s="15" t="s">
        <v>75</v>
      </c>
      <c r="D202" s="16">
        <v>0</v>
      </c>
      <c r="E202" s="16">
        <v>0</v>
      </c>
      <c r="F202" s="16">
        <v>0</v>
      </c>
      <c r="G202" s="16">
        <v>14.048370272014351</v>
      </c>
      <c r="H202" s="16">
        <v>3778.7090048000173</v>
      </c>
      <c r="I202" s="16">
        <v>38104.49864966311</v>
      </c>
      <c r="J202" s="16">
        <v>38666.135812391105</v>
      </c>
      <c r="K202" s="16">
        <v>4712.7500964655928</v>
      </c>
      <c r="L202" s="16">
        <v>11147.598951834665</v>
      </c>
      <c r="M202" s="16">
        <v>5882.4219525944827</v>
      </c>
      <c r="N202" s="16">
        <v>8537.8148642897377</v>
      </c>
    </row>
    <row r="203" spans="1:14" x14ac:dyDescent="0.3">
      <c r="A203" s="15" t="str">
        <f>INDEX('R1. Scenario specifications'!$C$11:$C$49,MATCH($B203,'R1. Scenario specifications'!$A$11:$A$49,0))</f>
        <v>Current 1.5DS, 2020 start, 'Expect the Unexpected' but with cheap CCS</v>
      </c>
      <c r="B203" s="15" t="s">
        <v>23</v>
      </c>
      <c r="C203" s="15" t="s">
        <v>67</v>
      </c>
      <c r="D203" s="16">
        <v>202.44802165440652</v>
      </c>
      <c r="E203" s="16">
        <v>194.35225063586262</v>
      </c>
      <c r="F203" s="16">
        <v>2649.1640926234777</v>
      </c>
      <c r="G203" s="16">
        <v>6099.4081863747551</v>
      </c>
      <c r="H203" s="16">
        <v>23213.518186321478</v>
      </c>
      <c r="I203" s="16">
        <v>32584.373929025583</v>
      </c>
      <c r="J203" s="16">
        <v>31849.129434842664</v>
      </c>
      <c r="K203" s="16">
        <v>27261.968034085934</v>
      </c>
      <c r="L203" s="16">
        <v>15032.430089430876</v>
      </c>
      <c r="M203" s="16">
        <v>12494.045923857417</v>
      </c>
      <c r="N203" s="16">
        <v>22813.497402241974</v>
      </c>
    </row>
    <row r="204" spans="1:14" x14ac:dyDescent="0.3">
      <c r="A204" s="15" t="str">
        <f>INDEX('R1. Scenario specifications'!$C$11:$C$49,MATCH($B204,'R1. Scenario specifications'!$A$11:$A$49,0))</f>
        <v>Current 1.5DS, 2020 start, 'Expect the Unexpected' but with cheap CCS</v>
      </c>
      <c r="B204" s="15" t="s">
        <v>23</v>
      </c>
      <c r="C204" s="15" t="s">
        <v>68</v>
      </c>
      <c r="D204" s="16">
        <v>10255.125599999994</v>
      </c>
      <c r="E204" s="16">
        <v>10332.31166329937</v>
      </c>
      <c r="F204" s="16">
        <v>14441.136170479602</v>
      </c>
      <c r="G204" s="16">
        <v>18149.552543275848</v>
      </c>
      <c r="H204" s="16">
        <v>27929.910367167387</v>
      </c>
      <c r="I204" s="16">
        <v>34096.792224403442</v>
      </c>
      <c r="J204" s="16">
        <v>35904.911388747983</v>
      </c>
      <c r="K204" s="16">
        <v>37117.494849960487</v>
      </c>
      <c r="L204" s="16">
        <v>38149.526528380455</v>
      </c>
      <c r="M204" s="16">
        <v>39985.788458108393</v>
      </c>
      <c r="N204" s="16">
        <v>41110.746769133504</v>
      </c>
    </row>
    <row r="205" spans="1:14" x14ac:dyDescent="0.3">
      <c r="A205" s="15" t="str">
        <f>INDEX('R1. Scenario specifications'!$C$11:$C$49,MATCH($B205,'R1. Scenario specifications'!$A$11:$A$49,0))</f>
        <v>Current 1.5DS, 2020 start, 'Expect the Unexpected' but with cheap CCS</v>
      </c>
      <c r="B205" s="15" t="s">
        <v>23</v>
      </c>
      <c r="C205" s="15" t="s">
        <v>69</v>
      </c>
      <c r="D205" s="16">
        <v>9499.4101148835816</v>
      </c>
      <c r="E205" s="16">
        <v>9848.8143857170089</v>
      </c>
      <c r="F205" s="16">
        <v>13753.197500000002</v>
      </c>
      <c r="G205" s="16">
        <v>14573.808002186546</v>
      </c>
      <c r="H205" s="16">
        <v>17893.265000000003</v>
      </c>
      <c r="I205" s="16">
        <v>24642.12</v>
      </c>
      <c r="J205" s="16">
        <v>29450.287499999991</v>
      </c>
      <c r="K205" s="16">
        <v>30745.58501345868</v>
      </c>
      <c r="L205" s="16">
        <v>31585.417710006292</v>
      </c>
      <c r="M205" s="16">
        <v>37863.382315923744</v>
      </c>
      <c r="N205" s="16">
        <v>39733.174999999996</v>
      </c>
    </row>
    <row r="206" spans="1:14" x14ac:dyDescent="0.3">
      <c r="A206" s="15" t="str">
        <f>INDEX('R1. Scenario specifications'!$C$11:$C$49,MATCH($B206,'R1. Scenario specifications'!$A$11:$A$49,0))</f>
        <v>Current 1.5DS, 2020 start, 'Expect the Unexpected' but with cheap CCS</v>
      </c>
      <c r="B206" s="15" t="s">
        <v>23</v>
      </c>
      <c r="C206" s="15" t="s">
        <v>70</v>
      </c>
      <c r="D206" s="16">
        <v>2379.536923850158</v>
      </c>
      <c r="E206" s="16">
        <v>2356.8190162179039</v>
      </c>
      <c r="F206" s="16">
        <v>2308.8771400062928</v>
      </c>
      <c r="G206" s="16">
        <v>1503.8223551611868</v>
      </c>
      <c r="H206" s="16">
        <v>67.922332266666331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</row>
    <row r="207" spans="1:14" x14ac:dyDescent="0.3">
      <c r="A207" s="15" t="str">
        <f>INDEX('R1. Scenario specifications'!$C$11:$C$49,MATCH($B207,'R1. Scenario specifications'!$A$11:$A$49,0))</f>
        <v>Current 1.5DS, 2020 start, 'Expect the Unexpected' but with cheap CCS</v>
      </c>
      <c r="B207" s="15" t="s">
        <v>23</v>
      </c>
      <c r="C207" s="15" t="s">
        <v>71</v>
      </c>
      <c r="D207" s="16">
        <v>67.937052631788802</v>
      </c>
      <c r="E207" s="16">
        <v>458.66984800047186</v>
      </c>
      <c r="F207" s="16">
        <v>1083.8377074130829</v>
      </c>
      <c r="G207" s="16">
        <v>5203.4567296477499</v>
      </c>
      <c r="H207" s="16">
        <v>18579.981005240537</v>
      </c>
      <c r="I207" s="16">
        <v>41911.692069563411</v>
      </c>
      <c r="J207" s="16">
        <v>64318.161479747876</v>
      </c>
      <c r="K207" s="16">
        <v>61179.791187459421</v>
      </c>
      <c r="L207" s="16">
        <v>83914.445757206966</v>
      </c>
      <c r="M207" s="16">
        <v>101359.72606408084</v>
      </c>
      <c r="N207" s="16">
        <v>117969.8821153352</v>
      </c>
    </row>
    <row r="208" spans="1:14" x14ac:dyDescent="0.3">
      <c r="A208" s="15" t="str">
        <f>INDEX('R1. Scenario specifications'!$C$11:$C$49,MATCH($B208,'R1. Scenario specifications'!$A$11:$A$49,0))</f>
        <v>Current 1.5DS, 2020 start, 'Expect the Unexpected' but with cheap CCS</v>
      </c>
      <c r="B208" s="15" t="s">
        <v>23</v>
      </c>
      <c r="C208" s="15" t="s">
        <v>72</v>
      </c>
      <c r="D208" s="16">
        <v>0.68787021919935687</v>
      </c>
      <c r="E208" s="16">
        <v>0.6257617671977489</v>
      </c>
      <c r="F208" s="16">
        <v>0.52638824399517514</v>
      </c>
      <c r="G208" s="16">
        <v>0.35092549599678308</v>
      </c>
      <c r="H208" s="16">
        <v>0.17546274799839173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</row>
    <row r="209" spans="1:14" x14ac:dyDescent="0.3">
      <c r="A209" s="15" t="str">
        <f>INDEX('R1. Scenario specifications'!$C$11:$C$49,MATCH($B209,'R1. Scenario specifications'!$A$11:$A$49,0))</f>
        <v>Current 1.5DS, 2020 start, 'Expect the Unexpected' but with cheap CCS</v>
      </c>
      <c r="B209" s="15" t="s">
        <v>23</v>
      </c>
      <c r="C209" s="15" t="s">
        <v>76</v>
      </c>
      <c r="D209" s="16">
        <v>1.963099940637433</v>
      </c>
      <c r="E209" s="16">
        <v>1.7858497922310126</v>
      </c>
      <c r="F209" s="16">
        <v>1.5022495547807513</v>
      </c>
      <c r="G209" s="16">
        <v>1.0014997031871673</v>
      </c>
      <c r="H209" s="16">
        <v>0.50074985159358421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</row>
    <row r="210" spans="1:14" x14ac:dyDescent="0.3">
      <c r="A210" s="15" t="str">
        <f>INDEX('R1. Scenario specifications'!$C$11:$C$49,MATCH($B210,'R1. Scenario specifications'!$A$11:$A$49,0))</f>
        <v>Current 1.5DS, 2020 start, 'Expect the Unexpected' but with cheap CCS</v>
      </c>
      <c r="B210" s="15" t="s">
        <v>23</v>
      </c>
      <c r="C210" s="15" t="s">
        <v>73</v>
      </c>
      <c r="D210" s="16">
        <v>1517.4635089937533</v>
      </c>
      <c r="E210" s="16">
        <v>1704.941889708542</v>
      </c>
      <c r="F210" s="16">
        <v>2697.6400213527741</v>
      </c>
      <c r="G210" s="16">
        <v>13150.553919690137</v>
      </c>
      <c r="H210" s="16">
        <v>30676.692899480884</v>
      </c>
      <c r="I210" s="16">
        <v>62197.22093103014</v>
      </c>
      <c r="J210" s="16">
        <v>92506.529519591073</v>
      </c>
      <c r="K210" s="16">
        <v>82811.563971206764</v>
      </c>
      <c r="L210" s="16">
        <v>112692.44977664363</v>
      </c>
      <c r="M210" s="16">
        <v>149767.92743793631</v>
      </c>
      <c r="N210" s="16">
        <v>198590.1841076017</v>
      </c>
    </row>
    <row r="211" spans="1:14" x14ac:dyDescent="0.3">
      <c r="A211" s="15" t="str">
        <f>INDEX('R1. Scenario specifications'!$C$11:$C$49,MATCH($B211,'R1. Scenario specifications'!$A$11:$A$49,0))</f>
        <v>Current 1.5DS, 2030 start, 'Expect the Unexpected' but with cheap CCS</v>
      </c>
      <c r="B211" s="15" t="s">
        <v>24</v>
      </c>
      <c r="C211" s="15" t="s">
        <v>64</v>
      </c>
      <c r="D211" s="16">
        <v>225.44707509197985</v>
      </c>
      <c r="E211" s="16">
        <v>381.21448417615534</v>
      </c>
      <c r="F211" s="16">
        <v>2791.4850951746089</v>
      </c>
      <c r="G211" s="16">
        <v>8791.753811334951</v>
      </c>
      <c r="H211" s="16">
        <v>22876.081397204522</v>
      </c>
      <c r="I211" s="16">
        <v>1891.5475111021387</v>
      </c>
      <c r="J211" s="16">
        <v>238.09488081581102</v>
      </c>
      <c r="K211" s="16">
        <v>22.76710099755401</v>
      </c>
      <c r="L211" s="16">
        <v>42.487577093374682</v>
      </c>
      <c r="M211" s="16">
        <v>322.05353394547035</v>
      </c>
      <c r="N211" s="16">
        <v>135.2949019026313</v>
      </c>
    </row>
    <row r="212" spans="1:14" x14ac:dyDescent="0.3">
      <c r="A212" s="15" t="str">
        <f>INDEX('R1. Scenario specifications'!$C$11:$C$49,MATCH($B212,'R1. Scenario specifications'!$A$11:$A$49,0))</f>
        <v>Current 1.5DS, 2030 start, 'Expect the Unexpected' but with cheap CCS</v>
      </c>
      <c r="B212" s="15" t="s">
        <v>24</v>
      </c>
      <c r="C212" s="15" t="s">
        <v>74</v>
      </c>
      <c r="D212" s="16">
        <v>0</v>
      </c>
      <c r="E212" s="16">
        <v>0</v>
      </c>
      <c r="F212" s="16">
        <v>0</v>
      </c>
      <c r="G212" s="16">
        <v>0</v>
      </c>
      <c r="H212" s="16">
        <v>383.71185190510585</v>
      </c>
      <c r="I212" s="16">
        <v>27783.629012810008</v>
      </c>
      <c r="J212" s="16">
        <v>82093.316145610792</v>
      </c>
      <c r="K212" s="16">
        <v>37925.574112536175</v>
      </c>
      <c r="L212" s="16">
        <v>46935.489531971456</v>
      </c>
      <c r="M212" s="16">
        <v>48507.258664362424</v>
      </c>
      <c r="N212" s="16">
        <v>61693.585860433224</v>
      </c>
    </row>
    <row r="213" spans="1:14" x14ac:dyDescent="0.3">
      <c r="A213" s="15" t="str">
        <f>INDEX('R1. Scenario specifications'!$C$11:$C$49,MATCH($B213,'R1. Scenario specifications'!$A$11:$A$49,0))</f>
        <v>Current 1.5DS, 2030 start, 'Expect the Unexpected' but with cheap CCS</v>
      </c>
      <c r="B213" s="15" t="s">
        <v>24</v>
      </c>
      <c r="C213" s="15" t="s">
        <v>65</v>
      </c>
      <c r="D213" s="16">
        <v>32535.635357063609</v>
      </c>
      <c r="E213" s="16">
        <v>42243.426803477269</v>
      </c>
      <c r="F213" s="16">
        <v>31373.284943851821</v>
      </c>
      <c r="G213" s="16">
        <v>26972.913078247384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</row>
    <row r="214" spans="1:14" x14ac:dyDescent="0.3">
      <c r="A214" s="15" t="str">
        <f>INDEX('R1. Scenario specifications'!$C$11:$C$49,MATCH($B214,'R1. Scenario specifications'!$A$11:$A$49,0))</f>
        <v>Current 1.5DS, 2030 start, 'Expect the Unexpected' but with cheap CCS</v>
      </c>
      <c r="B214" s="15" t="s">
        <v>24</v>
      </c>
      <c r="C214" s="15" t="s">
        <v>66</v>
      </c>
      <c r="D214" s="16">
        <v>15109.066175979275</v>
      </c>
      <c r="E214" s="16">
        <v>15742.568461825336</v>
      </c>
      <c r="F214" s="16">
        <v>24494.690527642557</v>
      </c>
      <c r="G214" s="16">
        <v>20372.0006519647</v>
      </c>
      <c r="H214" s="16">
        <v>5120.0082707266338</v>
      </c>
      <c r="I214" s="16">
        <v>0</v>
      </c>
      <c r="J214" s="16">
        <v>0</v>
      </c>
      <c r="K214" s="16">
        <v>182.77384410584352</v>
      </c>
      <c r="L214" s="16">
        <v>1255.8449701397692</v>
      </c>
      <c r="M214" s="16">
        <v>1674.7206396020906</v>
      </c>
      <c r="N214" s="16">
        <v>1377.0253953066219</v>
      </c>
    </row>
    <row r="215" spans="1:14" x14ac:dyDescent="0.3">
      <c r="A215" s="15" t="str">
        <f>INDEX('R1. Scenario specifications'!$C$11:$C$49,MATCH($B215,'R1. Scenario specifications'!$A$11:$A$49,0))</f>
        <v>Current 1.5DS, 2030 start, 'Expect the Unexpected' but with cheap CCS</v>
      </c>
      <c r="B215" s="15" t="s">
        <v>24</v>
      </c>
      <c r="C215" s="15" t="s">
        <v>75</v>
      </c>
      <c r="D215" s="16">
        <v>0</v>
      </c>
      <c r="E215" s="16">
        <v>0</v>
      </c>
      <c r="F215" s="16">
        <v>0</v>
      </c>
      <c r="G215" s="16">
        <v>0</v>
      </c>
      <c r="H215" s="16">
        <v>42.195719702894166</v>
      </c>
      <c r="I215" s="16">
        <v>8504.0851519938569</v>
      </c>
      <c r="J215" s="16">
        <v>36821.037495549186</v>
      </c>
      <c r="K215" s="16">
        <v>232.2432630592287</v>
      </c>
      <c r="L215" s="16">
        <v>1040.1315888568486</v>
      </c>
      <c r="M215" s="16">
        <v>1752.8430821176357</v>
      </c>
      <c r="N215" s="16">
        <v>1329.0477465564227</v>
      </c>
    </row>
    <row r="216" spans="1:14" x14ac:dyDescent="0.3">
      <c r="A216" s="15" t="str">
        <f>INDEX('R1. Scenario specifications'!$C$11:$C$49,MATCH($B216,'R1. Scenario specifications'!$A$11:$A$49,0))</f>
        <v>Current 1.5DS, 2030 start, 'Expect the Unexpected' but with cheap CCS</v>
      </c>
      <c r="B216" s="15" t="s">
        <v>24</v>
      </c>
      <c r="C216" s="15" t="s">
        <v>67</v>
      </c>
      <c r="D216" s="16">
        <v>202.44802165440652</v>
      </c>
      <c r="E216" s="16">
        <v>194.35225063586262</v>
      </c>
      <c r="F216" s="16">
        <v>2649.1640926234777</v>
      </c>
      <c r="G216" s="16">
        <v>4108.413409495316</v>
      </c>
      <c r="H216" s="16">
        <v>17832.885502975136</v>
      </c>
      <c r="I216" s="16">
        <v>38319.688964892441</v>
      </c>
      <c r="J216" s="16">
        <v>37188.264948010576</v>
      </c>
      <c r="K216" s="16">
        <v>35478.163713866539</v>
      </c>
      <c r="L216" s="16">
        <v>21762.315456327204</v>
      </c>
      <c r="M216" s="16">
        <v>6139.8165045478618</v>
      </c>
      <c r="N216" s="16">
        <v>7900.3862703440527</v>
      </c>
    </row>
    <row r="217" spans="1:14" x14ac:dyDescent="0.3">
      <c r="A217" s="15" t="str">
        <f>INDEX('R1. Scenario specifications'!$C$11:$C$49,MATCH($B217,'R1. Scenario specifications'!$A$11:$A$49,0))</f>
        <v>Current 1.5DS, 2030 start, 'Expect the Unexpected' but with cheap CCS</v>
      </c>
      <c r="B217" s="15" t="s">
        <v>24</v>
      </c>
      <c r="C217" s="15" t="s">
        <v>68</v>
      </c>
      <c r="D217" s="16">
        <v>10255.125599999994</v>
      </c>
      <c r="E217" s="16">
        <v>10332.31166329937</v>
      </c>
      <c r="F217" s="16">
        <v>14441.136170479602</v>
      </c>
      <c r="G217" s="16">
        <v>17225.742365285667</v>
      </c>
      <c r="H217" s="16">
        <v>20289.320965791474</v>
      </c>
      <c r="I217" s="16">
        <v>31015.442942885977</v>
      </c>
      <c r="J217" s="16">
        <v>34199.753348054139</v>
      </c>
      <c r="K217" s="16">
        <v>35466.519295424652</v>
      </c>
      <c r="L217" s="16">
        <v>32224.80771810736</v>
      </c>
      <c r="M217" s="16">
        <v>35991.379704253828</v>
      </c>
      <c r="N217" s="16">
        <v>37669.049736229041</v>
      </c>
    </row>
    <row r="218" spans="1:14" x14ac:dyDescent="0.3">
      <c r="A218" s="15" t="str">
        <f>INDEX('R1. Scenario specifications'!$C$11:$C$49,MATCH($B218,'R1. Scenario specifications'!$A$11:$A$49,0))</f>
        <v>Current 1.5DS, 2030 start, 'Expect the Unexpected' but with cheap CCS</v>
      </c>
      <c r="B218" s="15" t="s">
        <v>24</v>
      </c>
      <c r="C218" s="15" t="s">
        <v>69</v>
      </c>
      <c r="D218" s="16">
        <v>9499.4101148835816</v>
      </c>
      <c r="E218" s="16">
        <v>9848.8143857170089</v>
      </c>
      <c r="F218" s="16">
        <v>13753.197500000002</v>
      </c>
      <c r="G218" s="16">
        <v>14573.808002186546</v>
      </c>
      <c r="H218" s="16">
        <v>15050.293836008295</v>
      </c>
      <c r="I218" s="16">
        <v>22930.488991041369</v>
      </c>
      <c r="J218" s="16">
        <v>26340.458933554353</v>
      </c>
      <c r="K218" s="16">
        <v>27197.174478486464</v>
      </c>
      <c r="L218" s="16">
        <v>28843.298492363781</v>
      </c>
      <c r="M218" s="16">
        <v>31381.373377781194</v>
      </c>
      <c r="N218" s="16">
        <v>32217.971491719869</v>
      </c>
    </row>
    <row r="219" spans="1:14" x14ac:dyDescent="0.3">
      <c r="A219" s="15" t="str">
        <f>INDEX('R1. Scenario specifications'!$C$11:$C$49,MATCH($B219,'R1. Scenario specifications'!$A$11:$A$49,0))</f>
        <v>Current 1.5DS, 2030 start, 'Expect the Unexpected' but with cheap CCS</v>
      </c>
      <c r="B219" s="15" t="s">
        <v>24</v>
      </c>
      <c r="C219" s="15" t="s">
        <v>70</v>
      </c>
      <c r="D219" s="16">
        <v>2379.536923850158</v>
      </c>
      <c r="E219" s="16">
        <v>2356.8190162179039</v>
      </c>
      <c r="F219" s="16">
        <v>2308.8771400062928</v>
      </c>
      <c r="G219" s="16">
        <v>1516.5761695611873</v>
      </c>
      <c r="H219" s="16">
        <v>67.922332266666345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</row>
    <row r="220" spans="1:14" x14ac:dyDescent="0.3">
      <c r="A220" s="15" t="str">
        <f>INDEX('R1. Scenario specifications'!$C$11:$C$49,MATCH($B220,'R1. Scenario specifications'!$A$11:$A$49,0))</f>
        <v>Current 1.5DS, 2030 start, 'Expect the Unexpected' but with cheap CCS</v>
      </c>
      <c r="B220" s="15" t="s">
        <v>24</v>
      </c>
      <c r="C220" s="15" t="s">
        <v>71</v>
      </c>
      <c r="D220" s="16">
        <v>67.937052631788802</v>
      </c>
      <c r="E220" s="16">
        <v>458.66984800047186</v>
      </c>
      <c r="F220" s="16">
        <v>1083.8377074130829</v>
      </c>
      <c r="G220" s="16">
        <v>2602.2563297349002</v>
      </c>
      <c r="H220" s="16">
        <v>11427.140528668904</v>
      </c>
      <c r="I220" s="16">
        <v>31900.352662652891</v>
      </c>
      <c r="J220" s="16">
        <v>77391.811989193986</v>
      </c>
      <c r="K220" s="16">
        <v>63854.720112014482</v>
      </c>
      <c r="L220" s="16">
        <v>65718.340088108947</v>
      </c>
      <c r="M220" s="16">
        <v>84534.351949225413</v>
      </c>
      <c r="N220" s="16">
        <v>92694.817452032352</v>
      </c>
    </row>
    <row r="221" spans="1:14" x14ac:dyDescent="0.3">
      <c r="A221" s="15" t="str">
        <f>INDEX('R1. Scenario specifications'!$C$11:$C$49,MATCH($B221,'R1. Scenario specifications'!$A$11:$A$49,0))</f>
        <v>Current 1.5DS, 2030 start, 'Expect the Unexpected' but with cheap CCS</v>
      </c>
      <c r="B221" s="15" t="s">
        <v>24</v>
      </c>
      <c r="C221" s="15" t="s">
        <v>72</v>
      </c>
      <c r="D221" s="16">
        <v>0.68787021919935687</v>
      </c>
      <c r="E221" s="16">
        <v>0.6257617671977489</v>
      </c>
      <c r="F221" s="16">
        <v>0.52638824399517514</v>
      </c>
      <c r="G221" s="16">
        <v>0.35092549599678308</v>
      </c>
      <c r="H221" s="16">
        <v>0.17546274799839173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</row>
    <row r="222" spans="1:14" x14ac:dyDescent="0.3">
      <c r="A222" s="15" t="str">
        <f>INDEX('R1. Scenario specifications'!$C$11:$C$49,MATCH($B222,'R1. Scenario specifications'!$A$11:$A$49,0))</f>
        <v>Current 1.5DS, 2030 start, 'Expect the Unexpected' but with cheap CCS</v>
      </c>
      <c r="B222" s="15" t="s">
        <v>24</v>
      </c>
      <c r="C222" s="15" t="s">
        <v>76</v>
      </c>
      <c r="D222" s="16">
        <v>1.963099940637433</v>
      </c>
      <c r="E222" s="16">
        <v>1.7858497922310126</v>
      </c>
      <c r="F222" s="16">
        <v>1.5022495547807513</v>
      </c>
      <c r="G222" s="16">
        <v>1.0014997031871673</v>
      </c>
      <c r="H222" s="16">
        <v>0.50074985159358421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</row>
    <row r="223" spans="1:14" x14ac:dyDescent="0.3">
      <c r="A223" s="15" t="str">
        <f>INDEX('R1. Scenario specifications'!$C$11:$C$49,MATCH($B223,'R1. Scenario specifications'!$A$11:$A$49,0))</f>
        <v>Current 1.5DS, 2030 start, 'Expect the Unexpected' but with cheap CCS</v>
      </c>
      <c r="B223" s="15" t="s">
        <v>24</v>
      </c>
      <c r="C223" s="15" t="s">
        <v>73</v>
      </c>
      <c r="D223" s="16">
        <v>1517.4635089937533</v>
      </c>
      <c r="E223" s="16">
        <v>1704.941889708542</v>
      </c>
      <c r="F223" s="16">
        <v>2697.6400213527741</v>
      </c>
      <c r="G223" s="16">
        <v>11305.646027158451</v>
      </c>
      <c r="H223" s="16">
        <v>24434.569706054765</v>
      </c>
      <c r="I223" s="16">
        <v>48977.804994254147</v>
      </c>
      <c r="J223" s="16">
        <v>99736.099140348873</v>
      </c>
      <c r="K223" s="16">
        <v>72283.637476488977</v>
      </c>
      <c r="L223" s="16">
        <v>70864.795456005304</v>
      </c>
      <c r="M223" s="16">
        <v>88321.551078634511</v>
      </c>
      <c r="N223" s="16">
        <v>115279.08389132131</v>
      </c>
    </row>
    <row r="224" spans="1:14" x14ac:dyDescent="0.3">
      <c r="A224" s="15" t="str">
        <f>INDEX('R1. Scenario specifications'!$C$11:$C$49,MATCH($B224,'R1. Scenario specifications'!$A$11:$A$49,0))</f>
        <v>Current 1.5DS, 2020 start, 'Expect the Unexpected' but with cheap EVs</v>
      </c>
      <c r="B224" s="15" t="s">
        <v>25</v>
      </c>
      <c r="C224" s="15" t="s">
        <v>64</v>
      </c>
      <c r="D224" s="16">
        <v>225.44707509197985</v>
      </c>
      <c r="E224" s="16">
        <v>381.21448417615534</v>
      </c>
      <c r="F224" s="16">
        <v>2791.4850951746089</v>
      </c>
      <c r="G224" s="16">
        <v>15541.872709128014</v>
      </c>
      <c r="H224" s="16">
        <v>11721.695892338361</v>
      </c>
      <c r="I224" s="16">
        <v>624.20370548394033</v>
      </c>
      <c r="J224" s="16">
        <v>261.55090997423275</v>
      </c>
      <c r="K224" s="16">
        <v>0</v>
      </c>
      <c r="L224" s="16">
        <v>77.038181097945596</v>
      </c>
      <c r="M224" s="16">
        <v>74.056426473880904</v>
      </c>
      <c r="N224" s="16">
        <v>71.254629280388599</v>
      </c>
    </row>
    <row r="225" spans="1:14" x14ac:dyDescent="0.3">
      <c r="A225" s="15" t="str">
        <f>INDEX('R1. Scenario specifications'!$C$11:$C$49,MATCH($B225,'R1. Scenario specifications'!$A$11:$A$49,0))</f>
        <v>Current 1.5DS, 2020 start, 'Expect the Unexpected' but with cheap EVs</v>
      </c>
      <c r="B225" s="15" t="s">
        <v>25</v>
      </c>
      <c r="C225" s="15" t="s">
        <v>74</v>
      </c>
      <c r="D225" s="16">
        <v>0</v>
      </c>
      <c r="E225" s="16">
        <v>0</v>
      </c>
      <c r="F225" s="16">
        <v>0</v>
      </c>
      <c r="G225" s="16">
        <v>411.85920133598569</v>
      </c>
      <c r="H225" s="16">
        <v>12738.511571342764</v>
      </c>
      <c r="I225" s="16">
        <v>28788.002235104206</v>
      </c>
      <c r="J225" s="16">
        <v>66311.853568397535</v>
      </c>
      <c r="K225" s="16">
        <v>63748.239069806725</v>
      </c>
      <c r="L225" s="16">
        <v>74750.666298127617</v>
      </c>
      <c r="M225" s="16">
        <v>90582.616964852146</v>
      </c>
      <c r="N225" s="16">
        <v>99374.200430333542</v>
      </c>
    </row>
    <row r="226" spans="1:14" x14ac:dyDescent="0.3">
      <c r="A226" s="15" t="str">
        <f>INDEX('R1. Scenario specifications'!$C$11:$C$49,MATCH($B226,'R1. Scenario specifications'!$A$11:$A$49,0))</f>
        <v>Current 1.5DS, 2020 start, 'Expect the Unexpected' but with cheap EVs</v>
      </c>
      <c r="B226" s="15" t="s">
        <v>25</v>
      </c>
      <c r="C226" s="15" t="s">
        <v>65</v>
      </c>
      <c r="D226" s="16">
        <v>32535.635357063609</v>
      </c>
      <c r="E226" s="16">
        <v>42243.426803477269</v>
      </c>
      <c r="F226" s="16">
        <v>31373.284943851821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</row>
    <row r="227" spans="1:14" x14ac:dyDescent="0.3">
      <c r="A227" s="15" t="str">
        <f>INDEX('R1. Scenario specifications'!$C$11:$C$49,MATCH($B227,'R1. Scenario specifications'!$A$11:$A$49,0))</f>
        <v>Current 1.5DS, 2020 start, 'Expect the Unexpected' but with cheap EVs</v>
      </c>
      <c r="B227" s="15" t="s">
        <v>25</v>
      </c>
      <c r="C227" s="15" t="s">
        <v>66</v>
      </c>
      <c r="D227" s="16">
        <v>15109.066175979275</v>
      </c>
      <c r="E227" s="16">
        <v>15742.568461825336</v>
      </c>
      <c r="F227" s="16">
        <v>24494.690527642557</v>
      </c>
      <c r="G227" s="16">
        <v>27538.482865650723</v>
      </c>
      <c r="H227" s="16">
        <v>1718.9595687429933</v>
      </c>
      <c r="I227" s="16">
        <v>0</v>
      </c>
      <c r="J227" s="16">
        <v>0</v>
      </c>
      <c r="K227" s="16">
        <v>0</v>
      </c>
      <c r="L227" s="16">
        <v>0.64726509025885803</v>
      </c>
      <c r="M227" s="16">
        <v>0</v>
      </c>
      <c r="N227" s="16">
        <v>0</v>
      </c>
    </row>
    <row r="228" spans="1:14" x14ac:dyDescent="0.3">
      <c r="A228" s="15" t="str">
        <f>INDEX('R1. Scenario specifications'!$C$11:$C$49,MATCH($B228,'R1. Scenario specifications'!$A$11:$A$49,0))</f>
        <v>Current 1.5DS, 2020 start, 'Expect the Unexpected' but with cheap EVs</v>
      </c>
      <c r="B228" s="15" t="s">
        <v>25</v>
      </c>
      <c r="C228" s="15" t="s">
        <v>75</v>
      </c>
      <c r="D228" s="16">
        <v>0</v>
      </c>
      <c r="E228" s="16">
        <v>0</v>
      </c>
      <c r="F228" s="16">
        <v>0</v>
      </c>
      <c r="G228" s="16">
        <v>14.048370272014351</v>
      </c>
      <c r="H228" s="16">
        <v>3741.5104794589679</v>
      </c>
      <c r="I228" s="16">
        <v>37731.922211521167</v>
      </c>
      <c r="J228" s="16">
        <v>39211.566325719104</v>
      </c>
      <c r="K228" s="16">
        <v>7141.0661862039178</v>
      </c>
      <c r="L228" s="16">
        <v>13311.7598837286</v>
      </c>
      <c r="M228" s="16">
        <v>7687.0862496486989</v>
      </c>
      <c r="N228" s="16">
        <v>9799.8472916091596</v>
      </c>
    </row>
    <row r="229" spans="1:14" x14ac:dyDescent="0.3">
      <c r="A229" s="15" t="str">
        <f>INDEX('R1. Scenario specifications'!$C$11:$C$49,MATCH($B229,'R1. Scenario specifications'!$A$11:$A$49,0))</f>
        <v>Current 1.5DS, 2020 start, 'Expect the Unexpected' but with cheap EVs</v>
      </c>
      <c r="B229" s="15" t="s">
        <v>25</v>
      </c>
      <c r="C229" s="15" t="s">
        <v>67</v>
      </c>
      <c r="D229" s="16">
        <v>202.44802165440652</v>
      </c>
      <c r="E229" s="16">
        <v>194.35225063586262</v>
      </c>
      <c r="F229" s="16">
        <v>2649.1640926234777</v>
      </c>
      <c r="G229" s="16">
        <v>6062.7919612170899</v>
      </c>
      <c r="H229" s="16">
        <v>23140.630195926329</v>
      </c>
      <c r="I229" s="16">
        <v>32517.593647087077</v>
      </c>
      <c r="J229" s="16">
        <v>31676.342621939966</v>
      </c>
      <c r="K229" s="16">
        <v>28472.002518129222</v>
      </c>
      <c r="L229" s="16">
        <v>15966.319924065083</v>
      </c>
      <c r="M229" s="16">
        <v>15313.886866889787</v>
      </c>
      <c r="N229" s="16">
        <v>23380.401064465816</v>
      </c>
    </row>
    <row r="230" spans="1:14" x14ac:dyDescent="0.3">
      <c r="A230" s="15" t="str">
        <f>INDEX('R1. Scenario specifications'!$C$11:$C$49,MATCH($B230,'R1. Scenario specifications'!$A$11:$A$49,0))</f>
        <v>Current 1.5DS, 2020 start, 'Expect the Unexpected' but with cheap EVs</v>
      </c>
      <c r="B230" s="15" t="s">
        <v>25</v>
      </c>
      <c r="C230" s="15" t="s">
        <v>68</v>
      </c>
      <c r="D230" s="16">
        <v>10255.125599999994</v>
      </c>
      <c r="E230" s="16">
        <v>10332.31166329937</v>
      </c>
      <c r="F230" s="16">
        <v>14441.136170479602</v>
      </c>
      <c r="G230" s="16">
        <v>18224.156710946376</v>
      </c>
      <c r="H230" s="16">
        <v>28087.70075659487</v>
      </c>
      <c r="I230" s="16">
        <v>34122.562316297423</v>
      </c>
      <c r="J230" s="16">
        <v>36096.672531120297</v>
      </c>
      <c r="K230" s="16">
        <v>37628.917852957158</v>
      </c>
      <c r="L230" s="16">
        <v>38758.786665296284</v>
      </c>
      <c r="M230" s="16">
        <v>40125.268697541345</v>
      </c>
      <c r="N230" s="16">
        <v>41185.686708962596</v>
      </c>
    </row>
    <row r="231" spans="1:14" x14ac:dyDescent="0.3">
      <c r="A231" s="15" t="str">
        <f>INDEX('R1. Scenario specifications'!$C$11:$C$49,MATCH($B231,'R1. Scenario specifications'!$A$11:$A$49,0))</f>
        <v>Current 1.5DS, 2020 start, 'Expect the Unexpected' but with cheap EVs</v>
      </c>
      <c r="B231" s="15" t="s">
        <v>25</v>
      </c>
      <c r="C231" s="15" t="s">
        <v>69</v>
      </c>
      <c r="D231" s="16">
        <v>9499.4101148835816</v>
      </c>
      <c r="E231" s="16">
        <v>9848.8143857170089</v>
      </c>
      <c r="F231" s="16">
        <v>13753.197500000002</v>
      </c>
      <c r="G231" s="16">
        <v>14573.808002186546</v>
      </c>
      <c r="H231" s="16">
        <v>17893.264999999999</v>
      </c>
      <c r="I231" s="16">
        <v>24642.120000000003</v>
      </c>
      <c r="J231" s="16">
        <v>29427.55903197424</v>
      </c>
      <c r="K231" s="16">
        <v>31114.677402390033</v>
      </c>
      <c r="L231" s="16">
        <v>32540.047261160154</v>
      </c>
      <c r="M231" s="16">
        <v>38185.788940124919</v>
      </c>
      <c r="N231" s="16">
        <v>39733.174999999996</v>
      </c>
    </row>
    <row r="232" spans="1:14" x14ac:dyDescent="0.3">
      <c r="A232" s="15" t="str">
        <f>INDEX('R1. Scenario specifications'!$C$11:$C$49,MATCH($B232,'R1. Scenario specifications'!$A$11:$A$49,0))</f>
        <v>Current 1.5DS, 2020 start, 'Expect the Unexpected' but with cheap EVs</v>
      </c>
      <c r="B232" s="15" t="s">
        <v>25</v>
      </c>
      <c r="C232" s="15" t="s">
        <v>70</v>
      </c>
      <c r="D232" s="16">
        <v>2379.536923850158</v>
      </c>
      <c r="E232" s="16">
        <v>2356.8190162179039</v>
      </c>
      <c r="F232" s="16">
        <v>2308.8771400062928</v>
      </c>
      <c r="G232" s="16">
        <v>1503.822355161187</v>
      </c>
      <c r="H232" s="16">
        <v>67.922332266666302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</row>
    <row r="233" spans="1:14" x14ac:dyDescent="0.3">
      <c r="A233" s="15" t="str">
        <f>INDEX('R1. Scenario specifications'!$C$11:$C$49,MATCH($B233,'R1. Scenario specifications'!$A$11:$A$49,0))</f>
        <v>Current 1.5DS, 2020 start, 'Expect the Unexpected' but with cheap EVs</v>
      </c>
      <c r="B233" s="15" t="s">
        <v>25</v>
      </c>
      <c r="C233" s="15" t="s">
        <v>71</v>
      </c>
      <c r="D233" s="16">
        <v>67.937052631788802</v>
      </c>
      <c r="E233" s="16">
        <v>458.66984800047186</v>
      </c>
      <c r="F233" s="16">
        <v>1083.8377074130829</v>
      </c>
      <c r="G233" s="16">
        <v>5203.4567296477489</v>
      </c>
      <c r="H233" s="16">
        <v>18661.864051179731</v>
      </c>
      <c r="I233" s="16">
        <v>41836.875522937109</v>
      </c>
      <c r="J233" s="16">
        <v>63621.096465075272</v>
      </c>
      <c r="K233" s="16">
        <v>61356.908684983377</v>
      </c>
      <c r="L233" s="16">
        <v>83373.765566350907</v>
      </c>
      <c r="M233" s="16">
        <v>99580.787643481686</v>
      </c>
      <c r="N233" s="16">
        <v>117351.99383354498</v>
      </c>
    </row>
    <row r="234" spans="1:14" x14ac:dyDescent="0.3">
      <c r="A234" s="15" t="str">
        <f>INDEX('R1. Scenario specifications'!$C$11:$C$49,MATCH($B234,'R1. Scenario specifications'!$A$11:$A$49,0))</f>
        <v>Current 1.5DS, 2020 start, 'Expect the Unexpected' but with cheap EVs</v>
      </c>
      <c r="B234" s="15" t="s">
        <v>25</v>
      </c>
      <c r="C234" s="15" t="s">
        <v>72</v>
      </c>
      <c r="D234" s="16">
        <v>0.68787021919935687</v>
      </c>
      <c r="E234" s="16">
        <v>0.6257617671977489</v>
      </c>
      <c r="F234" s="16">
        <v>0.52638824399517514</v>
      </c>
      <c r="G234" s="16">
        <v>0.35092549599678308</v>
      </c>
      <c r="H234" s="16">
        <v>0.17546274799839173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</row>
    <row r="235" spans="1:14" x14ac:dyDescent="0.3">
      <c r="A235" s="15" t="str">
        <f>INDEX('R1. Scenario specifications'!$C$11:$C$49,MATCH($B235,'R1. Scenario specifications'!$A$11:$A$49,0))</f>
        <v>Current 1.5DS, 2020 start, 'Expect the Unexpected' but with cheap EVs</v>
      </c>
      <c r="B235" s="15" t="s">
        <v>25</v>
      </c>
      <c r="C235" s="15" t="s">
        <v>76</v>
      </c>
      <c r="D235" s="16">
        <v>1.963099940637433</v>
      </c>
      <c r="E235" s="16">
        <v>1.7858497922310126</v>
      </c>
      <c r="F235" s="16">
        <v>1.5022495547807513</v>
      </c>
      <c r="G235" s="16">
        <v>1.0014997031871673</v>
      </c>
      <c r="H235" s="16">
        <v>0.50074985159358421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</row>
    <row r="236" spans="1:14" x14ac:dyDescent="0.3">
      <c r="A236" s="15" t="str">
        <f>INDEX('R1. Scenario specifications'!$C$11:$C$49,MATCH($B236,'R1. Scenario specifications'!$A$11:$A$49,0))</f>
        <v>Current 1.5DS, 2020 start, 'Expect the Unexpected' but with cheap EVs</v>
      </c>
      <c r="B236" s="15" t="s">
        <v>25</v>
      </c>
      <c r="C236" s="15" t="s">
        <v>73</v>
      </c>
      <c r="D236" s="16">
        <v>1517.4635089937533</v>
      </c>
      <c r="E236" s="16">
        <v>1704.941889708542</v>
      </c>
      <c r="F236" s="16">
        <v>2697.6400213527741</v>
      </c>
      <c r="G236" s="16">
        <v>13150.553919690137</v>
      </c>
      <c r="H236" s="16">
        <v>30767.52101751251</v>
      </c>
      <c r="I236" s="16">
        <v>62030.512189839901</v>
      </c>
      <c r="J236" s="16">
        <v>93101.385008460318</v>
      </c>
      <c r="K236" s="16">
        <v>84699.913413750168</v>
      </c>
      <c r="L236" s="16">
        <v>115190.94401640582</v>
      </c>
      <c r="M236" s="16">
        <v>153082.82985873264</v>
      </c>
      <c r="N236" s="16">
        <v>199966.98995013756</v>
      </c>
    </row>
    <row r="237" spans="1:14" x14ac:dyDescent="0.3">
      <c r="A237" s="15" t="str">
        <f>INDEX('R1. Scenario specifications'!$C$11:$C$49,MATCH($B237,'R1. Scenario specifications'!$A$11:$A$49,0))</f>
        <v>Current 2DS, 2030 start, 'Expect the Unexpected'</v>
      </c>
      <c r="B237" s="15" t="s">
        <v>26</v>
      </c>
      <c r="C237" s="15" t="s">
        <v>64</v>
      </c>
      <c r="D237" s="16">
        <v>225.44707509197985</v>
      </c>
      <c r="E237" s="16">
        <v>381.21448417615534</v>
      </c>
      <c r="F237" s="16">
        <v>2791.4850951746089</v>
      </c>
      <c r="G237" s="16">
        <v>8791.753811334951</v>
      </c>
      <c r="H237" s="16">
        <v>14557.948012783849</v>
      </c>
      <c r="I237" s="16">
        <v>14108.760269746026</v>
      </c>
      <c r="J237" s="16">
        <v>7216.8487730206816</v>
      </c>
      <c r="K237" s="16">
        <v>1055.09282280006</v>
      </c>
      <c r="L237" s="16">
        <v>119.19938302689232</v>
      </c>
      <c r="M237" s="16">
        <v>74.062502129088699</v>
      </c>
      <c r="N237" s="16">
        <v>74.062502129088699</v>
      </c>
    </row>
    <row r="238" spans="1:14" x14ac:dyDescent="0.3">
      <c r="A238" s="15" t="str">
        <f>INDEX('R1. Scenario specifications'!$C$11:$C$49,MATCH($B238,'R1. Scenario specifications'!$A$11:$A$49,0))</f>
        <v>Current 2DS, 2030 start, 'Expect the Unexpected'</v>
      </c>
      <c r="B238" s="15" t="s">
        <v>26</v>
      </c>
      <c r="C238" s="15" t="s">
        <v>74</v>
      </c>
      <c r="D238" s="16">
        <v>0</v>
      </c>
      <c r="E238" s="16">
        <v>0</v>
      </c>
      <c r="F238" s="16">
        <v>0</v>
      </c>
      <c r="G238" s="16">
        <v>0</v>
      </c>
      <c r="H238" s="16">
        <v>311.92044176609949</v>
      </c>
      <c r="I238" s="16">
        <v>2402.5750555968889</v>
      </c>
      <c r="J238" s="16">
        <v>14820.926680815883</v>
      </c>
      <c r="K238" s="16">
        <v>41264.983217331595</v>
      </c>
      <c r="L238" s="16">
        <v>69854.947312249147</v>
      </c>
      <c r="M238" s="16">
        <v>87393.120288416845</v>
      </c>
      <c r="N238" s="16">
        <v>93409.447322919994</v>
      </c>
    </row>
    <row r="239" spans="1:14" x14ac:dyDescent="0.3">
      <c r="A239" s="15" t="str">
        <f>INDEX('R1. Scenario specifications'!$C$11:$C$49,MATCH($B239,'R1. Scenario specifications'!$A$11:$A$49,0))</f>
        <v>Current 2DS, 2030 start, 'Expect the Unexpected'</v>
      </c>
      <c r="B239" s="15" t="s">
        <v>26</v>
      </c>
      <c r="C239" s="15" t="s">
        <v>65</v>
      </c>
      <c r="D239" s="16">
        <v>32535.635357063609</v>
      </c>
      <c r="E239" s="16">
        <v>42243.426803477269</v>
      </c>
      <c r="F239" s="16">
        <v>31373.284943851821</v>
      </c>
      <c r="G239" s="16">
        <v>26972.913078247384</v>
      </c>
      <c r="H239" s="16">
        <v>6968.8508023898075</v>
      </c>
      <c r="I239" s="16">
        <v>439.45524267415499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</row>
    <row r="240" spans="1:14" x14ac:dyDescent="0.3">
      <c r="A240" s="15" t="str">
        <f>INDEX('R1. Scenario specifications'!$C$11:$C$49,MATCH($B240,'R1. Scenario specifications'!$A$11:$A$49,0))</f>
        <v>Current 2DS, 2030 start, 'Expect the Unexpected'</v>
      </c>
      <c r="B240" s="15" t="s">
        <v>26</v>
      </c>
      <c r="C240" s="15" t="s">
        <v>66</v>
      </c>
      <c r="D240" s="16">
        <v>15109.066175979275</v>
      </c>
      <c r="E240" s="16">
        <v>15742.568461825336</v>
      </c>
      <c r="F240" s="16">
        <v>24494.690527642557</v>
      </c>
      <c r="G240" s="16">
        <v>20372.0006519647</v>
      </c>
      <c r="H240" s="16">
        <v>19026.970262895375</v>
      </c>
      <c r="I240" s="16">
        <v>7318.6683999475408</v>
      </c>
      <c r="J240" s="16">
        <v>5286.1215185862766</v>
      </c>
      <c r="K240" s="16">
        <v>2171.0928129022354</v>
      </c>
      <c r="L240" s="16">
        <v>907.04108367875006</v>
      </c>
      <c r="M240" s="16">
        <v>608.87200922786906</v>
      </c>
      <c r="N240" s="16">
        <v>0</v>
      </c>
    </row>
    <row r="241" spans="1:14" x14ac:dyDescent="0.3">
      <c r="A241" s="15" t="str">
        <f>INDEX('R1. Scenario specifications'!$C$11:$C$49,MATCH($B241,'R1. Scenario specifications'!$A$11:$A$49,0))</f>
        <v>Current 2DS, 2030 start, 'Expect the Unexpected'</v>
      </c>
      <c r="B241" s="15" t="s">
        <v>26</v>
      </c>
      <c r="C241" s="15" t="s">
        <v>75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84.216134575039547</v>
      </c>
      <c r="J241" s="16">
        <v>483.1233772066239</v>
      </c>
      <c r="K241" s="16">
        <v>640.11332604501058</v>
      </c>
      <c r="L241" s="16">
        <v>2038.4841014905371</v>
      </c>
      <c r="M241" s="16">
        <v>5718.0773664276076</v>
      </c>
      <c r="N241" s="16">
        <v>7608.5815059234683</v>
      </c>
    </row>
    <row r="242" spans="1:14" x14ac:dyDescent="0.3">
      <c r="A242" s="15" t="str">
        <f>INDEX('R1. Scenario specifications'!$C$11:$C$49,MATCH($B242,'R1. Scenario specifications'!$A$11:$A$49,0))</f>
        <v>Current 2DS, 2030 start, 'Expect the Unexpected'</v>
      </c>
      <c r="B242" s="15" t="s">
        <v>26</v>
      </c>
      <c r="C242" s="15" t="s">
        <v>67</v>
      </c>
      <c r="D242" s="16">
        <v>202.44802165440652</v>
      </c>
      <c r="E242" s="16">
        <v>194.35225063586262</v>
      </c>
      <c r="F242" s="16">
        <v>2649.1640926234777</v>
      </c>
      <c r="G242" s="16">
        <v>4108.413409495316</v>
      </c>
      <c r="H242" s="16">
        <v>5592.3012039246269</v>
      </c>
      <c r="I242" s="16">
        <v>7782.9367997388335</v>
      </c>
      <c r="J242" s="16">
        <v>11114.336178036732</v>
      </c>
      <c r="K242" s="16">
        <v>11296.541879124416</v>
      </c>
      <c r="L242" s="16">
        <v>12259.522243286287</v>
      </c>
      <c r="M242" s="16">
        <v>18751.580027038995</v>
      </c>
      <c r="N242" s="16">
        <v>26779.564852043328</v>
      </c>
    </row>
    <row r="243" spans="1:14" x14ac:dyDescent="0.3">
      <c r="A243" s="15" t="str">
        <f>INDEX('R1. Scenario specifications'!$C$11:$C$49,MATCH($B243,'R1. Scenario specifications'!$A$11:$A$49,0))</f>
        <v>Current 2DS, 2030 start, 'Expect the Unexpected'</v>
      </c>
      <c r="B243" s="15" t="s">
        <v>26</v>
      </c>
      <c r="C243" s="15" t="s">
        <v>68</v>
      </c>
      <c r="D243" s="16">
        <v>10255.125599999994</v>
      </c>
      <c r="E243" s="16">
        <v>10332.31166329937</v>
      </c>
      <c r="F243" s="16">
        <v>14441.136170479602</v>
      </c>
      <c r="G243" s="16">
        <v>17225.742365285667</v>
      </c>
      <c r="H243" s="16">
        <v>19060.00979468767</v>
      </c>
      <c r="I243" s="16">
        <v>24784.262404989826</v>
      </c>
      <c r="J243" s="16">
        <v>25909.156637085583</v>
      </c>
      <c r="K243" s="16">
        <v>27125.408689510226</v>
      </c>
      <c r="L243" s="16">
        <v>29099.568002630753</v>
      </c>
      <c r="M243" s="16">
        <v>33403.984935138273</v>
      </c>
      <c r="N243" s="16">
        <v>37678.306662868112</v>
      </c>
    </row>
    <row r="244" spans="1:14" x14ac:dyDescent="0.3">
      <c r="A244" s="15" t="str">
        <f>INDEX('R1. Scenario specifications'!$C$11:$C$49,MATCH($B244,'R1. Scenario specifications'!$A$11:$A$49,0))</f>
        <v>Current 2DS, 2030 start, 'Expect the Unexpected'</v>
      </c>
      <c r="B244" s="15" t="s">
        <v>26</v>
      </c>
      <c r="C244" s="15" t="s">
        <v>69</v>
      </c>
      <c r="D244" s="16">
        <v>9499.4101148835816</v>
      </c>
      <c r="E244" s="16">
        <v>9848.8143857170089</v>
      </c>
      <c r="F244" s="16">
        <v>13753.197500000002</v>
      </c>
      <c r="G244" s="16">
        <v>14573.808002186546</v>
      </c>
      <c r="H244" s="16">
        <v>15050.293836008295</v>
      </c>
      <c r="I244" s="16">
        <v>23088.863322110505</v>
      </c>
      <c r="J244" s="16">
        <v>27612.529129295421</v>
      </c>
      <c r="K244" s="16">
        <v>31589.910032164633</v>
      </c>
      <c r="L244" s="16">
        <v>33713.439147786405</v>
      </c>
      <c r="M244" s="16">
        <v>38393.483793843065</v>
      </c>
      <c r="N244" s="16">
        <v>39733.174999999996</v>
      </c>
    </row>
    <row r="245" spans="1:14" x14ac:dyDescent="0.3">
      <c r="A245" s="15" t="str">
        <f>INDEX('R1. Scenario specifications'!$C$11:$C$49,MATCH($B245,'R1. Scenario specifications'!$A$11:$A$49,0))</f>
        <v>Current 2DS, 2030 start, 'Expect the Unexpected'</v>
      </c>
      <c r="B245" s="15" t="s">
        <v>26</v>
      </c>
      <c r="C245" s="15" t="s">
        <v>70</v>
      </c>
      <c r="D245" s="16">
        <v>2379.536923850158</v>
      </c>
      <c r="E245" s="16">
        <v>2356.8190162179039</v>
      </c>
      <c r="F245" s="16">
        <v>2308.8771400062928</v>
      </c>
      <c r="G245" s="16">
        <v>1516.5761695611873</v>
      </c>
      <c r="H245" s="16">
        <v>735.79214155908926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</row>
    <row r="246" spans="1:14" x14ac:dyDescent="0.3">
      <c r="A246" s="15" t="str">
        <f>INDEX('R1. Scenario specifications'!$C$11:$C$49,MATCH($B246,'R1. Scenario specifications'!$A$11:$A$49,0))</f>
        <v>Current 2DS, 2030 start, 'Expect the Unexpected'</v>
      </c>
      <c r="B246" s="15" t="s">
        <v>26</v>
      </c>
      <c r="C246" s="15" t="s">
        <v>71</v>
      </c>
      <c r="D246" s="16">
        <v>67.937052631788802</v>
      </c>
      <c r="E246" s="16">
        <v>458.66984800047186</v>
      </c>
      <c r="F246" s="16">
        <v>1083.8377074130829</v>
      </c>
      <c r="G246" s="16">
        <v>2602.2563297349002</v>
      </c>
      <c r="H246" s="16">
        <v>10578.456064895052</v>
      </c>
      <c r="I246" s="16">
        <v>23313.016445981848</v>
      </c>
      <c r="J246" s="16">
        <v>31680.384309152916</v>
      </c>
      <c r="K246" s="16">
        <v>43584.686165743762</v>
      </c>
      <c r="L246" s="16">
        <v>59445.014904849872</v>
      </c>
      <c r="M246" s="16">
        <v>88062.011316136501</v>
      </c>
      <c r="N246" s="16">
        <v>104775.59167970346</v>
      </c>
    </row>
    <row r="247" spans="1:14" x14ac:dyDescent="0.3">
      <c r="A247" s="15" t="str">
        <f>INDEX('R1. Scenario specifications'!$C$11:$C$49,MATCH($B247,'R1. Scenario specifications'!$A$11:$A$49,0))</f>
        <v>Current 2DS, 2030 start, 'Expect the Unexpected'</v>
      </c>
      <c r="B247" s="15" t="s">
        <v>26</v>
      </c>
      <c r="C247" s="15" t="s">
        <v>72</v>
      </c>
      <c r="D247" s="16">
        <v>0.68787021919935687</v>
      </c>
      <c r="E247" s="16">
        <v>0.6257617671977489</v>
      </c>
      <c r="F247" s="16">
        <v>0.52638824399517514</v>
      </c>
      <c r="G247" s="16">
        <v>0.35092549599678308</v>
      </c>
      <c r="H247" s="16">
        <v>0.17546274799839173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</row>
    <row r="248" spans="1:14" x14ac:dyDescent="0.3">
      <c r="A248" s="15" t="str">
        <f>INDEX('R1. Scenario specifications'!$C$11:$C$49,MATCH($B248,'R1. Scenario specifications'!$A$11:$A$49,0))</f>
        <v>Current 2DS, 2030 start, 'Expect the Unexpected'</v>
      </c>
      <c r="B248" s="15" t="s">
        <v>26</v>
      </c>
      <c r="C248" s="15" t="s">
        <v>76</v>
      </c>
      <c r="D248" s="16">
        <v>1.963099940637433</v>
      </c>
      <c r="E248" s="16">
        <v>1.7858497922310126</v>
      </c>
      <c r="F248" s="16">
        <v>1.5022495547807513</v>
      </c>
      <c r="G248" s="16">
        <v>1.0014997031871673</v>
      </c>
      <c r="H248" s="16">
        <v>0.50074985159358409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</row>
    <row r="249" spans="1:14" x14ac:dyDescent="0.3">
      <c r="A249" s="15" t="str">
        <f>INDEX('R1. Scenario specifications'!$C$11:$C$49,MATCH($B249,'R1. Scenario specifications'!$A$11:$A$49,0))</f>
        <v>Current 2DS, 2030 start, 'Expect the Unexpected'</v>
      </c>
      <c r="B249" s="15" t="s">
        <v>26</v>
      </c>
      <c r="C249" s="15" t="s">
        <v>73</v>
      </c>
      <c r="D249" s="16">
        <v>1517.4635089937533</v>
      </c>
      <c r="E249" s="16">
        <v>1704.941889708542</v>
      </c>
      <c r="F249" s="16">
        <v>2697.6400213527741</v>
      </c>
      <c r="G249" s="16">
        <v>11305.646027158451</v>
      </c>
      <c r="H249" s="16">
        <v>26461.669981890846</v>
      </c>
      <c r="I249" s="16">
        <v>31813.140202677252</v>
      </c>
      <c r="J249" s="16">
        <v>44744.255118798574</v>
      </c>
      <c r="K249" s="16">
        <v>62882.474022399074</v>
      </c>
      <c r="L249" s="16">
        <v>90342.949314703204</v>
      </c>
      <c r="M249" s="16">
        <v>142673.66620580375</v>
      </c>
      <c r="N249" s="16">
        <v>187617.32128047655</v>
      </c>
    </row>
    <row r="250" spans="1:14" x14ac:dyDescent="0.3">
      <c r="A250" s="15" t="str">
        <f>INDEX('R1. Scenario specifications'!$C$11:$C$49,MATCH($B250,'R1. Scenario specifications'!$A$11:$A$49,0))</f>
        <v>Current 1.5DS, 2030 start, 'Expect the Unexpected' but with cheap EVs</v>
      </c>
      <c r="B250" s="15" t="s">
        <v>27</v>
      </c>
      <c r="C250" s="15" t="s">
        <v>64</v>
      </c>
      <c r="D250" s="16">
        <v>225.44707509197985</v>
      </c>
      <c r="E250" s="16">
        <v>381.21448417615534</v>
      </c>
      <c r="F250" s="16">
        <v>2791.4850951746089</v>
      </c>
      <c r="G250" s="16">
        <v>8791.753811334951</v>
      </c>
      <c r="H250" s="16">
        <v>24013.843370123588</v>
      </c>
      <c r="I250" s="16">
        <v>2031.3725160393246</v>
      </c>
      <c r="J250" s="16">
        <v>267.63393406041394</v>
      </c>
      <c r="K250" s="16">
        <v>33.050321602330001</v>
      </c>
      <c r="L250" s="16">
        <v>312.60988111467321</v>
      </c>
      <c r="M250" s="16">
        <v>386.51354530730896</v>
      </c>
      <c r="N250" s="16">
        <v>134.417203973939</v>
      </c>
    </row>
    <row r="251" spans="1:14" x14ac:dyDescent="0.3">
      <c r="A251" s="15" t="str">
        <f>INDEX('R1. Scenario specifications'!$C$11:$C$49,MATCH($B251,'R1. Scenario specifications'!$A$11:$A$49,0))</f>
        <v>Current 1.5DS, 2030 start, 'Expect the Unexpected' but with cheap EVs</v>
      </c>
      <c r="B251" s="15" t="s">
        <v>27</v>
      </c>
      <c r="C251" s="15" t="s">
        <v>74</v>
      </c>
      <c r="D251" s="16">
        <v>0</v>
      </c>
      <c r="E251" s="16">
        <v>0</v>
      </c>
      <c r="F251" s="16">
        <v>0</v>
      </c>
      <c r="G251" s="16">
        <v>0</v>
      </c>
      <c r="H251" s="16">
        <v>383.71185190510585</v>
      </c>
      <c r="I251" s="16">
        <v>28514.697523379775</v>
      </c>
      <c r="J251" s="16">
        <v>82202.830682578526</v>
      </c>
      <c r="K251" s="16">
        <v>39826.98220230337</v>
      </c>
      <c r="L251" s="16">
        <v>50730.36910553198</v>
      </c>
      <c r="M251" s="16">
        <v>51433.544532708918</v>
      </c>
      <c r="N251" s="16">
        <v>66900.240530281124</v>
      </c>
    </row>
    <row r="252" spans="1:14" x14ac:dyDescent="0.3">
      <c r="A252" s="15" t="str">
        <f>INDEX('R1. Scenario specifications'!$C$11:$C$49,MATCH($B252,'R1. Scenario specifications'!$A$11:$A$49,0))</f>
        <v>Current 1.5DS, 2030 start, 'Expect the Unexpected' but with cheap EVs</v>
      </c>
      <c r="B252" s="15" t="s">
        <v>27</v>
      </c>
      <c r="C252" s="15" t="s">
        <v>65</v>
      </c>
      <c r="D252" s="16">
        <v>32535.635357063609</v>
      </c>
      <c r="E252" s="16">
        <v>42243.426803477269</v>
      </c>
      <c r="F252" s="16">
        <v>31373.284943851821</v>
      </c>
      <c r="G252" s="16">
        <v>26972.913078247384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</row>
    <row r="253" spans="1:14" x14ac:dyDescent="0.3">
      <c r="A253" s="15" t="str">
        <f>INDEX('R1. Scenario specifications'!$C$11:$C$49,MATCH($B253,'R1. Scenario specifications'!$A$11:$A$49,0))</f>
        <v>Current 1.5DS, 2030 start, 'Expect the Unexpected' but with cheap EVs</v>
      </c>
      <c r="B253" s="15" t="s">
        <v>27</v>
      </c>
      <c r="C253" s="15" t="s">
        <v>66</v>
      </c>
      <c r="D253" s="16">
        <v>15109.066175979275</v>
      </c>
      <c r="E253" s="16">
        <v>15742.568461825336</v>
      </c>
      <c r="F253" s="16">
        <v>24494.690527642557</v>
      </c>
      <c r="G253" s="16">
        <v>20372.0006519647</v>
      </c>
      <c r="H253" s="16">
        <v>5490.0468404210187</v>
      </c>
      <c r="I253" s="16">
        <v>0</v>
      </c>
      <c r="J253" s="16">
        <v>0</v>
      </c>
      <c r="K253" s="16">
        <v>353.65565792785202</v>
      </c>
      <c r="L253" s="16">
        <v>1699.3144141949786</v>
      </c>
      <c r="M253" s="16">
        <v>1767.8942359134548</v>
      </c>
      <c r="N253" s="16">
        <v>1295.8879282359587</v>
      </c>
    </row>
    <row r="254" spans="1:14" x14ac:dyDescent="0.3">
      <c r="A254" s="15" t="str">
        <f>INDEX('R1. Scenario specifications'!$C$11:$C$49,MATCH($B254,'R1. Scenario specifications'!$A$11:$A$49,0))</f>
        <v>Current 1.5DS, 2030 start, 'Expect the Unexpected' but with cheap EVs</v>
      </c>
      <c r="B254" s="15" t="s">
        <v>27</v>
      </c>
      <c r="C254" s="15" t="s">
        <v>75</v>
      </c>
      <c r="D254" s="16">
        <v>0</v>
      </c>
      <c r="E254" s="16">
        <v>0</v>
      </c>
      <c r="F254" s="16">
        <v>0</v>
      </c>
      <c r="G254" s="16">
        <v>0</v>
      </c>
      <c r="H254" s="16">
        <v>42.195719702894166</v>
      </c>
      <c r="I254" s="16">
        <v>8118.2608781418094</v>
      </c>
      <c r="J254" s="16">
        <v>36495.696913356987</v>
      </c>
      <c r="K254" s="16">
        <v>784.72878578405971</v>
      </c>
      <c r="L254" s="16">
        <v>1618.9809752175252</v>
      </c>
      <c r="M254" s="16">
        <v>1969.0583520146133</v>
      </c>
      <c r="N254" s="16">
        <v>1368.0124182265472</v>
      </c>
    </row>
    <row r="255" spans="1:14" x14ac:dyDescent="0.3">
      <c r="A255" s="15" t="str">
        <f>INDEX('R1. Scenario specifications'!$C$11:$C$49,MATCH($B255,'R1. Scenario specifications'!$A$11:$A$49,0))</f>
        <v>Current 1.5DS, 2030 start, 'Expect the Unexpected' but with cheap EVs</v>
      </c>
      <c r="B255" s="15" t="s">
        <v>27</v>
      </c>
      <c r="C255" s="15" t="s">
        <v>67</v>
      </c>
      <c r="D255" s="16">
        <v>202.44802165440652</v>
      </c>
      <c r="E255" s="16">
        <v>194.35225063586262</v>
      </c>
      <c r="F255" s="16">
        <v>2649.1640926234777</v>
      </c>
      <c r="G255" s="16">
        <v>4108.413409495316</v>
      </c>
      <c r="H255" s="16">
        <v>18201.709884453248</v>
      </c>
      <c r="I255" s="16">
        <v>38746.804041057389</v>
      </c>
      <c r="J255" s="16">
        <v>37459.526253989527</v>
      </c>
      <c r="K255" s="16">
        <v>35936.171558099391</v>
      </c>
      <c r="L255" s="16">
        <v>21642.811788403575</v>
      </c>
      <c r="M255" s="16">
        <v>6102.7284745718116</v>
      </c>
      <c r="N255" s="16">
        <v>8751.7726240029442</v>
      </c>
    </row>
    <row r="256" spans="1:14" x14ac:dyDescent="0.3">
      <c r="A256" s="15" t="str">
        <f>INDEX('R1. Scenario specifications'!$C$11:$C$49,MATCH($B256,'R1. Scenario specifications'!$A$11:$A$49,0))</f>
        <v>Current 1.5DS, 2030 start, 'Expect the Unexpected' but with cheap EVs</v>
      </c>
      <c r="B256" s="15" t="s">
        <v>27</v>
      </c>
      <c r="C256" s="15" t="s">
        <v>68</v>
      </c>
      <c r="D256" s="16">
        <v>10255.125599999994</v>
      </c>
      <c r="E256" s="16">
        <v>10332.31166329937</v>
      </c>
      <c r="F256" s="16">
        <v>14441.136170479602</v>
      </c>
      <c r="G256" s="16">
        <v>17225.742365285667</v>
      </c>
      <c r="H256" s="16">
        <v>20284.03928339397</v>
      </c>
      <c r="I256" s="16">
        <v>31112.521756891467</v>
      </c>
      <c r="J256" s="16">
        <v>34300.785023039367</v>
      </c>
      <c r="K256" s="16">
        <v>35478.85061457249</v>
      </c>
      <c r="L256" s="16">
        <v>34865.435745296294</v>
      </c>
      <c r="M256" s="16">
        <v>35443.476972258773</v>
      </c>
      <c r="N256" s="16">
        <v>36526.07060061142</v>
      </c>
    </row>
    <row r="257" spans="1:14" x14ac:dyDescent="0.3">
      <c r="A257" s="15" t="str">
        <f>INDEX('R1. Scenario specifications'!$C$11:$C$49,MATCH($B257,'R1. Scenario specifications'!$A$11:$A$49,0))</f>
        <v>Current 1.5DS, 2030 start, 'Expect the Unexpected' but with cheap EVs</v>
      </c>
      <c r="B257" s="15" t="s">
        <v>27</v>
      </c>
      <c r="C257" s="15" t="s">
        <v>69</v>
      </c>
      <c r="D257" s="16">
        <v>9499.4101148835816</v>
      </c>
      <c r="E257" s="16">
        <v>9848.8143857170089</v>
      </c>
      <c r="F257" s="16">
        <v>13753.197500000002</v>
      </c>
      <c r="G257" s="16">
        <v>14573.808002186546</v>
      </c>
      <c r="H257" s="16">
        <v>15050.293836008295</v>
      </c>
      <c r="I257" s="16">
        <v>23039.768754948102</v>
      </c>
      <c r="J257" s="16">
        <v>26340.458933554342</v>
      </c>
      <c r="K257" s="16">
        <v>27577.406515035735</v>
      </c>
      <c r="L257" s="16">
        <v>29151.63812485071</v>
      </c>
      <c r="M257" s="16">
        <v>32219.90420078126</v>
      </c>
      <c r="N257" s="16">
        <v>31590.188707791807</v>
      </c>
    </row>
    <row r="258" spans="1:14" x14ac:dyDescent="0.3">
      <c r="A258" s="15" t="str">
        <f>INDEX('R1. Scenario specifications'!$C$11:$C$49,MATCH($B258,'R1. Scenario specifications'!$A$11:$A$49,0))</f>
        <v>Current 1.5DS, 2030 start, 'Expect the Unexpected' but with cheap EVs</v>
      </c>
      <c r="B258" s="15" t="s">
        <v>27</v>
      </c>
      <c r="C258" s="15" t="s">
        <v>70</v>
      </c>
      <c r="D258" s="16">
        <v>2379.536923850158</v>
      </c>
      <c r="E258" s="16">
        <v>2356.8190162179039</v>
      </c>
      <c r="F258" s="16">
        <v>2308.8771400062928</v>
      </c>
      <c r="G258" s="16">
        <v>1516.5761695611873</v>
      </c>
      <c r="H258" s="16">
        <v>67.922332266666331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</row>
    <row r="259" spans="1:14" x14ac:dyDescent="0.3">
      <c r="A259" s="15" t="str">
        <f>INDEX('R1. Scenario specifications'!$C$11:$C$49,MATCH($B259,'R1. Scenario specifications'!$A$11:$A$49,0))</f>
        <v>Current 1.5DS, 2030 start, 'Expect the Unexpected' but with cheap EVs</v>
      </c>
      <c r="B259" s="15" t="s">
        <v>27</v>
      </c>
      <c r="C259" s="15" t="s">
        <v>71</v>
      </c>
      <c r="D259" s="16">
        <v>67.937052631788802</v>
      </c>
      <c r="E259" s="16">
        <v>458.66984800047186</v>
      </c>
      <c r="F259" s="16">
        <v>1083.8377074130829</v>
      </c>
      <c r="G259" s="16">
        <v>2602.2563297349002</v>
      </c>
      <c r="H259" s="16">
        <v>11558.838191116629</v>
      </c>
      <c r="I259" s="16">
        <v>31769.741770517649</v>
      </c>
      <c r="J259" s="16">
        <v>77378.025956502854</v>
      </c>
      <c r="K259" s="16">
        <v>64635.062790405515</v>
      </c>
      <c r="L259" s="16">
        <v>67177.42762256373</v>
      </c>
      <c r="M259" s="16">
        <v>83315.766127530413</v>
      </c>
      <c r="N259" s="16">
        <v>92041.646709471068</v>
      </c>
    </row>
    <row r="260" spans="1:14" x14ac:dyDescent="0.3">
      <c r="A260" s="15" t="str">
        <f>INDEX('R1. Scenario specifications'!$C$11:$C$49,MATCH($B260,'R1. Scenario specifications'!$A$11:$A$49,0))</f>
        <v>Current 1.5DS, 2030 start, 'Expect the Unexpected' but with cheap EVs</v>
      </c>
      <c r="B260" s="15" t="s">
        <v>27</v>
      </c>
      <c r="C260" s="15" t="s">
        <v>72</v>
      </c>
      <c r="D260" s="16">
        <v>0.68787021919935687</v>
      </c>
      <c r="E260" s="16">
        <v>0.6257617671977489</v>
      </c>
      <c r="F260" s="16">
        <v>0.52638824399517514</v>
      </c>
      <c r="G260" s="16">
        <v>0.35092549599678308</v>
      </c>
      <c r="H260" s="16">
        <v>0.17546274799839173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</row>
    <row r="261" spans="1:14" x14ac:dyDescent="0.3">
      <c r="A261" s="15" t="str">
        <f>INDEX('R1. Scenario specifications'!$C$11:$C$49,MATCH($B261,'R1. Scenario specifications'!$A$11:$A$49,0))</f>
        <v>Current 1.5DS, 2030 start, 'Expect the Unexpected' but with cheap EVs</v>
      </c>
      <c r="B261" s="15" t="s">
        <v>27</v>
      </c>
      <c r="C261" s="15" t="s">
        <v>76</v>
      </c>
      <c r="D261" s="16">
        <v>1.963099940637433</v>
      </c>
      <c r="E261" s="16">
        <v>1.7858497922310126</v>
      </c>
      <c r="F261" s="16">
        <v>1.5022495547807513</v>
      </c>
      <c r="G261" s="16">
        <v>1.0014997031871673</v>
      </c>
      <c r="H261" s="16">
        <v>0.50074985159358409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</row>
    <row r="262" spans="1:14" x14ac:dyDescent="0.3">
      <c r="A262" s="15" t="str">
        <f>INDEX('R1. Scenario specifications'!$C$11:$C$49,MATCH($B262,'R1. Scenario specifications'!$A$11:$A$49,0))</f>
        <v>Current 1.5DS, 2030 start, 'Expect the Unexpected' but with cheap EVs</v>
      </c>
      <c r="B262" s="15" t="s">
        <v>27</v>
      </c>
      <c r="C262" s="15" t="s">
        <v>73</v>
      </c>
      <c r="D262" s="16">
        <v>1517.4635089937533</v>
      </c>
      <c r="E262" s="16">
        <v>1704.941889708542</v>
      </c>
      <c r="F262" s="16">
        <v>2697.6400213527741</v>
      </c>
      <c r="G262" s="16">
        <v>11305.646027158451</v>
      </c>
      <c r="H262" s="16">
        <v>25006.75255968509</v>
      </c>
      <c r="I262" s="16">
        <v>49239.573129805023</v>
      </c>
      <c r="J262" s="16">
        <v>99934.994931070265</v>
      </c>
      <c r="K262" s="16">
        <v>72128.136225419192</v>
      </c>
      <c r="L262" s="16">
        <v>71837.25024079463</v>
      </c>
      <c r="M262" s="16">
        <v>90259.279770144363</v>
      </c>
      <c r="N262" s="16">
        <v>120627.16323667462</v>
      </c>
    </row>
    <row r="263" spans="1:14" x14ac:dyDescent="0.3">
      <c r="A263" s="15" t="str">
        <f>INDEX('R1. Scenario specifications'!$C$11:$C$49,MATCH($B263,'R1. Scenario specifications'!$A$11:$A$49,0))</f>
        <v>Current 1.5DS, 2020 start, 'Expect the Unexpected' but with cheap energy efficiency</v>
      </c>
      <c r="B263" s="15" t="s">
        <v>28</v>
      </c>
      <c r="C263" s="15" t="s">
        <v>64</v>
      </c>
      <c r="D263" s="16">
        <v>225.44707509197985</v>
      </c>
      <c r="E263" s="16">
        <v>381.21448417615534</v>
      </c>
      <c r="F263" s="16">
        <v>2791.4850951746089</v>
      </c>
      <c r="G263" s="16">
        <v>13958.531428236865</v>
      </c>
      <c r="H263" s="16">
        <v>12131.96340368096</v>
      </c>
      <c r="I263" s="16">
        <v>673.84710268426113</v>
      </c>
      <c r="J263" s="16">
        <v>272.6551619658315</v>
      </c>
      <c r="K263" s="16">
        <v>0</v>
      </c>
      <c r="L263" s="16">
        <v>86.844112493162001</v>
      </c>
      <c r="M263" s="16">
        <v>75.967207901776462</v>
      </c>
      <c r="N263" s="16">
        <v>89.058626890463486</v>
      </c>
    </row>
    <row r="264" spans="1:14" x14ac:dyDescent="0.3">
      <c r="A264" s="15" t="str">
        <f>INDEX('R1. Scenario specifications'!$C$11:$C$49,MATCH($B264,'R1. Scenario specifications'!$A$11:$A$49,0))</f>
        <v>Current 1.5DS, 2020 start, 'Expect the Unexpected' but with cheap energy efficiency</v>
      </c>
      <c r="B264" s="15" t="s">
        <v>28</v>
      </c>
      <c r="C264" s="15" t="s">
        <v>74</v>
      </c>
      <c r="D264" s="16">
        <v>0</v>
      </c>
      <c r="E264" s="16">
        <v>0</v>
      </c>
      <c r="F264" s="16">
        <v>0</v>
      </c>
      <c r="G264" s="16">
        <v>411.85920133598563</v>
      </c>
      <c r="H264" s="16">
        <v>11511.47483786438</v>
      </c>
      <c r="I264" s="16">
        <v>28865.474149446927</v>
      </c>
      <c r="J264" s="16">
        <v>63959.086725538713</v>
      </c>
      <c r="K264" s="16">
        <v>61290.050375836647</v>
      </c>
      <c r="L264" s="16">
        <v>70952.698525146814</v>
      </c>
      <c r="M264" s="16">
        <v>89662.180532699873</v>
      </c>
      <c r="N264" s="16">
        <v>95449.39365645939</v>
      </c>
    </row>
    <row r="265" spans="1:14" x14ac:dyDescent="0.3">
      <c r="A265" s="15" t="str">
        <f>INDEX('R1. Scenario specifications'!$C$11:$C$49,MATCH($B265,'R1. Scenario specifications'!$A$11:$A$49,0))</f>
        <v>Current 1.5DS, 2020 start, 'Expect the Unexpected' but with cheap energy efficiency</v>
      </c>
      <c r="B265" s="15" t="s">
        <v>28</v>
      </c>
      <c r="C265" s="15" t="s">
        <v>65</v>
      </c>
      <c r="D265" s="16">
        <v>32535.635357063609</v>
      </c>
      <c r="E265" s="16">
        <v>42243.426803477269</v>
      </c>
      <c r="F265" s="16">
        <v>31373.284943851821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</row>
    <row r="266" spans="1:14" x14ac:dyDescent="0.3">
      <c r="A266" s="15" t="str">
        <f>INDEX('R1. Scenario specifications'!$C$11:$C$49,MATCH($B266,'R1. Scenario specifications'!$A$11:$A$49,0))</f>
        <v>Current 1.5DS, 2020 start, 'Expect the Unexpected' but with cheap energy efficiency</v>
      </c>
      <c r="B266" s="15" t="s">
        <v>28</v>
      </c>
      <c r="C266" s="15" t="s">
        <v>66</v>
      </c>
      <c r="D266" s="16">
        <v>15109.066175979275</v>
      </c>
      <c r="E266" s="16">
        <v>15742.568461825336</v>
      </c>
      <c r="F266" s="16">
        <v>24494.690527642557</v>
      </c>
      <c r="G266" s="16">
        <v>26501.416602334</v>
      </c>
      <c r="H266" s="16">
        <v>7283.7287267545771</v>
      </c>
      <c r="I266" s="16">
        <v>0</v>
      </c>
      <c r="J266" s="16">
        <v>0</v>
      </c>
      <c r="K266" s="16">
        <v>15.454601348172201</v>
      </c>
      <c r="L266" s="16">
        <v>0</v>
      </c>
      <c r="M266" s="16">
        <v>0</v>
      </c>
      <c r="N266" s="16">
        <v>0</v>
      </c>
    </row>
    <row r="267" spans="1:14" x14ac:dyDescent="0.3">
      <c r="A267" s="15" t="str">
        <f>INDEX('R1. Scenario specifications'!$C$11:$C$49,MATCH($B267,'R1. Scenario specifications'!$A$11:$A$49,0))</f>
        <v>Current 1.5DS, 2020 start, 'Expect the Unexpected' but with cheap energy efficiency</v>
      </c>
      <c r="B267" s="15" t="s">
        <v>28</v>
      </c>
      <c r="C267" s="15" t="s">
        <v>75</v>
      </c>
      <c r="D267" s="16">
        <v>0</v>
      </c>
      <c r="E267" s="16">
        <v>0</v>
      </c>
      <c r="F267" s="16">
        <v>0</v>
      </c>
      <c r="G267" s="16">
        <v>14.048370272014351</v>
      </c>
      <c r="H267" s="16">
        <v>1891.507042884195</v>
      </c>
      <c r="I267" s="16">
        <v>23596.552510715304</v>
      </c>
      <c r="J267" s="16">
        <v>23889.042995707452</v>
      </c>
      <c r="K267" s="16">
        <v>1649.2372521340017</v>
      </c>
      <c r="L267" s="16">
        <v>3026.9193127444605</v>
      </c>
      <c r="M267" s="16">
        <v>2428.2057856919459</v>
      </c>
      <c r="N267" s="16">
        <v>4505.6733453673742</v>
      </c>
    </row>
    <row r="268" spans="1:14" x14ac:dyDescent="0.3">
      <c r="A268" s="15" t="str">
        <f>INDEX('R1. Scenario specifications'!$C$11:$C$49,MATCH($B268,'R1. Scenario specifications'!$A$11:$A$49,0))</f>
        <v>Current 1.5DS, 2020 start, 'Expect the Unexpected' but with cheap energy efficiency</v>
      </c>
      <c r="B268" s="15" t="s">
        <v>28</v>
      </c>
      <c r="C268" s="15" t="s">
        <v>67</v>
      </c>
      <c r="D268" s="16">
        <v>202.44802165440652</v>
      </c>
      <c r="E268" s="16">
        <v>194.35225063586262</v>
      </c>
      <c r="F268" s="16">
        <v>2649.1640926234777</v>
      </c>
      <c r="G268" s="16">
        <v>5669.3232280024422</v>
      </c>
      <c r="H268" s="16">
        <v>15594.411095082947</v>
      </c>
      <c r="I268" s="16">
        <v>23321.306241073216</v>
      </c>
      <c r="J268" s="16">
        <v>22617.389818092044</v>
      </c>
      <c r="K268" s="16">
        <v>19010.033888166545</v>
      </c>
      <c r="L268" s="16">
        <v>12650.541531513607</v>
      </c>
      <c r="M268" s="16">
        <v>8579.670073483132</v>
      </c>
      <c r="N268" s="16">
        <v>12976.478795904359</v>
      </c>
    </row>
    <row r="269" spans="1:14" x14ac:dyDescent="0.3">
      <c r="A269" s="15" t="str">
        <f>INDEX('R1. Scenario specifications'!$C$11:$C$49,MATCH($B269,'R1. Scenario specifications'!$A$11:$A$49,0))</f>
        <v>Current 1.5DS, 2020 start, 'Expect the Unexpected' but with cheap energy efficiency</v>
      </c>
      <c r="B269" s="15" t="s">
        <v>28</v>
      </c>
      <c r="C269" s="15" t="s">
        <v>68</v>
      </c>
      <c r="D269" s="16">
        <v>10255.125599999994</v>
      </c>
      <c r="E269" s="16">
        <v>10332.31166329937</v>
      </c>
      <c r="F269" s="16">
        <v>14441.136170479602</v>
      </c>
      <c r="G269" s="16">
        <v>18061.340050898863</v>
      </c>
      <c r="H269" s="16">
        <v>26383.048225422699</v>
      </c>
      <c r="I269" s="16">
        <v>31067.140023230655</v>
      </c>
      <c r="J269" s="16">
        <v>33621.817683698922</v>
      </c>
      <c r="K269" s="16">
        <v>34214.233350135859</v>
      </c>
      <c r="L269" s="16">
        <v>35645.976026094795</v>
      </c>
      <c r="M269" s="16">
        <v>36983.905086452389</v>
      </c>
      <c r="N269" s="16">
        <v>38524.366545395831</v>
      </c>
    </row>
    <row r="270" spans="1:14" x14ac:dyDescent="0.3">
      <c r="A270" s="15" t="str">
        <f>INDEX('R1. Scenario specifications'!$C$11:$C$49,MATCH($B270,'R1. Scenario specifications'!$A$11:$A$49,0))</f>
        <v>Current 1.5DS, 2020 start, 'Expect the Unexpected' but with cheap energy efficiency</v>
      </c>
      <c r="B270" s="15" t="s">
        <v>28</v>
      </c>
      <c r="C270" s="15" t="s">
        <v>69</v>
      </c>
      <c r="D270" s="16">
        <v>9499.4101148835816</v>
      </c>
      <c r="E270" s="16">
        <v>9848.8143857170089</v>
      </c>
      <c r="F270" s="16">
        <v>13753.197500000002</v>
      </c>
      <c r="G270" s="16">
        <v>14573.808002186544</v>
      </c>
      <c r="H270" s="16">
        <v>18057.368128526839</v>
      </c>
      <c r="I270" s="16">
        <v>24682.787088847257</v>
      </c>
      <c r="J270" s="16">
        <v>25973.744325864347</v>
      </c>
      <c r="K270" s="16">
        <v>27163.147959818976</v>
      </c>
      <c r="L270" s="16">
        <v>27748.176528154196</v>
      </c>
      <c r="M270" s="16">
        <v>35067.338535342504</v>
      </c>
      <c r="N270" s="16">
        <v>38373.483429715168</v>
      </c>
    </row>
    <row r="271" spans="1:14" x14ac:dyDescent="0.3">
      <c r="A271" s="15" t="str">
        <f>INDEX('R1. Scenario specifications'!$C$11:$C$49,MATCH($B271,'R1. Scenario specifications'!$A$11:$A$49,0))</f>
        <v>Current 1.5DS, 2020 start, 'Expect the Unexpected' but with cheap energy efficiency</v>
      </c>
      <c r="B271" s="15" t="s">
        <v>28</v>
      </c>
      <c r="C271" s="15" t="s">
        <v>70</v>
      </c>
      <c r="D271" s="16">
        <v>2379.536923850158</v>
      </c>
      <c r="E271" s="16">
        <v>2356.8190162179039</v>
      </c>
      <c r="F271" s="16">
        <v>2308.8771400062928</v>
      </c>
      <c r="G271" s="16">
        <v>1503.8223551611868</v>
      </c>
      <c r="H271" s="16">
        <v>67.922332266666288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</row>
    <row r="272" spans="1:14" x14ac:dyDescent="0.3">
      <c r="A272" s="15" t="str">
        <f>INDEX('R1. Scenario specifications'!$C$11:$C$49,MATCH($B272,'R1. Scenario specifications'!$A$11:$A$49,0))</f>
        <v>Current 1.5DS, 2020 start, 'Expect the Unexpected' but with cheap energy efficiency</v>
      </c>
      <c r="B272" s="15" t="s">
        <v>28</v>
      </c>
      <c r="C272" s="15" t="s">
        <v>71</v>
      </c>
      <c r="D272" s="16">
        <v>67.937052631788802</v>
      </c>
      <c r="E272" s="16">
        <v>458.66984800047186</v>
      </c>
      <c r="F272" s="16">
        <v>1083.8377074130829</v>
      </c>
      <c r="G272" s="16">
        <v>5203.4567296477489</v>
      </c>
      <c r="H272" s="16">
        <v>17682.895395831307</v>
      </c>
      <c r="I272" s="16">
        <v>32264.493147224865</v>
      </c>
      <c r="J272" s="16">
        <v>48707.062551423034</v>
      </c>
      <c r="K272" s="16">
        <v>46364.487958810278</v>
      </c>
      <c r="L272" s="16">
        <v>63565.278995537039</v>
      </c>
      <c r="M272" s="16">
        <v>80164.425669734934</v>
      </c>
      <c r="N272" s="16">
        <v>96171.227638972239</v>
      </c>
    </row>
    <row r="273" spans="1:14" x14ac:dyDescent="0.3">
      <c r="A273" s="15" t="str">
        <f>INDEX('R1. Scenario specifications'!$C$11:$C$49,MATCH($B273,'R1. Scenario specifications'!$A$11:$A$49,0))</f>
        <v>Current 1.5DS, 2020 start, 'Expect the Unexpected' but with cheap energy efficiency</v>
      </c>
      <c r="B273" s="15" t="s">
        <v>28</v>
      </c>
      <c r="C273" s="15" t="s">
        <v>72</v>
      </c>
      <c r="D273" s="16">
        <v>0.68787021919935687</v>
      </c>
      <c r="E273" s="16">
        <v>0.6257617671977489</v>
      </c>
      <c r="F273" s="16">
        <v>0.52638824399517514</v>
      </c>
      <c r="G273" s="16">
        <v>0.35092549599678308</v>
      </c>
      <c r="H273" s="16">
        <v>0.17546274799839173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</row>
    <row r="274" spans="1:14" x14ac:dyDescent="0.3">
      <c r="A274" s="15" t="str">
        <f>INDEX('R1. Scenario specifications'!$C$11:$C$49,MATCH($B274,'R1. Scenario specifications'!$A$11:$A$49,0))</f>
        <v>Current 1.5DS, 2020 start, 'Expect the Unexpected' but with cheap energy efficiency</v>
      </c>
      <c r="B274" s="15" t="s">
        <v>28</v>
      </c>
      <c r="C274" s="15" t="s">
        <v>76</v>
      </c>
      <c r="D274" s="16">
        <v>1.963099940637433</v>
      </c>
      <c r="E274" s="16">
        <v>1.7858497922310126</v>
      </c>
      <c r="F274" s="16">
        <v>1.5022495547807513</v>
      </c>
      <c r="G274" s="16">
        <v>1.0014997031871673</v>
      </c>
      <c r="H274" s="16">
        <v>0.50074985159358421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</row>
    <row r="275" spans="1:14" x14ac:dyDescent="0.3">
      <c r="A275" s="15" t="str">
        <f>INDEX('R1. Scenario specifications'!$C$11:$C$49,MATCH($B275,'R1. Scenario specifications'!$A$11:$A$49,0))</f>
        <v>Current 1.5DS, 2020 start, 'Expect the Unexpected' but with cheap energy efficiency</v>
      </c>
      <c r="B275" s="15" t="s">
        <v>28</v>
      </c>
      <c r="C275" s="15" t="s">
        <v>73</v>
      </c>
      <c r="D275" s="16">
        <v>1517.4635089937533</v>
      </c>
      <c r="E275" s="16">
        <v>1704.941889708542</v>
      </c>
      <c r="F275" s="16">
        <v>2697.6400213527741</v>
      </c>
      <c r="G275" s="16">
        <v>13150.553919690137</v>
      </c>
      <c r="H275" s="16">
        <v>29212.444370182038</v>
      </c>
      <c r="I275" s="16">
        <v>49498.483687990542</v>
      </c>
      <c r="J275" s="16">
        <v>73124.000906830071</v>
      </c>
      <c r="K275" s="16">
        <v>64954.882984879063</v>
      </c>
      <c r="L275" s="16">
        <v>90026.886873408206</v>
      </c>
      <c r="M275" s="16">
        <v>126056.19078789832</v>
      </c>
      <c r="N275" s="16">
        <v>165103.12924819058</v>
      </c>
    </row>
    <row r="276" spans="1:14" x14ac:dyDescent="0.3">
      <c r="A276" s="15" t="str">
        <f>INDEX('R1. Scenario specifications'!$C$11:$C$49,MATCH($B276,'R1. Scenario specifications'!$A$11:$A$49,0))</f>
        <v>Current 1.5DS, 2030 start, 'Expect the Unexpected' but with cheap energy efficiency</v>
      </c>
      <c r="B276" s="15" t="s">
        <v>29</v>
      </c>
      <c r="C276" s="15" t="s">
        <v>64</v>
      </c>
      <c r="D276" s="16">
        <v>225.44707509197985</v>
      </c>
      <c r="E276" s="16">
        <v>381.21448417615534</v>
      </c>
      <c r="F276" s="16">
        <v>2791.4850951746089</v>
      </c>
      <c r="G276" s="16">
        <v>8791.753811334951</v>
      </c>
      <c r="H276" s="16">
        <v>22937.731296019589</v>
      </c>
      <c r="I276" s="16">
        <v>3015.828382098146</v>
      </c>
      <c r="J276" s="16">
        <v>366.99643437606449</v>
      </c>
      <c r="K276" s="16">
        <v>494.15576639193677</v>
      </c>
      <c r="L276" s="16">
        <v>153.2956253056409</v>
      </c>
      <c r="M276" s="16">
        <v>196.89096872626573</v>
      </c>
      <c r="N276" s="16">
        <v>41.69040675558815</v>
      </c>
    </row>
    <row r="277" spans="1:14" x14ac:dyDescent="0.3">
      <c r="A277" s="15" t="str">
        <f>INDEX('R1. Scenario specifications'!$C$11:$C$49,MATCH($B277,'R1. Scenario specifications'!$A$11:$A$49,0))</f>
        <v>Current 1.5DS, 2030 start, 'Expect the Unexpected' but with cheap energy efficiency</v>
      </c>
      <c r="B277" s="15" t="s">
        <v>29</v>
      </c>
      <c r="C277" s="15" t="s">
        <v>74</v>
      </c>
      <c r="D277" s="16">
        <v>0</v>
      </c>
      <c r="E277" s="16">
        <v>0</v>
      </c>
      <c r="F277" s="16">
        <v>0</v>
      </c>
      <c r="G277" s="16">
        <v>0</v>
      </c>
      <c r="H277" s="16">
        <v>383.71185190510579</v>
      </c>
      <c r="I277" s="16">
        <v>28101.929665988791</v>
      </c>
      <c r="J277" s="16">
        <v>82875.146026074872</v>
      </c>
      <c r="K277" s="16">
        <v>32580.406840192067</v>
      </c>
      <c r="L277" s="16">
        <v>35789.064133669541</v>
      </c>
      <c r="M277" s="16">
        <v>40516.484261491911</v>
      </c>
      <c r="N277" s="16">
        <v>59770.885084068555</v>
      </c>
    </row>
    <row r="278" spans="1:14" x14ac:dyDescent="0.3">
      <c r="A278" s="15" t="str">
        <f>INDEX('R1. Scenario specifications'!$C$11:$C$49,MATCH($B278,'R1. Scenario specifications'!$A$11:$A$49,0))</f>
        <v>Current 1.5DS, 2030 start, 'Expect the Unexpected' but with cheap energy efficiency</v>
      </c>
      <c r="B278" s="15" t="s">
        <v>29</v>
      </c>
      <c r="C278" s="15" t="s">
        <v>65</v>
      </c>
      <c r="D278" s="16">
        <v>32535.635357063609</v>
      </c>
      <c r="E278" s="16">
        <v>42243.426803477269</v>
      </c>
      <c r="F278" s="16">
        <v>31373.284943851821</v>
      </c>
      <c r="G278" s="16">
        <v>26972.913078247384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</row>
    <row r="279" spans="1:14" x14ac:dyDescent="0.3">
      <c r="A279" s="15" t="str">
        <f>INDEX('R1. Scenario specifications'!$C$11:$C$49,MATCH($B279,'R1. Scenario specifications'!$A$11:$A$49,0))</f>
        <v>Current 1.5DS, 2030 start, 'Expect the Unexpected' but with cheap energy efficiency</v>
      </c>
      <c r="B279" s="15" t="s">
        <v>29</v>
      </c>
      <c r="C279" s="15" t="s">
        <v>66</v>
      </c>
      <c r="D279" s="16">
        <v>15109.066175979275</v>
      </c>
      <c r="E279" s="16">
        <v>15742.568461825336</v>
      </c>
      <c r="F279" s="16">
        <v>24494.690527642557</v>
      </c>
      <c r="G279" s="16">
        <v>20372.0006519647</v>
      </c>
      <c r="H279" s="16">
        <v>11169.897070907728</v>
      </c>
      <c r="I279" s="16">
        <v>0</v>
      </c>
      <c r="J279" s="16">
        <v>0</v>
      </c>
      <c r="K279" s="16">
        <v>856.82402863347545</v>
      </c>
      <c r="L279" s="16">
        <v>799.88474709648642</v>
      </c>
      <c r="M279" s="16">
        <v>820.77124064380257</v>
      </c>
      <c r="N279" s="16">
        <v>285.18639637070038</v>
      </c>
    </row>
    <row r="280" spans="1:14" x14ac:dyDescent="0.3">
      <c r="A280" s="15" t="str">
        <f>INDEX('R1. Scenario specifications'!$C$11:$C$49,MATCH($B280,'R1. Scenario specifications'!$A$11:$A$49,0))</f>
        <v>Current 1.5DS, 2030 start, 'Expect the Unexpected' but with cheap energy efficiency</v>
      </c>
      <c r="B280" s="15" t="s">
        <v>29</v>
      </c>
      <c r="C280" s="15" t="s">
        <v>75</v>
      </c>
      <c r="D280" s="16">
        <v>0</v>
      </c>
      <c r="E280" s="16">
        <v>0</v>
      </c>
      <c r="F280" s="16">
        <v>0</v>
      </c>
      <c r="G280" s="16">
        <v>0</v>
      </c>
      <c r="H280" s="16">
        <v>42.195719702894223</v>
      </c>
      <c r="I280" s="16">
        <v>11617.793555885697</v>
      </c>
      <c r="J280" s="16">
        <v>31613.76829434203</v>
      </c>
      <c r="K280" s="16">
        <v>79.197492590761655</v>
      </c>
      <c r="L280" s="16">
        <v>169.7502239903354</v>
      </c>
      <c r="M280" s="16">
        <v>362.44124069853649</v>
      </c>
      <c r="N280" s="16">
        <v>777.6875808427244</v>
      </c>
    </row>
    <row r="281" spans="1:14" x14ac:dyDescent="0.3">
      <c r="A281" s="15" t="str">
        <f>INDEX('R1. Scenario specifications'!$C$11:$C$49,MATCH($B281,'R1. Scenario specifications'!$A$11:$A$49,0))</f>
        <v>Current 1.5DS, 2030 start, 'Expect the Unexpected' but with cheap energy efficiency</v>
      </c>
      <c r="B281" s="15" t="s">
        <v>29</v>
      </c>
      <c r="C281" s="15" t="s">
        <v>67</v>
      </c>
      <c r="D281" s="16">
        <v>202.44802165440652</v>
      </c>
      <c r="E281" s="16">
        <v>194.35225063586262</v>
      </c>
      <c r="F281" s="16">
        <v>2649.1640926234777</v>
      </c>
      <c r="G281" s="16">
        <v>4108.413409495316</v>
      </c>
      <c r="H281" s="16">
        <v>9462.3152374469046</v>
      </c>
      <c r="I281" s="16">
        <v>26950.318015335411</v>
      </c>
      <c r="J281" s="16">
        <v>26144.144622843443</v>
      </c>
      <c r="K281" s="16">
        <v>24573.083335575557</v>
      </c>
      <c r="L281" s="16">
        <v>20148.694673181519</v>
      </c>
      <c r="M281" s="16">
        <v>6477.0524443426111</v>
      </c>
      <c r="N281" s="16">
        <v>5824.6745801971056</v>
      </c>
    </row>
    <row r="282" spans="1:14" x14ac:dyDescent="0.3">
      <c r="A282" s="15" t="str">
        <f>INDEX('R1. Scenario specifications'!$C$11:$C$49,MATCH($B282,'R1. Scenario specifications'!$A$11:$A$49,0))</f>
        <v>Current 1.5DS, 2030 start, 'Expect the Unexpected' but with cheap energy efficiency</v>
      </c>
      <c r="B282" s="15" t="s">
        <v>29</v>
      </c>
      <c r="C282" s="15" t="s">
        <v>68</v>
      </c>
      <c r="D282" s="16">
        <v>10255.125599999994</v>
      </c>
      <c r="E282" s="16">
        <v>10332.31166329937</v>
      </c>
      <c r="F282" s="16">
        <v>14441.136170479602</v>
      </c>
      <c r="G282" s="16">
        <v>17225.742365285667</v>
      </c>
      <c r="H282" s="16">
        <v>20166.159622657324</v>
      </c>
      <c r="I282" s="16">
        <v>27811.810753728674</v>
      </c>
      <c r="J282" s="16">
        <v>33410.08793315565</v>
      </c>
      <c r="K282" s="16">
        <v>32050.206443700721</v>
      </c>
      <c r="L282" s="16">
        <v>26876.142555017861</v>
      </c>
      <c r="M282" s="16">
        <v>33764.470195813214</v>
      </c>
      <c r="N282" s="16">
        <v>32751.881790554489</v>
      </c>
    </row>
    <row r="283" spans="1:14" x14ac:dyDescent="0.3">
      <c r="A283" s="15" t="str">
        <f>INDEX('R1. Scenario specifications'!$C$11:$C$49,MATCH($B283,'R1. Scenario specifications'!$A$11:$A$49,0))</f>
        <v>Current 1.5DS, 2030 start, 'Expect the Unexpected' but with cheap energy efficiency</v>
      </c>
      <c r="B283" s="15" t="s">
        <v>29</v>
      </c>
      <c r="C283" s="15" t="s">
        <v>69</v>
      </c>
      <c r="D283" s="16">
        <v>9499.4101148835816</v>
      </c>
      <c r="E283" s="16">
        <v>9848.8143857170089</v>
      </c>
      <c r="F283" s="16">
        <v>13753.197500000002</v>
      </c>
      <c r="G283" s="16">
        <v>14573.808002186546</v>
      </c>
      <c r="H283" s="16">
        <v>15050.293836008295</v>
      </c>
      <c r="I283" s="16">
        <v>22983.563024267853</v>
      </c>
      <c r="J283" s="16">
        <v>24590.236756808888</v>
      </c>
      <c r="K283" s="16">
        <v>26764.875759002869</v>
      </c>
      <c r="L283" s="16">
        <v>27190.359215880308</v>
      </c>
      <c r="M283" s="16">
        <v>26680.712212085389</v>
      </c>
      <c r="N283" s="16">
        <v>29398.498039447451</v>
      </c>
    </row>
    <row r="284" spans="1:14" x14ac:dyDescent="0.3">
      <c r="A284" s="15" t="str">
        <f>INDEX('R1. Scenario specifications'!$C$11:$C$49,MATCH($B284,'R1. Scenario specifications'!$A$11:$A$49,0))</f>
        <v>Current 1.5DS, 2030 start, 'Expect the Unexpected' but with cheap energy efficiency</v>
      </c>
      <c r="B284" s="15" t="s">
        <v>29</v>
      </c>
      <c r="C284" s="15" t="s">
        <v>70</v>
      </c>
      <c r="D284" s="16">
        <v>2379.536923850158</v>
      </c>
      <c r="E284" s="16">
        <v>2356.8190162179039</v>
      </c>
      <c r="F284" s="16">
        <v>2308.8771400062928</v>
      </c>
      <c r="G284" s="16">
        <v>1516.5761695611873</v>
      </c>
      <c r="H284" s="16">
        <v>71.352823863801007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</row>
    <row r="285" spans="1:14" x14ac:dyDescent="0.3">
      <c r="A285" s="15" t="str">
        <f>INDEX('R1. Scenario specifications'!$C$11:$C$49,MATCH($B285,'R1. Scenario specifications'!$A$11:$A$49,0))</f>
        <v>Current 1.5DS, 2030 start, 'Expect the Unexpected' but with cheap energy efficiency</v>
      </c>
      <c r="B285" s="15" t="s">
        <v>29</v>
      </c>
      <c r="C285" s="15" t="s">
        <v>71</v>
      </c>
      <c r="D285" s="16">
        <v>67.937052631788802</v>
      </c>
      <c r="E285" s="16">
        <v>458.66984800047186</v>
      </c>
      <c r="F285" s="16">
        <v>1083.8377074130829</v>
      </c>
      <c r="G285" s="16">
        <v>2602.2563297349002</v>
      </c>
      <c r="H285" s="16">
        <v>11503.528622165966</v>
      </c>
      <c r="I285" s="16">
        <v>29564.493945107126</v>
      </c>
      <c r="J285" s="16">
        <v>65049.941550329342</v>
      </c>
      <c r="K285" s="16">
        <v>52648.414168228745</v>
      </c>
      <c r="L285" s="16">
        <v>50751.747464354907</v>
      </c>
      <c r="M285" s="16">
        <v>70861.827882684287</v>
      </c>
      <c r="N285" s="16">
        <v>75683.608410928951</v>
      </c>
    </row>
    <row r="286" spans="1:14" x14ac:dyDescent="0.3">
      <c r="A286" s="15" t="str">
        <f>INDEX('R1. Scenario specifications'!$C$11:$C$49,MATCH($B286,'R1. Scenario specifications'!$A$11:$A$49,0))</f>
        <v>Current 1.5DS, 2030 start, 'Expect the Unexpected' but with cheap energy efficiency</v>
      </c>
      <c r="B286" s="15" t="s">
        <v>29</v>
      </c>
      <c r="C286" s="15" t="s">
        <v>72</v>
      </c>
      <c r="D286" s="16">
        <v>0.68787021919935687</v>
      </c>
      <c r="E286" s="16">
        <v>0.6257617671977489</v>
      </c>
      <c r="F286" s="16">
        <v>0.52638824399517514</v>
      </c>
      <c r="G286" s="16">
        <v>0.35092549599678308</v>
      </c>
      <c r="H286" s="16">
        <v>0.17546274799839173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</row>
    <row r="287" spans="1:14" x14ac:dyDescent="0.3">
      <c r="A287" s="15" t="str">
        <f>INDEX('R1. Scenario specifications'!$C$11:$C$49,MATCH($B287,'R1. Scenario specifications'!$A$11:$A$49,0))</f>
        <v>Current 1.5DS, 2030 start, 'Expect the Unexpected' but with cheap energy efficiency</v>
      </c>
      <c r="B287" s="15" t="s">
        <v>29</v>
      </c>
      <c r="C287" s="15" t="s">
        <v>76</v>
      </c>
      <c r="D287" s="16">
        <v>1.963099940637433</v>
      </c>
      <c r="E287" s="16">
        <v>1.7858497922310126</v>
      </c>
      <c r="F287" s="16">
        <v>1.5022495547807513</v>
      </c>
      <c r="G287" s="16">
        <v>1.0014997031871673</v>
      </c>
      <c r="H287" s="16">
        <v>0.50074985159358421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</row>
    <row r="288" spans="1:14" x14ac:dyDescent="0.3">
      <c r="A288" s="15" t="str">
        <f>INDEX('R1. Scenario specifications'!$C$11:$C$49,MATCH($B288,'R1. Scenario specifications'!$A$11:$A$49,0))</f>
        <v>Current 1.5DS, 2030 start, 'Expect the Unexpected' but with cheap energy efficiency</v>
      </c>
      <c r="B288" s="15" t="s">
        <v>29</v>
      </c>
      <c r="C288" s="15" t="s">
        <v>73</v>
      </c>
      <c r="D288" s="16">
        <v>1517.4635089937533</v>
      </c>
      <c r="E288" s="16">
        <v>1704.941889708542</v>
      </c>
      <c r="F288" s="16">
        <v>2697.6400213527741</v>
      </c>
      <c r="G288" s="16">
        <v>11305.646027158451</v>
      </c>
      <c r="H288" s="16">
        <v>23752.570409575026</v>
      </c>
      <c r="I288" s="16">
        <v>45150.79734868338</v>
      </c>
      <c r="J288" s="16">
        <v>89450.034901709238</v>
      </c>
      <c r="K288" s="16">
        <v>62384.218793769563</v>
      </c>
      <c r="L288" s="16">
        <v>58689.894845964416</v>
      </c>
      <c r="M288" s="16">
        <v>73779.017958898199</v>
      </c>
      <c r="N288" s="16">
        <v>94974.504111078175</v>
      </c>
    </row>
    <row r="289" spans="1:14" x14ac:dyDescent="0.3">
      <c r="A289" s="15" t="str">
        <f>INDEX('R1. Scenario specifications'!$C$11:$C$49,MATCH($B289,'R1. Scenario specifications'!$A$11:$A$49,0))</f>
        <v>Current 1.5DS, 2020 start, 'Expect the Unexpected' but with most conservative biomass CCS / NET technology cost assumptions</v>
      </c>
      <c r="B289" s="15" t="s">
        <v>30</v>
      </c>
      <c r="C289" s="15" t="s">
        <v>64</v>
      </c>
      <c r="D289" s="16">
        <v>225.44707509197985</v>
      </c>
      <c r="E289" s="16">
        <v>381.21448417615534</v>
      </c>
      <c r="F289" s="16">
        <v>2791.4850951746089</v>
      </c>
      <c r="G289" s="16">
        <v>13884.628623144677</v>
      </c>
      <c r="H289" s="16">
        <v>7193.3837632715395</v>
      </c>
      <c r="I289" s="16">
        <v>908.22598579367332</v>
      </c>
      <c r="J289" s="16">
        <v>182.72338204179292</v>
      </c>
      <c r="K289" s="16">
        <v>0</v>
      </c>
      <c r="L289" s="16">
        <v>77.044219729253683</v>
      </c>
      <c r="M289" s="16">
        <v>74.057316717058697</v>
      </c>
      <c r="N289" s="16">
        <v>74.057316717058697</v>
      </c>
    </row>
    <row r="290" spans="1:14" x14ac:dyDescent="0.3">
      <c r="A290" s="15" t="str">
        <f>INDEX('R1. Scenario specifications'!$C$11:$C$49,MATCH($B290,'R1. Scenario specifications'!$A$11:$A$49,0))</f>
        <v>Current 1.5DS, 2020 start, 'Expect the Unexpected' but with most conservative biomass CCS / NET technology cost assumptions</v>
      </c>
      <c r="B290" s="15" t="s">
        <v>30</v>
      </c>
      <c r="C290" s="15" t="s">
        <v>74</v>
      </c>
      <c r="D290" s="16">
        <v>0</v>
      </c>
      <c r="E290" s="16">
        <v>0</v>
      </c>
      <c r="F290" s="16">
        <v>0</v>
      </c>
      <c r="G290" s="16">
        <v>411.85920133598563</v>
      </c>
      <c r="H290" s="16">
        <v>12325.964457380269</v>
      </c>
      <c r="I290" s="16">
        <v>22280.080918779928</v>
      </c>
      <c r="J290" s="16">
        <v>62794.318842607929</v>
      </c>
      <c r="K290" s="16">
        <v>58381.843680271333</v>
      </c>
      <c r="L290" s="16">
        <v>71190.132665510173</v>
      </c>
      <c r="M290" s="16">
        <v>89781.917259648268</v>
      </c>
      <c r="N290" s="16">
        <v>95667.293197851424</v>
      </c>
    </row>
    <row r="291" spans="1:14" x14ac:dyDescent="0.3">
      <c r="A291" s="15" t="str">
        <f>INDEX('R1. Scenario specifications'!$C$11:$C$49,MATCH($B291,'R1. Scenario specifications'!$A$11:$A$49,0))</f>
        <v>Current 1.5DS, 2020 start, 'Expect the Unexpected' but with most conservative biomass CCS / NET technology cost assumptions</v>
      </c>
      <c r="B291" s="15" t="s">
        <v>30</v>
      </c>
      <c r="C291" s="15" t="s">
        <v>65</v>
      </c>
      <c r="D291" s="16">
        <v>32535.635357063609</v>
      </c>
      <c r="E291" s="16">
        <v>42243.426803477269</v>
      </c>
      <c r="F291" s="16">
        <v>31373.284943851821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</row>
    <row r="292" spans="1:14" x14ac:dyDescent="0.3">
      <c r="A292" s="15" t="str">
        <f>INDEX('R1. Scenario specifications'!$C$11:$C$49,MATCH($B292,'R1. Scenario specifications'!$A$11:$A$49,0))</f>
        <v>Current 1.5DS, 2020 start, 'Expect the Unexpected' but with most conservative biomass CCS / NET technology cost assumptions</v>
      </c>
      <c r="B292" s="15" t="s">
        <v>30</v>
      </c>
      <c r="C292" s="15" t="s">
        <v>66</v>
      </c>
      <c r="D292" s="16">
        <v>15109.066175979275</v>
      </c>
      <c r="E292" s="16">
        <v>15742.568461825336</v>
      </c>
      <c r="F292" s="16">
        <v>24494.690527642557</v>
      </c>
      <c r="G292" s="16">
        <v>25981.729085243995</v>
      </c>
      <c r="H292" s="16">
        <v>1337.4983425546736</v>
      </c>
      <c r="I292" s="16">
        <v>0</v>
      </c>
      <c r="J292" s="16">
        <v>0</v>
      </c>
      <c r="K292" s="16">
        <v>17.9182456088649</v>
      </c>
      <c r="L292" s="16">
        <v>5.61932915009222</v>
      </c>
      <c r="M292" s="16">
        <v>0</v>
      </c>
      <c r="N292" s="16">
        <v>0</v>
      </c>
    </row>
    <row r="293" spans="1:14" x14ac:dyDescent="0.3">
      <c r="A293" s="15" t="str">
        <f>INDEX('R1. Scenario specifications'!$C$11:$C$49,MATCH($B293,'R1. Scenario specifications'!$A$11:$A$49,0))</f>
        <v>Current 1.5DS, 2020 start, 'Expect the Unexpected' but with most conservative biomass CCS / NET technology cost assumptions</v>
      </c>
      <c r="B293" s="15" t="s">
        <v>30</v>
      </c>
      <c r="C293" s="15" t="s">
        <v>75</v>
      </c>
      <c r="D293" s="16">
        <v>0</v>
      </c>
      <c r="E293" s="16">
        <v>0</v>
      </c>
      <c r="F293" s="16">
        <v>0</v>
      </c>
      <c r="G293" s="16">
        <v>14.048370272014401</v>
      </c>
      <c r="H293" s="16">
        <v>3487.5933441713191</v>
      </c>
      <c r="I293" s="16">
        <v>37069.889132030868</v>
      </c>
      <c r="J293" s="16">
        <v>26551.648533804841</v>
      </c>
      <c r="K293" s="16">
        <v>4410.5282320265223</v>
      </c>
      <c r="L293" s="16">
        <v>7566.7846719662175</v>
      </c>
      <c r="M293" s="16">
        <v>5213.5612829649563</v>
      </c>
      <c r="N293" s="16">
        <v>9278.2408210583162</v>
      </c>
    </row>
    <row r="294" spans="1:14" x14ac:dyDescent="0.3">
      <c r="A294" s="15" t="str">
        <f>INDEX('R1. Scenario specifications'!$C$11:$C$49,MATCH($B294,'R1. Scenario specifications'!$A$11:$A$49,0))</f>
        <v>Current 1.5DS, 2020 start, 'Expect the Unexpected' but with most conservative biomass CCS / NET technology cost assumptions</v>
      </c>
      <c r="B294" s="15" t="s">
        <v>30</v>
      </c>
      <c r="C294" s="15" t="s">
        <v>67</v>
      </c>
      <c r="D294" s="16">
        <v>202.44802165440652</v>
      </c>
      <c r="E294" s="16">
        <v>194.35225063586262</v>
      </c>
      <c r="F294" s="16">
        <v>2649.1640926234777</v>
      </c>
      <c r="G294" s="16">
        <v>6345.3364935390027</v>
      </c>
      <c r="H294" s="16">
        <v>24973.178873306726</v>
      </c>
      <c r="I294" s="16">
        <v>32847.205428252142</v>
      </c>
      <c r="J294" s="16">
        <v>32126.366847454006</v>
      </c>
      <c r="K294" s="16">
        <v>27833.422705374684</v>
      </c>
      <c r="L294" s="16">
        <v>14192.866590826612</v>
      </c>
      <c r="M294" s="16">
        <v>14392.63470697399</v>
      </c>
      <c r="N294" s="16">
        <v>22221.385249693893</v>
      </c>
    </row>
    <row r="295" spans="1:14" x14ac:dyDescent="0.3">
      <c r="A295" s="15" t="str">
        <f>INDEX('R1. Scenario specifications'!$C$11:$C$49,MATCH($B295,'R1. Scenario specifications'!$A$11:$A$49,0))</f>
        <v>Current 1.5DS, 2020 start, 'Expect the Unexpected' but with most conservative biomass CCS / NET technology cost assumptions</v>
      </c>
      <c r="B295" s="15" t="s">
        <v>30</v>
      </c>
      <c r="C295" s="15" t="s">
        <v>68</v>
      </c>
      <c r="D295" s="16">
        <v>10255.125599999994</v>
      </c>
      <c r="E295" s="16">
        <v>10332.31166329937</v>
      </c>
      <c r="F295" s="16">
        <v>14441.136170479602</v>
      </c>
      <c r="G295" s="16">
        <v>18141.772803265918</v>
      </c>
      <c r="H295" s="16">
        <v>28187.033159846917</v>
      </c>
      <c r="I295" s="16">
        <v>33554.008184317325</v>
      </c>
      <c r="J295" s="16">
        <v>35609.299203558148</v>
      </c>
      <c r="K295" s="16">
        <v>36696.312678698625</v>
      </c>
      <c r="L295" s="16">
        <v>37610.062751975835</v>
      </c>
      <c r="M295" s="16">
        <v>39591.936431822869</v>
      </c>
      <c r="N295" s="16">
        <v>41405.810276395947</v>
      </c>
    </row>
    <row r="296" spans="1:14" x14ac:dyDescent="0.3">
      <c r="A296" s="15" t="str">
        <f>INDEX('R1. Scenario specifications'!$C$11:$C$49,MATCH($B296,'R1. Scenario specifications'!$A$11:$A$49,0))</f>
        <v>Current 1.5DS, 2020 start, 'Expect the Unexpected' but with most conservative biomass CCS / NET technology cost assumptions</v>
      </c>
      <c r="B296" s="15" t="s">
        <v>30</v>
      </c>
      <c r="C296" s="15" t="s">
        <v>69</v>
      </c>
      <c r="D296" s="16">
        <v>9499.4101148835816</v>
      </c>
      <c r="E296" s="16">
        <v>9848.8143857170089</v>
      </c>
      <c r="F296" s="16">
        <v>13753.197500000002</v>
      </c>
      <c r="G296" s="16">
        <v>14573.808002186546</v>
      </c>
      <c r="H296" s="16">
        <v>17893.265000000003</v>
      </c>
      <c r="I296" s="16">
        <v>24642.12000000001</v>
      </c>
      <c r="J296" s="16">
        <v>29450.28749999998</v>
      </c>
      <c r="K296" s="16">
        <v>30855.916829233956</v>
      </c>
      <c r="L296" s="16">
        <v>30664.942013351225</v>
      </c>
      <c r="M296" s="16">
        <v>38063.57652683412</v>
      </c>
      <c r="N296" s="16">
        <v>39733.174999999996</v>
      </c>
    </row>
    <row r="297" spans="1:14" x14ac:dyDescent="0.3">
      <c r="A297" s="15" t="str">
        <f>INDEX('R1. Scenario specifications'!$C$11:$C$49,MATCH($B297,'R1. Scenario specifications'!$A$11:$A$49,0))</f>
        <v>Current 1.5DS, 2020 start, 'Expect the Unexpected' but with most conservative biomass CCS / NET technology cost assumptions</v>
      </c>
      <c r="B297" s="15" t="s">
        <v>30</v>
      </c>
      <c r="C297" s="15" t="s">
        <v>70</v>
      </c>
      <c r="D297" s="16">
        <v>2379.536923850158</v>
      </c>
      <c r="E297" s="16">
        <v>2356.8190162179039</v>
      </c>
      <c r="F297" s="16">
        <v>2308.8771400062928</v>
      </c>
      <c r="G297" s="16">
        <v>1503.822355161187</v>
      </c>
      <c r="H297" s="16">
        <v>67.922332266666345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</row>
    <row r="298" spans="1:14" x14ac:dyDescent="0.3">
      <c r="A298" s="15" t="str">
        <f>INDEX('R1. Scenario specifications'!$C$11:$C$49,MATCH($B298,'R1. Scenario specifications'!$A$11:$A$49,0))</f>
        <v>Current 1.5DS, 2020 start, 'Expect the Unexpected' but with most conservative biomass CCS / NET technology cost assumptions</v>
      </c>
      <c r="B298" s="15" t="s">
        <v>30</v>
      </c>
      <c r="C298" s="15" t="s">
        <v>71</v>
      </c>
      <c r="D298" s="16">
        <v>67.937052631788802</v>
      </c>
      <c r="E298" s="16">
        <v>458.66984800047186</v>
      </c>
      <c r="F298" s="16">
        <v>1083.8377074130829</v>
      </c>
      <c r="G298" s="16">
        <v>5203.456729647748</v>
      </c>
      <c r="H298" s="16">
        <v>18491.139466799603</v>
      </c>
      <c r="I298" s="16">
        <v>41142.543737263113</v>
      </c>
      <c r="J298" s="16">
        <v>55543.32435392918</v>
      </c>
      <c r="K298" s="16">
        <v>55401.672318805962</v>
      </c>
      <c r="L298" s="16">
        <v>74576.506188467683</v>
      </c>
      <c r="M298" s="16">
        <v>90672.026756490464</v>
      </c>
      <c r="N298" s="16">
        <v>110013.45416453868</v>
      </c>
    </row>
    <row r="299" spans="1:14" x14ac:dyDescent="0.3">
      <c r="A299" s="15" t="str">
        <f>INDEX('R1. Scenario specifications'!$C$11:$C$49,MATCH($B299,'R1. Scenario specifications'!$A$11:$A$49,0))</f>
        <v>Current 1.5DS, 2020 start, 'Expect the Unexpected' but with most conservative biomass CCS / NET technology cost assumptions</v>
      </c>
      <c r="B299" s="15" t="s">
        <v>30</v>
      </c>
      <c r="C299" s="15" t="s">
        <v>72</v>
      </c>
      <c r="D299" s="16">
        <v>0.68787021919935687</v>
      </c>
      <c r="E299" s="16">
        <v>0.6257617671977489</v>
      </c>
      <c r="F299" s="16">
        <v>0.52638824399517514</v>
      </c>
      <c r="G299" s="16">
        <v>0.35092549599678308</v>
      </c>
      <c r="H299" s="16">
        <v>0.17546274799839173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</row>
    <row r="300" spans="1:14" x14ac:dyDescent="0.3">
      <c r="A300" s="15" t="str">
        <f>INDEX('R1. Scenario specifications'!$C$11:$C$49,MATCH($B300,'R1. Scenario specifications'!$A$11:$A$49,0))</f>
        <v>Current 1.5DS, 2020 start, 'Expect the Unexpected' but with most conservative biomass CCS / NET technology cost assumptions</v>
      </c>
      <c r="B300" s="15" t="s">
        <v>30</v>
      </c>
      <c r="C300" s="15" t="s">
        <v>76</v>
      </c>
      <c r="D300" s="16">
        <v>1.963099940637433</v>
      </c>
      <c r="E300" s="16">
        <v>1.7858497922310126</v>
      </c>
      <c r="F300" s="16">
        <v>1.5022495547807513</v>
      </c>
      <c r="G300" s="16">
        <v>1.0014997031871673</v>
      </c>
      <c r="H300" s="16">
        <v>0.50074985159358421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</row>
    <row r="301" spans="1:14" x14ac:dyDescent="0.3">
      <c r="A301" s="15" t="str">
        <f>INDEX('R1. Scenario specifications'!$C$11:$C$49,MATCH($B301,'R1. Scenario specifications'!$A$11:$A$49,0))</f>
        <v>Current 1.5DS, 2020 start, 'Expect the Unexpected' but with most conservative biomass CCS / NET technology cost assumptions</v>
      </c>
      <c r="B301" s="15" t="s">
        <v>30</v>
      </c>
      <c r="C301" s="15" t="s">
        <v>73</v>
      </c>
      <c r="D301" s="16">
        <v>1517.4635089937533</v>
      </c>
      <c r="E301" s="16">
        <v>1704.941889708542</v>
      </c>
      <c r="F301" s="16">
        <v>2697.6400213527741</v>
      </c>
      <c r="G301" s="16">
        <v>13150.553919690137</v>
      </c>
      <c r="H301" s="16">
        <v>30780.69573621931</v>
      </c>
      <c r="I301" s="16">
        <v>60483.833209109165</v>
      </c>
      <c r="J301" s="16">
        <v>83128.666357711001</v>
      </c>
      <c r="K301" s="16">
        <v>77340.082771027533</v>
      </c>
      <c r="L301" s="16">
        <v>103374.50849659284</v>
      </c>
      <c r="M301" s="16">
        <v>143252.65211723957</v>
      </c>
      <c r="N301" s="16">
        <v>191042.29762894398</v>
      </c>
    </row>
    <row r="302" spans="1:14" x14ac:dyDescent="0.3">
      <c r="A302" s="15" t="str">
        <f>INDEX('R1. Scenario specifications'!$C$11:$C$49,MATCH($B302,'R1. Scenario specifications'!$A$11:$A$49,0))</f>
        <v>Current 1.5DS, 2030 start, 'Expect the Unexpected' but with most conservative biomass CCS / NET technology cost assumptions</v>
      </c>
      <c r="B302" s="15" t="s">
        <v>31</v>
      </c>
      <c r="C302" s="15" t="s">
        <v>64</v>
      </c>
      <c r="D302" s="16">
        <v>225.44707509197985</v>
      </c>
      <c r="E302" s="16">
        <v>381.21448417615534</v>
      </c>
      <c r="F302" s="16">
        <v>2791.4850951746089</v>
      </c>
      <c r="G302" s="16">
        <v>8791.753811334951</v>
      </c>
      <c r="H302" s="16">
        <v>17644.564834598412</v>
      </c>
      <c r="I302" s="16">
        <v>2440.5359555070208</v>
      </c>
      <c r="J302" s="16">
        <v>265.71076000330731</v>
      </c>
      <c r="K302" s="16">
        <v>634.97725418726645</v>
      </c>
      <c r="L302" s="16">
        <v>147.65593584075211</v>
      </c>
      <c r="M302" s="16">
        <v>183.51298175424841</v>
      </c>
      <c r="N302" s="16">
        <v>44.42436348917871</v>
      </c>
    </row>
    <row r="303" spans="1:14" x14ac:dyDescent="0.3">
      <c r="A303" s="15" t="str">
        <f>INDEX('R1. Scenario specifications'!$C$11:$C$49,MATCH($B303,'R1. Scenario specifications'!$A$11:$A$49,0))</f>
        <v>Current 1.5DS, 2030 start, 'Expect the Unexpected' but with most conservative biomass CCS / NET technology cost assumptions</v>
      </c>
      <c r="B303" s="15" t="s">
        <v>31</v>
      </c>
      <c r="C303" s="15" t="s">
        <v>74</v>
      </c>
      <c r="D303" s="16">
        <v>0</v>
      </c>
      <c r="E303" s="16">
        <v>0</v>
      </c>
      <c r="F303" s="16">
        <v>0</v>
      </c>
      <c r="G303" s="16">
        <v>0</v>
      </c>
      <c r="H303" s="16">
        <v>383.71185190510585</v>
      </c>
      <c r="I303" s="16">
        <v>21441.893228191206</v>
      </c>
      <c r="J303" s="16">
        <v>81783.85059709099</v>
      </c>
      <c r="K303" s="16">
        <v>35493.288260169604</v>
      </c>
      <c r="L303" s="16">
        <v>47043.888591427589</v>
      </c>
      <c r="M303" s="16">
        <v>51479.607864721904</v>
      </c>
      <c r="N303" s="16">
        <v>61878.413225678261</v>
      </c>
    </row>
    <row r="304" spans="1:14" x14ac:dyDescent="0.3">
      <c r="A304" s="15" t="str">
        <f>INDEX('R1. Scenario specifications'!$C$11:$C$49,MATCH($B304,'R1. Scenario specifications'!$A$11:$A$49,0))</f>
        <v>Current 1.5DS, 2030 start, 'Expect the Unexpected' but with most conservative biomass CCS / NET technology cost assumptions</v>
      </c>
      <c r="B304" s="15" t="s">
        <v>31</v>
      </c>
      <c r="C304" s="15" t="s">
        <v>65</v>
      </c>
      <c r="D304" s="16">
        <v>32535.635357063609</v>
      </c>
      <c r="E304" s="16">
        <v>42243.426803477269</v>
      </c>
      <c r="F304" s="16">
        <v>31373.284943851821</v>
      </c>
      <c r="G304" s="16">
        <v>26972.913078247384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</row>
    <row r="305" spans="1:14" x14ac:dyDescent="0.3">
      <c r="A305" s="15" t="str">
        <f>INDEX('R1. Scenario specifications'!$C$11:$C$49,MATCH($B305,'R1. Scenario specifications'!$A$11:$A$49,0))</f>
        <v>Current 1.5DS, 2030 start, 'Expect the Unexpected' but with most conservative biomass CCS / NET technology cost assumptions</v>
      </c>
      <c r="B305" s="15" t="s">
        <v>31</v>
      </c>
      <c r="C305" s="15" t="s">
        <v>66</v>
      </c>
      <c r="D305" s="16">
        <v>15109.066175979275</v>
      </c>
      <c r="E305" s="16">
        <v>15742.568461825336</v>
      </c>
      <c r="F305" s="16">
        <v>24494.690527642557</v>
      </c>
      <c r="G305" s="16">
        <v>20372.0006519647</v>
      </c>
      <c r="H305" s="16">
        <v>4866.1006788478526</v>
      </c>
      <c r="I305" s="16">
        <v>0</v>
      </c>
      <c r="J305" s="16">
        <v>0</v>
      </c>
      <c r="K305" s="16">
        <v>218.67167608372847</v>
      </c>
      <c r="L305" s="16">
        <v>1040.9141962760905</v>
      </c>
      <c r="M305" s="16">
        <v>1351.0413406020152</v>
      </c>
      <c r="N305" s="16">
        <v>1443.7268041549687</v>
      </c>
    </row>
    <row r="306" spans="1:14" x14ac:dyDescent="0.3">
      <c r="A306" s="15" t="str">
        <f>INDEX('R1. Scenario specifications'!$C$11:$C$49,MATCH($B306,'R1. Scenario specifications'!$A$11:$A$49,0))</f>
        <v>Current 1.5DS, 2030 start, 'Expect the Unexpected' but with most conservative biomass CCS / NET technology cost assumptions</v>
      </c>
      <c r="B306" s="15" t="s">
        <v>31</v>
      </c>
      <c r="C306" s="15" t="s">
        <v>75</v>
      </c>
      <c r="D306" s="16">
        <v>0</v>
      </c>
      <c r="E306" s="16">
        <v>0</v>
      </c>
      <c r="F306" s="16">
        <v>0</v>
      </c>
      <c r="G306" s="16">
        <v>0</v>
      </c>
      <c r="H306" s="16">
        <v>42.195719702894166</v>
      </c>
      <c r="I306" s="16">
        <v>8922.4415092759173</v>
      </c>
      <c r="J306" s="16">
        <v>36874.647285527302</v>
      </c>
      <c r="K306" s="16">
        <v>197.4699469554167</v>
      </c>
      <c r="L306" s="16">
        <v>1048.1718143202793</v>
      </c>
      <c r="M306" s="16">
        <v>1331.0018688452988</v>
      </c>
      <c r="N306" s="16">
        <v>1305.0032673698329</v>
      </c>
    </row>
    <row r="307" spans="1:14" x14ac:dyDescent="0.3">
      <c r="A307" s="15" t="str">
        <f>INDEX('R1. Scenario specifications'!$C$11:$C$49,MATCH($B307,'R1. Scenario specifications'!$A$11:$A$49,0))</f>
        <v>Current 1.5DS, 2030 start, 'Expect the Unexpected' but with most conservative biomass CCS / NET technology cost assumptions</v>
      </c>
      <c r="B307" s="15" t="s">
        <v>31</v>
      </c>
      <c r="C307" s="15" t="s">
        <v>67</v>
      </c>
      <c r="D307" s="16">
        <v>202.44802165440652</v>
      </c>
      <c r="E307" s="16">
        <v>194.35225063586262</v>
      </c>
      <c r="F307" s="16">
        <v>2649.1640926234777</v>
      </c>
      <c r="G307" s="16">
        <v>4108.413409495316</v>
      </c>
      <c r="H307" s="16">
        <v>17998.671003509455</v>
      </c>
      <c r="I307" s="16">
        <v>38402.431825485015</v>
      </c>
      <c r="J307" s="16">
        <v>37245.529486890409</v>
      </c>
      <c r="K307" s="16">
        <v>36043.35914708284</v>
      </c>
      <c r="L307" s="16">
        <v>21848.074236354085</v>
      </c>
      <c r="M307" s="16">
        <v>6125.4640749704304</v>
      </c>
      <c r="N307" s="16">
        <v>7970.9371379995337</v>
      </c>
    </row>
    <row r="308" spans="1:14" x14ac:dyDescent="0.3">
      <c r="A308" s="15" t="str">
        <f>INDEX('R1. Scenario specifications'!$C$11:$C$49,MATCH($B308,'R1. Scenario specifications'!$A$11:$A$49,0))</f>
        <v>Current 1.5DS, 2030 start, 'Expect the Unexpected' but with most conservative biomass CCS / NET technology cost assumptions</v>
      </c>
      <c r="B308" s="15" t="s">
        <v>31</v>
      </c>
      <c r="C308" s="15" t="s">
        <v>68</v>
      </c>
      <c r="D308" s="16">
        <v>10255.125599999994</v>
      </c>
      <c r="E308" s="16">
        <v>10332.31166329937</v>
      </c>
      <c r="F308" s="16">
        <v>14441.136170479602</v>
      </c>
      <c r="G308" s="16">
        <v>17225.742365285667</v>
      </c>
      <c r="H308" s="16">
        <v>20558.835638971785</v>
      </c>
      <c r="I308" s="16">
        <v>30674.217981944883</v>
      </c>
      <c r="J308" s="16">
        <v>34705.98385936681</v>
      </c>
      <c r="K308" s="16">
        <v>36652.223400824965</v>
      </c>
      <c r="L308" s="16">
        <v>31284.188547903443</v>
      </c>
      <c r="M308" s="16">
        <v>36984.790219429597</v>
      </c>
      <c r="N308" s="16">
        <v>38447.896729476721</v>
      </c>
    </row>
    <row r="309" spans="1:14" x14ac:dyDescent="0.3">
      <c r="A309" s="15" t="str">
        <f>INDEX('R1. Scenario specifications'!$C$11:$C$49,MATCH($B309,'R1. Scenario specifications'!$A$11:$A$49,0))</f>
        <v>Current 1.5DS, 2030 start, 'Expect the Unexpected' but with most conservative biomass CCS / NET technology cost assumptions</v>
      </c>
      <c r="B309" s="15" t="s">
        <v>31</v>
      </c>
      <c r="C309" s="15" t="s">
        <v>69</v>
      </c>
      <c r="D309" s="16">
        <v>9499.4101148835816</v>
      </c>
      <c r="E309" s="16">
        <v>9848.8143857170089</v>
      </c>
      <c r="F309" s="16">
        <v>13753.197500000002</v>
      </c>
      <c r="G309" s="16">
        <v>14573.808002186546</v>
      </c>
      <c r="H309" s="16">
        <v>15050.293836008295</v>
      </c>
      <c r="I309" s="16">
        <v>22937.937892251295</v>
      </c>
      <c r="J309" s="16">
        <v>26340.458933554342</v>
      </c>
      <c r="K309" s="16">
        <v>27010.76166084085</v>
      </c>
      <c r="L309" s="16">
        <v>28584.311522172102</v>
      </c>
      <c r="M309" s="16">
        <v>32270.368227538962</v>
      </c>
      <c r="N309" s="16">
        <v>32080.492146405883</v>
      </c>
    </row>
    <row r="310" spans="1:14" x14ac:dyDescent="0.3">
      <c r="A310" s="15" t="str">
        <f>INDEX('R1. Scenario specifications'!$C$11:$C$49,MATCH($B310,'R1. Scenario specifications'!$A$11:$A$49,0))</f>
        <v>Current 1.5DS, 2030 start, 'Expect the Unexpected' but with most conservative biomass CCS / NET technology cost assumptions</v>
      </c>
      <c r="B310" s="15" t="s">
        <v>31</v>
      </c>
      <c r="C310" s="15" t="s">
        <v>70</v>
      </c>
      <c r="D310" s="16">
        <v>2379.536923850158</v>
      </c>
      <c r="E310" s="16">
        <v>2356.8190162179039</v>
      </c>
      <c r="F310" s="16">
        <v>2308.8771400062928</v>
      </c>
      <c r="G310" s="16">
        <v>1516.5761695611873</v>
      </c>
      <c r="H310" s="16">
        <v>67.922332266666317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</row>
    <row r="311" spans="1:14" x14ac:dyDescent="0.3">
      <c r="A311" s="15" t="str">
        <f>INDEX('R1. Scenario specifications'!$C$11:$C$49,MATCH($B311,'R1. Scenario specifications'!$A$11:$A$49,0))</f>
        <v>Current 1.5DS, 2030 start, 'Expect the Unexpected' but with most conservative biomass CCS / NET technology cost assumptions</v>
      </c>
      <c r="B311" s="15" t="s">
        <v>31</v>
      </c>
      <c r="C311" s="15" t="s">
        <v>71</v>
      </c>
      <c r="D311" s="16">
        <v>67.937052631788802</v>
      </c>
      <c r="E311" s="16">
        <v>458.66984800047186</v>
      </c>
      <c r="F311" s="16">
        <v>1083.8377074130829</v>
      </c>
      <c r="G311" s="16">
        <v>2602.2563297349002</v>
      </c>
      <c r="H311" s="16">
        <v>11467.3086980919</v>
      </c>
      <c r="I311" s="16">
        <v>31678.557655197754</v>
      </c>
      <c r="J311" s="16">
        <v>75974.542419551755</v>
      </c>
      <c r="K311" s="16">
        <v>62895.79668997258</v>
      </c>
      <c r="L311" s="16">
        <v>62732.862015343941</v>
      </c>
      <c r="M311" s="16">
        <v>82729.127059394494</v>
      </c>
      <c r="N311" s="16">
        <v>90298.663301384688</v>
      </c>
    </row>
    <row r="312" spans="1:14" x14ac:dyDescent="0.3">
      <c r="A312" s="15" t="str">
        <f>INDEX('R1. Scenario specifications'!$C$11:$C$49,MATCH($B312,'R1. Scenario specifications'!$A$11:$A$49,0))</f>
        <v>Current 1.5DS, 2030 start, 'Expect the Unexpected' but with most conservative biomass CCS / NET technology cost assumptions</v>
      </c>
      <c r="B312" s="15" t="s">
        <v>31</v>
      </c>
      <c r="C312" s="15" t="s">
        <v>72</v>
      </c>
      <c r="D312" s="16">
        <v>0.68787021919935687</v>
      </c>
      <c r="E312" s="16">
        <v>0.6257617671977489</v>
      </c>
      <c r="F312" s="16">
        <v>0.52638824399517514</v>
      </c>
      <c r="G312" s="16">
        <v>0.35092549599678308</v>
      </c>
      <c r="H312" s="16">
        <v>0.17546274799839173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</row>
    <row r="313" spans="1:14" x14ac:dyDescent="0.3">
      <c r="A313" s="15" t="str">
        <f>INDEX('R1. Scenario specifications'!$C$11:$C$49,MATCH($B313,'R1. Scenario specifications'!$A$11:$A$49,0))</f>
        <v>Current 1.5DS, 2030 start, 'Expect the Unexpected' but with most conservative biomass CCS / NET technology cost assumptions</v>
      </c>
      <c r="B313" s="15" t="s">
        <v>31</v>
      </c>
      <c r="C313" s="15" t="s">
        <v>76</v>
      </c>
      <c r="D313" s="16">
        <v>1.963099940637433</v>
      </c>
      <c r="E313" s="16">
        <v>1.7858497922310126</v>
      </c>
      <c r="F313" s="16">
        <v>1.5022495547807513</v>
      </c>
      <c r="G313" s="16">
        <v>1.0014997031871673</v>
      </c>
      <c r="H313" s="16">
        <v>0.50074985159358421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</row>
    <row r="314" spans="1:14" x14ac:dyDescent="0.3">
      <c r="A314" s="15" t="str">
        <f>INDEX('R1. Scenario specifications'!$C$11:$C$49,MATCH($B314,'R1. Scenario specifications'!$A$11:$A$49,0))</f>
        <v>Current 1.5DS, 2030 start, 'Expect the Unexpected' but with most conservative biomass CCS / NET technology cost assumptions</v>
      </c>
      <c r="B314" s="15" t="s">
        <v>31</v>
      </c>
      <c r="C314" s="15" t="s">
        <v>73</v>
      </c>
      <c r="D314" s="16">
        <v>1517.4635089937533</v>
      </c>
      <c r="E314" s="16">
        <v>1704.941889708542</v>
      </c>
      <c r="F314" s="16">
        <v>2697.6400213527741</v>
      </c>
      <c r="G314" s="16">
        <v>11305.646027158451</v>
      </c>
      <c r="H314" s="16">
        <v>24472.136501753303</v>
      </c>
      <c r="I314" s="16">
        <v>48189.204266497909</v>
      </c>
      <c r="J314" s="16">
        <v>99792.906502035199</v>
      </c>
      <c r="K314" s="16">
        <v>73518.994495229083</v>
      </c>
      <c r="L314" s="16">
        <v>71122.913535824628</v>
      </c>
      <c r="M314" s="16">
        <v>87936.982191757255</v>
      </c>
      <c r="N314" s="16">
        <v>114322.01783591665</v>
      </c>
    </row>
    <row r="315" spans="1:14" x14ac:dyDescent="0.3">
      <c r="A315" s="15" t="str">
        <f>INDEX('R1. Scenario specifications'!$C$11:$C$49,MATCH($B315,'R1. Scenario specifications'!$A$11:$A$49,0))</f>
        <v>Current 1.75DS, 2020 start, 'Expect the Unexpected'</v>
      </c>
      <c r="B315" s="15" t="s">
        <v>32</v>
      </c>
      <c r="C315" s="15" t="s">
        <v>64</v>
      </c>
      <c r="D315" s="16">
        <v>225.44707509197985</v>
      </c>
      <c r="E315" s="16">
        <v>381.21448417615534</v>
      </c>
      <c r="F315" s="16">
        <v>2791.4850951746089</v>
      </c>
      <c r="G315" s="16">
        <v>13089.540024375296</v>
      </c>
      <c r="H315" s="16">
        <v>13820.717112039823</v>
      </c>
      <c r="I315" s="16">
        <v>9311.0237839282854</v>
      </c>
      <c r="J315" s="16">
        <v>969.95287868854473</v>
      </c>
      <c r="K315" s="16">
        <v>64.764318947236319</v>
      </c>
      <c r="L315" s="16">
        <v>77.039702189877602</v>
      </c>
      <c r="M315" s="16">
        <v>77.039702189877602</v>
      </c>
      <c r="N315" s="16">
        <v>71.283035443733709</v>
      </c>
    </row>
    <row r="316" spans="1:14" x14ac:dyDescent="0.3">
      <c r="A316" s="15" t="str">
        <f>INDEX('R1. Scenario specifications'!$C$11:$C$49,MATCH($B316,'R1. Scenario specifications'!$A$11:$A$49,0))</f>
        <v>Current 1.75DS, 2020 start, 'Expect the Unexpected'</v>
      </c>
      <c r="B316" s="15" t="s">
        <v>32</v>
      </c>
      <c r="C316" s="15" t="s">
        <v>74</v>
      </c>
      <c r="D316" s="16">
        <v>0</v>
      </c>
      <c r="E316" s="16">
        <v>0</v>
      </c>
      <c r="F316" s="16">
        <v>0</v>
      </c>
      <c r="G316" s="16">
        <v>394.2547906000737</v>
      </c>
      <c r="H316" s="16">
        <v>2610.1517378901062</v>
      </c>
      <c r="I316" s="16">
        <v>12844.255413187579</v>
      </c>
      <c r="J316" s="16">
        <v>38915.595225803401</v>
      </c>
      <c r="K316" s="16">
        <v>66375.620384599912</v>
      </c>
      <c r="L316" s="16">
        <v>83728.572545442934</v>
      </c>
      <c r="M316" s="16">
        <v>96139.692920451736</v>
      </c>
      <c r="N316" s="16">
        <v>102959.13561707246</v>
      </c>
    </row>
    <row r="317" spans="1:14" x14ac:dyDescent="0.3">
      <c r="A317" s="15" t="str">
        <f>INDEX('R1. Scenario specifications'!$C$11:$C$49,MATCH($B317,'R1. Scenario specifications'!$A$11:$A$49,0))</f>
        <v>Current 1.75DS, 2020 start, 'Expect the Unexpected'</v>
      </c>
      <c r="B317" s="15" t="s">
        <v>32</v>
      </c>
      <c r="C317" s="15" t="s">
        <v>65</v>
      </c>
      <c r="D317" s="16">
        <v>32535.635357063609</v>
      </c>
      <c r="E317" s="16">
        <v>42243.426803477269</v>
      </c>
      <c r="F317" s="16">
        <v>31373.284943851821</v>
      </c>
      <c r="G317" s="16">
        <v>13898.05171408553</v>
      </c>
      <c r="H317" s="16">
        <v>582.08969740056887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</row>
    <row r="318" spans="1:14" x14ac:dyDescent="0.3">
      <c r="A318" s="15" t="str">
        <f>INDEX('R1. Scenario specifications'!$C$11:$C$49,MATCH($B318,'R1. Scenario specifications'!$A$11:$A$49,0))</f>
        <v>Current 1.75DS, 2020 start, 'Expect the Unexpected'</v>
      </c>
      <c r="B318" s="15" t="s">
        <v>32</v>
      </c>
      <c r="C318" s="15" t="s">
        <v>66</v>
      </c>
      <c r="D318" s="16">
        <v>15109.066175979275</v>
      </c>
      <c r="E318" s="16">
        <v>15742.568461825336</v>
      </c>
      <c r="F318" s="16">
        <v>24494.690527642557</v>
      </c>
      <c r="G318" s="16">
        <v>18571.284426595375</v>
      </c>
      <c r="H318" s="16">
        <v>12319.815165439808</v>
      </c>
      <c r="I318" s="16">
        <v>5980.5775310710769</v>
      </c>
      <c r="J318" s="16">
        <v>1818.9477307688587</v>
      </c>
      <c r="K318" s="16">
        <v>169.58599683648202</v>
      </c>
      <c r="L318" s="16">
        <v>0</v>
      </c>
      <c r="M318" s="16">
        <v>0</v>
      </c>
      <c r="N318" s="16">
        <v>0</v>
      </c>
    </row>
    <row r="319" spans="1:14" x14ac:dyDescent="0.3">
      <c r="A319" s="15" t="str">
        <f>INDEX('R1. Scenario specifications'!$C$11:$C$49,MATCH($B319,'R1. Scenario specifications'!$A$11:$A$49,0))</f>
        <v>Current 1.75DS, 2020 start, 'Expect the Unexpected'</v>
      </c>
      <c r="B319" s="15" t="s">
        <v>32</v>
      </c>
      <c r="C319" s="15" t="s">
        <v>75</v>
      </c>
      <c r="D319" s="16">
        <v>0</v>
      </c>
      <c r="E319" s="16">
        <v>0</v>
      </c>
      <c r="F319" s="16">
        <v>0</v>
      </c>
      <c r="G319" s="16">
        <v>31.652781007926333</v>
      </c>
      <c r="H319" s="16">
        <v>224.27633246319613</v>
      </c>
      <c r="I319" s="16">
        <v>1984.6029023234717</v>
      </c>
      <c r="J319" s="16">
        <v>3386.1830769120361</v>
      </c>
      <c r="K319" s="16">
        <v>3446.778961059927</v>
      </c>
      <c r="L319" s="16">
        <v>7188.7290395360014</v>
      </c>
      <c r="M319" s="16">
        <v>9632.8885205783772</v>
      </c>
      <c r="N319" s="16">
        <v>9005.4239806501355</v>
      </c>
    </row>
    <row r="320" spans="1:14" x14ac:dyDescent="0.3">
      <c r="A320" s="15" t="str">
        <f>INDEX('R1. Scenario specifications'!$C$11:$C$49,MATCH($B320,'R1. Scenario specifications'!$A$11:$A$49,0))</f>
        <v>Current 1.75DS, 2020 start, 'Expect the Unexpected'</v>
      </c>
      <c r="B320" s="15" t="s">
        <v>32</v>
      </c>
      <c r="C320" s="15" t="s">
        <v>67</v>
      </c>
      <c r="D320" s="16">
        <v>202.44802165440652</v>
      </c>
      <c r="E320" s="16">
        <v>194.35225063586262</v>
      </c>
      <c r="F320" s="16">
        <v>2649.1640926234777</v>
      </c>
      <c r="G320" s="16">
        <v>4118.9307443512262</v>
      </c>
      <c r="H320" s="16">
        <v>5540.5974669474544</v>
      </c>
      <c r="I320" s="16">
        <v>7527.3975655437862</v>
      </c>
      <c r="J320" s="16">
        <v>10027.534077871929</v>
      </c>
      <c r="K320" s="16">
        <v>12747.556242461382</v>
      </c>
      <c r="L320" s="16">
        <v>17806.866031702386</v>
      </c>
      <c r="M320" s="16">
        <v>24069.262833009998</v>
      </c>
      <c r="N320" s="16">
        <v>26245.737389612223</v>
      </c>
    </row>
    <row r="321" spans="1:14" x14ac:dyDescent="0.3">
      <c r="A321" s="15" t="str">
        <f>INDEX('R1. Scenario specifications'!$C$11:$C$49,MATCH($B321,'R1. Scenario specifications'!$A$11:$A$49,0))</f>
        <v>Current 1.75DS, 2020 start, 'Expect the Unexpected'</v>
      </c>
      <c r="B321" s="15" t="s">
        <v>32</v>
      </c>
      <c r="C321" s="15" t="s">
        <v>68</v>
      </c>
      <c r="D321" s="16">
        <v>10255.125599999994</v>
      </c>
      <c r="E321" s="16">
        <v>10332.31166329937</v>
      </c>
      <c r="F321" s="16">
        <v>14441.136170479602</v>
      </c>
      <c r="G321" s="16">
        <v>17976.984290055789</v>
      </c>
      <c r="H321" s="16">
        <v>21827.55918319073</v>
      </c>
      <c r="I321" s="16">
        <v>25213.123772287843</v>
      </c>
      <c r="J321" s="16">
        <v>27838.538606049391</v>
      </c>
      <c r="K321" s="16">
        <v>29010.796077932715</v>
      </c>
      <c r="L321" s="16">
        <v>32806.734475581907</v>
      </c>
      <c r="M321" s="16">
        <v>36273.999955416417</v>
      </c>
      <c r="N321" s="16">
        <v>37453.268554723938</v>
      </c>
    </row>
    <row r="322" spans="1:14" x14ac:dyDescent="0.3">
      <c r="A322" s="15" t="str">
        <f>INDEX('R1. Scenario specifications'!$C$11:$C$49,MATCH($B322,'R1. Scenario specifications'!$A$11:$A$49,0))</f>
        <v>Current 1.75DS, 2020 start, 'Expect the Unexpected'</v>
      </c>
      <c r="B322" s="15" t="s">
        <v>32</v>
      </c>
      <c r="C322" s="15" t="s">
        <v>69</v>
      </c>
      <c r="D322" s="16">
        <v>9499.4101148835816</v>
      </c>
      <c r="E322" s="16">
        <v>9848.8143857170089</v>
      </c>
      <c r="F322" s="16">
        <v>13753.197500000002</v>
      </c>
      <c r="G322" s="16">
        <v>14573.808002186546</v>
      </c>
      <c r="H322" s="16">
        <v>17338.496872588872</v>
      </c>
      <c r="I322" s="16">
        <v>24641.708880006066</v>
      </c>
      <c r="J322" s="16">
        <v>27395.608937988829</v>
      </c>
      <c r="K322" s="16">
        <v>31625.975590741429</v>
      </c>
      <c r="L322" s="16">
        <v>36240.721820851715</v>
      </c>
      <c r="M322" s="16">
        <v>38453.579999999994</v>
      </c>
      <c r="N322" s="16">
        <v>38542.847225831923</v>
      </c>
    </row>
    <row r="323" spans="1:14" x14ac:dyDescent="0.3">
      <c r="A323" s="15" t="str">
        <f>INDEX('R1. Scenario specifications'!$C$11:$C$49,MATCH($B323,'R1. Scenario specifications'!$A$11:$A$49,0))</f>
        <v>Current 1.75DS, 2020 start, 'Expect the Unexpected'</v>
      </c>
      <c r="B323" s="15" t="s">
        <v>32</v>
      </c>
      <c r="C323" s="15" t="s">
        <v>70</v>
      </c>
      <c r="D323" s="16">
        <v>2379.536923850158</v>
      </c>
      <c r="E323" s="16">
        <v>2356.8190162179039</v>
      </c>
      <c r="F323" s="16">
        <v>2308.8771400062928</v>
      </c>
      <c r="G323" s="16">
        <v>1503.822355161187</v>
      </c>
      <c r="H323" s="16">
        <v>734.15459382575591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</row>
    <row r="324" spans="1:14" x14ac:dyDescent="0.3">
      <c r="A324" s="15" t="str">
        <f>INDEX('R1. Scenario specifications'!$C$11:$C$49,MATCH($B324,'R1. Scenario specifications'!$A$11:$A$49,0))</f>
        <v>Current 1.75DS, 2020 start, 'Expect the Unexpected'</v>
      </c>
      <c r="B324" s="15" t="s">
        <v>32</v>
      </c>
      <c r="C324" s="15" t="s">
        <v>71</v>
      </c>
      <c r="D324" s="16">
        <v>67.937052631788802</v>
      </c>
      <c r="E324" s="16">
        <v>458.66984800047186</v>
      </c>
      <c r="F324" s="16">
        <v>1083.8377074130829</v>
      </c>
      <c r="G324" s="16">
        <v>5100.6448165703941</v>
      </c>
      <c r="H324" s="16">
        <v>16058.925260673002</v>
      </c>
      <c r="I324" s="16">
        <v>23789.846097628277</v>
      </c>
      <c r="J324" s="16">
        <v>32281.586269315281</v>
      </c>
      <c r="K324" s="16">
        <v>58121.776888475142</v>
      </c>
      <c r="L324" s="16">
        <v>89601.104629650683</v>
      </c>
      <c r="M324" s="16">
        <v>111988.38034349371</v>
      </c>
      <c r="N324" s="16">
        <v>123285.74343334643</v>
      </c>
    </row>
    <row r="325" spans="1:14" x14ac:dyDescent="0.3">
      <c r="A325" s="15" t="str">
        <f>INDEX('R1. Scenario specifications'!$C$11:$C$49,MATCH($B325,'R1. Scenario specifications'!$A$11:$A$49,0))</f>
        <v>Current 1.75DS, 2020 start, 'Expect the Unexpected'</v>
      </c>
      <c r="B325" s="15" t="s">
        <v>32</v>
      </c>
      <c r="C325" s="15" t="s">
        <v>72</v>
      </c>
      <c r="D325" s="16">
        <v>0.68787021919935687</v>
      </c>
      <c r="E325" s="16">
        <v>0.6257617671977489</v>
      </c>
      <c r="F325" s="16">
        <v>0.52638824399517514</v>
      </c>
      <c r="G325" s="16">
        <v>0.35092549599678308</v>
      </c>
      <c r="H325" s="16">
        <v>0.17546274799839173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</row>
    <row r="326" spans="1:14" x14ac:dyDescent="0.3">
      <c r="A326" s="15" t="str">
        <f>INDEX('R1. Scenario specifications'!$C$11:$C$49,MATCH($B326,'R1. Scenario specifications'!$A$11:$A$49,0))</f>
        <v>Current 1.75DS, 2020 start, 'Expect the Unexpected'</v>
      </c>
      <c r="B326" s="15" t="s">
        <v>32</v>
      </c>
      <c r="C326" s="15" t="s">
        <v>76</v>
      </c>
      <c r="D326" s="16">
        <v>1.963099940637433</v>
      </c>
      <c r="E326" s="16">
        <v>1.7858497922310126</v>
      </c>
      <c r="F326" s="16">
        <v>1.5022495547807513</v>
      </c>
      <c r="G326" s="16">
        <v>1.0014997031871682</v>
      </c>
      <c r="H326" s="16">
        <v>0.50074985159358421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</row>
    <row r="327" spans="1:14" x14ac:dyDescent="0.3">
      <c r="A327" s="15" t="str">
        <f>INDEX('R1. Scenario specifications'!$C$11:$C$49,MATCH($B327,'R1. Scenario specifications'!$A$11:$A$49,0))</f>
        <v>Current 1.75DS, 2020 start, 'Expect the Unexpected'</v>
      </c>
      <c r="B327" s="15" t="s">
        <v>32</v>
      </c>
      <c r="C327" s="15" t="s">
        <v>73</v>
      </c>
      <c r="D327" s="16">
        <v>1517.4635089937533</v>
      </c>
      <c r="E327" s="16">
        <v>1704.941889708542</v>
      </c>
      <c r="F327" s="16">
        <v>2697.6400213527741</v>
      </c>
      <c r="G327" s="16">
        <v>11993.319587154165</v>
      </c>
      <c r="H327" s="16">
        <v>26457.130676890985</v>
      </c>
      <c r="I327" s="16">
        <v>33659.392433565517</v>
      </c>
      <c r="J327" s="16">
        <v>47875.54638058092</v>
      </c>
      <c r="K327" s="16">
        <v>77333.967268570821</v>
      </c>
      <c r="L327" s="16">
        <v>123855.87468614895</v>
      </c>
      <c r="M327" s="16">
        <v>170626.57258036878</v>
      </c>
      <c r="N327" s="16">
        <v>207871.64664662993</v>
      </c>
    </row>
    <row r="328" spans="1:14" x14ac:dyDescent="0.3">
      <c r="A328" s="15" t="str">
        <f>INDEX('R1. Scenario specifications'!$C$11:$C$49,MATCH($B328,'R1. Scenario specifications'!$A$11:$A$49,0))</f>
        <v>Current 1.75DS, 2030 start, 'Expect the Unexpected'</v>
      </c>
      <c r="B328" s="15" t="s">
        <v>33</v>
      </c>
      <c r="C328" s="15" t="s">
        <v>64</v>
      </c>
      <c r="D328" s="16">
        <v>225.44707509197985</v>
      </c>
      <c r="E328" s="16">
        <v>381.21448417615534</v>
      </c>
      <c r="F328" s="16">
        <v>2791.4850951746089</v>
      </c>
      <c r="G328" s="16">
        <v>8791.753811334951</v>
      </c>
      <c r="H328" s="16">
        <v>14076.846975247981</v>
      </c>
      <c r="I328" s="16">
        <v>9933.0969199652718</v>
      </c>
      <c r="J328" s="16">
        <v>1002.5210203712134</v>
      </c>
      <c r="K328" s="16">
        <v>2.5292841119859699</v>
      </c>
      <c r="L328" s="16">
        <v>53.379466078221</v>
      </c>
      <c r="M328" s="16">
        <v>74.06217592697891</v>
      </c>
      <c r="N328" s="16">
        <v>74.06217592697891</v>
      </c>
    </row>
    <row r="329" spans="1:14" x14ac:dyDescent="0.3">
      <c r="A329" s="15" t="str">
        <f>INDEX('R1. Scenario specifications'!$C$11:$C$49,MATCH($B329,'R1. Scenario specifications'!$A$11:$A$49,0))</f>
        <v>Current 1.75DS, 2030 start, 'Expect the Unexpected'</v>
      </c>
      <c r="B329" s="15" t="s">
        <v>33</v>
      </c>
      <c r="C329" s="15" t="s">
        <v>74</v>
      </c>
      <c r="D329" s="16">
        <v>0</v>
      </c>
      <c r="E329" s="16">
        <v>0</v>
      </c>
      <c r="F329" s="16">
        <v>0</v>
      </c>
      <c r="G329" s="16">
        <v>0</v>
      </c>
      <c r="H329" s="16">
        <v>408.03805184012617</v>
      </c>
      <c r="I329" s="16">
        <v>7799.2936469585184</v>
      </c>
      <c r="J329" s="16">
        <v>47527.886251883458</v>
      </c>
      <c r="K329" s="16">
        <v>62733.542039302716</v>
      </c>
      <c r="L329" s="16">
        <v>81543.013198746557</v>
      </c>
      <c r="M329" s="16">
        <v>91991.710146656405</v>
      </c>
      <c r="N329" s="16">
        <v>100353.16231256798</v>
      </c>
    </row>
    <row r="330" spans="1:14" x14ac:dyDescent="0.3">
      <c r="A330" s="15" t="str">
        <f>INDEX('R1. Scenario specifications'!$C$11:$C$49,MATCH($B330,'R1. Scenario specifications'!$A$11:$A$49,0))</f>
        <v>Current 1.75DS, 2030 start, 'Expect the Unexpected'</v>
      </c>
      <c r="B330" s="15" t="s">
        <v>33</v>
      </c>
      <c r="C330" s="15" t="s">
        <v>65</v>
      </c>
      <c r="D330" s="16">
        <v>32535.635357063609</v>
      </c>
      <c r="E330" s="16">
        <v>42243.426803477269</v>
      </c>
      <c r="F330" s="16">
        <v>31373.284943851821</v>
      </c>
      <c r="G330" s="16">
        <v>26972.913078247384</v>
      </c>
      <c r="H330" s="16">
        <v>1178.670601090374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</row>
    <row r="331" spans="1:14" x14ac:dyDescent="0.3">
      <c r="A331" s="15" t="str">
        <f>INDEX('R1. Scenario specifications'!$C$11:$C$49,MATCH($B331,'R1. Scenario specifications'!$A$11:$A$49,0))</f>
        <v>Current 1.75DS, 2030 start, 'Expect the Unexpected'</v>
      </c>
      <c r="B331" s="15" t="s">
        <v>33</v>
      </c>
      <c r="C331" s="15" t="s">
        <v>66</v>
      </c>
      <c r="D331" s="16">
        <v>15109.066175979275</v>
      </c>
      <c r="E331" s="16">
        <v>15742.568461825336</v>
      </c>
      <c r="F331" s="16">
        <v>24494.690527642557</v>
      </c>
      <c r="G331" s="16">
        <v>20372.0006519647</v>
      </c>
      <c r="H331" s="16">
        <v>23875.826254651951</v>
      </c>
      <c r="I331" s="16">
        <v>9448.5590655713786</v>
      </c>
      <c r="J331" s="16">
        <v>3712.6389516771305</v>
      </c>
      <c r="K331" s="16">
        <v>44.431916071646697</v>
      </c>
      <c r="L331" s="16">
        <v>0</v>
      </c>
      <c r="M331" s="16">
        <v>0</v>
      </c>
      <c r="N331" s="16">
        <v>0</v>
      </c>
    </row>
    <row r="332" spans="1:14" x14ac:dyDescent="0.3">
      <c r="A332" s="15" t="str">
        <f>INDEX('R1. Scenario specifications'!$C$11:$C$49,MATCH($B332,'R1. Scenario specifications'!$A$11:$A$49,0))</f>
        <v>Current 1.75DS, 2030 start, 'Expect the Unexpected'</v>
      </c>
      <c r="B332" s="15" t="s">
        <v>33</v>
      </c>
      <c r="C332" s="15" t="s">
        <v>75</v>
      </c>
      <c r="D332" s="16">
        <v>0</v>
      </c>
      <c r="E332" s="16">
        <v>0</v>
      </c>
      <c r="F332" s="16">
        <v>0</v>
      </c>
      <c r="G332" s="16">
        <v>0</v>
      </c>
      <c r="H332" s="16">
        <v>13.801881595694159</v>
      </c>
      <c r="I332" s="16">
        <v>184.7098574014525</v>
      </c>
      <c r="J332" s="16">
        <v>1987.3365832996174</v>
      </c>
      <c r="K332" s="16">
        <v>2566.4646151367888</v>
      </c>
      <c r="L332" s="16">
        <v>5338.1594596013892</v>
      </c>
      <c r="M332" s="16">
        <v>7619.6976762356426</v>
      </c>
      <c r="N332" s="16">
        <v>9534.3172890470505</v>
      </c>
    </row>
    <row r="333" spans="1:14" x14ac:dyDescent="0.3">
      <c r="A333" s="15" t="str">
        <f>INDEX('R1. Scenario specifications'!$C$11:$C$49,MATCH($B333,'R1. Scenario specifications'!$A$11:$A$49,0))</f>
        <v>Current 1.75DS, 2030 start, 'Expect the Unexpected'</v>
      </c>
      <c r="B333" s="15" t="s">
        <v>33</v>
      </c>
      <c r="C333" s="15" t="s">
        <v>67</v>
      </c>
      <c r="D333" s="16">
        <v>202.44802165440652</v>
      </c>
      <c r="E333" s="16">
        <v>194.35225063586262</v>
      </c>
      <c r="F333" s="16">
        <v>2649.1640926234777</v>
      </c>
      <c r="G333" s="16">
        <v>4108.413409495316</v>
      </c>
      <c r="H333" s="16">
        <v>6114.4191706672154</v>
      </c>
      <c r="I333" s="16">
        <v>11483.632350029437</v>
      </c>
      <c r="J333" s="16">
        <v>17689.578949806106</v>
      </c>
      <c r="K333" s="16">
        <v>17622.385999045116</v>
      </c>
      <c r="L333" s="16">
        <v>18571.437763699294</v>
      </c>
      <c r="M333" s="16">
        <v>23753.360035582129</v>
      </c>
      <c r="N333" s="16">
        <v>26145.25613007597</v>
      </c>
    </row>
    <row r="334" spans="1:14" x14ac:dyDescent="0.3">
      <c r="A334" s="15" t="str">
        <f>INDEX('R1. Scenario specifications'!$C$11:$C$49,MATCH($B334,'R1. Scenario specifications'!$A$11:$A$49,0))</f>
        <v>Current 1.75DS, 2030 start, 'Expect the Unexpected'</v>
      </c>
      <c r="B334" s="15" t="s">
        <v>33</v>
      </c>
      <c r="C334" s="15" t="s">
        <v>68</v>
      </c>
      <c r="D334" s="16">
        <v>10255.125599999994</v>
      </c>
      <c r="E334" s="16">
        <v>10332.31166329937</v>
      </c>
      <c r="F334" s="16">
        <v>14441.136170479602</v>
      </c>
      <c r="G334" s="16">
        <v>17225.742365285667</v>
      </c>
      <c r="H334" s="16">
        <v>19255.57607110298</v>
      </c>
      <c r="I334" s="16">
        <v>27407.705668384428</v>
      </c>
      <c r="J334" s="16">
        <v>32154.85117011725</v>
      </c>
      <c r="K334" s="16">
        <v>33072.811600593501</v>
      </c>
      <c r="L334" s="16">
        <v>34323.444209164081</v>
      </c>
      <c r="M334" s="16">
        <v>36593.770745272486</v>
      </c>
      <c r="N334" s="16">
        <v>37743.880056310059</v>
      </c>
    </row>
    <row r="335" spans="1:14" x14ac:dyDescent="0.3">
      <c r="A335" s="15" t="str">
        <f>INDEX('R1. Scenario specifications'!$C$11:$C$49,MATCH($B335,'R1. Scenario specifications'!$A$11:$A$49,0))</f>
        <v>Current 1.75DS, 2030 start, 'Expect the Unexpected'</v>
      </c>
      <c r="B335" s="15" t="s">
        <v>33</v>
      </c>
      <c r="C335" s="15" t="s">
        <v>69</v>
      </c>
      <c r="D335" s="16">
        <v>9499.4101148835816</v>
      </c>
      <c r="E335" s="16">
        <v>9848.8143857170089</v>
      </c>
      <c r="F335" s="16">
        <v>13753.197500000002</v>
      </c>
      <c r="G335" s="16">
        <v>14573.808002186546</v>
      </c>
      <c r="H335" s="16">
        <v>15050.293836008295</v>
      </c>
      <c r="I335" s="16">
        <v>24925.344846272608</v>
      </c>
      <c r="J335" s="16">
        <v>29999.287499999984</v>
      </c>
      <c r="K335" s="16">
        <v>32036.976231921657</v>
      </c>
      <c r="L335" s="16">
        <v>33970.597188669264</v>
      </c>
      <c r="M335" s="16">
        <v>38453.579999999994</v>
      </c>
      <c r="N335" s="16">
        <v>39728.771935625111</v>
      </c>
    </row>
    <row r="336" spans="1:14" x14ac:dyDescent="0.3">
      <c r="A336" s="15" t="str">
        <f>INDEX('R1. Scenario specifications'!$C$11:$C$49,MATCH($B336,'R1. Scenario specifications'!$A$11:$A$49,0))</f>
        <v>Current 1.75DS, 2030 start, 'Expect the Unexpected'</v>
      </c>
      <c r="B336" s="15" t="s">
        <v>33</v>
      </c>
      <c r="C336" s="15" t="s">
        <v>70</v>
      </c>
      <c r="D336" s="16">
        <v>2379.536923850158</v>
      </c>
      <c r="E336" s="16">
        <v>2356.8190162179039</v>
      </c>
      <c r="F336" s="16">
        <v>2308.8771400062928</v>
      </c>
      <c r="G336" s="16">
        <v>1516.5761695611873</v>
      </c>
      <c r="H336" s="16">
        <v>734.15459382575602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</row>
    <row r="337" spans="1:14" x14ac:dyDescent="0.3">
      <c r="A337" s="15" t="str">
        <f>INDEX('R1. Scenario specifications'!$C$11:$C$49,MATCH($B337,'R1. Scenario specifications'!$A$11:$A$49,0))</f>
        <v>Current 1.75DS, 2030 start, 'Expect the Unexpected'</v>
      </c>
      <c r="B337" s="15" t="s">
        <v>33</v>
      </c>
      <c r="C337" s="15" t="s">
        <v>71</v>
      </c>
      <c r="D337" s="16">
        <v>67.937052631788802</v>
      </c>
      <c r="E337" s="16">
        <v>458.66984800047186</v>
      </c>
      <c r="F337" s="16">
        <v>1083.8377074130829</v>
      </c>
      <c r="G337" s="16">
        <v>2602.2563297349002</v>
      </c>
      <c r="H337" s="16">
        <v>10586.872609738341</v>
      </c>
      <c r="I337" s="16">
        <v>24700.704961132607</v>
      </c>
      <c r="J337" s="16">
        <v>39849.97058013334</v>
      </c>
      <c r="K337" s="16">
        <v>58822.581657584815</v>
      </c>
      <c r="L337" s="16">
        <v>86738.43370240528</v>
      </c>
      <c r="M337" s="16">
        <v>103434.31114051836</v>
      </c>
      <c r="N337" s="16">
        <v>119930.25843712647</v>
      </c>
    </row>
    <row r="338" spans="1:14" x14ac:dyDescent="0.3">
      <c r="A338" s="15" t="str">
        <f>INDEX('R1. Scenario specifications'!$C$11:$C$49,MATCH($B338,'R1. Scenario specifications'!$A$11:$A$49,0))</f>
        <v>Current 1.75DS, 2030 start, 'Expect the Unexpected'</v>
      </c>
      <c r="B338" s="15" t="s">
        <v>33</v>
      </c>
      <c r="C338" s="15" t="s">
        <v>72</v>
      </c>
      <c r="D338" s="16">
        <v>0.68787021919935687</v>
      </c>
      <c r="E338" s="16">
        <v>0.6257617671977489</v>
      </c>
      <c r="F338" s="16">
        <v>0.52638824399517514</v>
      </c>
      <c r="G338" s="16">
        <v>0.35092549599678308</v>
      </c>
      <c r="H338" s="16">
        <v>0.17546274799839201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</row>
    <row r="339" spans="1:14" x14ac:dyDescent="0.3">
      <c r="A339" s="15" t="str">
        <f>INDEX('R1. Scenario specifications'!$C$11:$C$49,MATCH($B339,'R1. Scenario specifications'!$A$11:$A$49,0))</f>
        <v>Current 1.75DS, 2030 start, 'Expect the Unexpected'</v>
      </c>
      <c r="B339" s="15" t="s">
        <v>33</v>
      </c>
      <c r="C339" s="15" t="s">
        <v>76</v>
      </c>
      <c r="D339" s="16">
        <v>1.963099940637433</v>
      </c>
      <c r="E339" s="16">
        <v>1.7858497922310126</v>
      </c>
      <c r="F339" s="16">
        <v>1.5022495547807513</v>
      </c>
      <c r="G339" s="16">
        <v>1.0014997031871673</v>
      </c>
      <c r="H339" s="16">
        <v>0.50074985159358421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</row>
    <row r="340" spans="1:14" x14ac:dyDescent="0.3">
      <c r="A340" s="15" t="str">
        <f>INDEX('R1. Scenario specifications'!$C$11:$C$49,MATCH($B340,'R1. Scenario specifications'!$A$11:$A$49,0))</f>
        <v>Current 1.75DS, 2030 start, 'Expect the Unexpected'</v>
      </c>
      <c r="B340" s="15" t="s">
        <v>33</v>
      </c>
      <c r="C340" s="15" t="s">
        <v>73</v>
      </c>
      <c r="D340" s="16">
        <v>1517.4635089937533</v>
      </c>
      <c r="E340" s="16">
        <v>1704.941889708542</v>
      </c>
      <c r="F340" s="16">
        <v>2697.6400213527741</v>
      </c>
      <c r="G340" s="16">
        <v>11305.646027158451</v>
      </c>
      <c r="H340" s="16">
        <v>26269.832743472045</v>
      </c>
      <c r="I340" s="16">
        <v>35750.389672013764</v>
      </c>
      <c r="J340" s="16">
        <v>56311.055260645968</v>
      </c>
      <c r="K340" s="16">
        <v>78985.099719254766</v>
      </c>
      <c r="L340" s="16">
        <v>118407.90234951722</v>
      </c>
      <c r="M340" s="16">
        <v>159818.92202199585</v>
      </c>
      <c r="N340" s="16">
        <v>204406.97846810916</v>
      </c>
    </row>
    <row r="341" spans="1:14" x14ac:dyDescent="0.3">
      <c r="A341" s="15" t="str">
        <f>INDEX('R1. Scenario specifications'!$C$11:$C$49,MATCH($B341,'R1. Scenario specifications'!$A$11:$A$49,0))</f>
        <v>Current 1.75DS, 2020 start, 'Expect the Unexpected' but with cheap renewables</v>
      </c>
      <c r="B341" s="15" t="s">
        <v>34</v>
      </c>
      <c r="C341" s="15" t="s">
        <v>64</v>
      </c>
      <c r="D341" s="16">
        <v>225.44707509197985</v>
      </c>
      <c r="E341" s="16">
        <v>381.21448417615534</v>
      </c>
      <c r="F341" s="16">
        <v>2791.4850951746089</v>
      </c>
      <c r="G341" s="16">
        <v>11955.531753329456</v>
      </c>
      <c r="H341" s="16">
        <v>13043.60248579323</v>
      </c>
      <c r="I341" s="16">
        <v>8733.3234769647006</v>
      </c>
      <c r="J341" s="16">
        <v>949.96999496338321</v>
      </c>
      <c r="K341" s="16">
        <v>61.824476921612529</v>
      </c>
      <c r="L341" s="16">
        <v>77.0439400436195</v>
      </c>
      <c r="M341" s="16">
        <v>74.066416593044892</v>
      </c>
      <c r="N341" s="16">
        <v>71.290497450692811</v>
      </c>
    </row>
    <row r="342" spans="1:14" x14ac:dyDescent="0.3">
      <c r="A342" s="15" t="str">
        <f>INDEX('R1. Scenario specifications'!$C$11:$C$49,MATCH($B342,'R1. Scenario specifications'!$A$11:$A$49,0))</f>
        <v>Current 1.75DS, 2020 start, 'Expect the Unexpected' but with cheap renewables</v>
      </c>
      <c r="B342" s="15" t="s">
        <v>34</v>
      </c>
      <c r="C342" s="15" t="s">
        <v>74</v>
      </c>
      <c r="D342" s="16">
        <v>0</v>
      </c>
      <c r="E342" s="16">
        <v>0</v>
      </c>
      <c r="F342" s="16">
        <v>0</v>
      </c>
      <c r="G342" s="16">
        <v>364.79748387310508</v>
      </c>
      <c r="H342" s="16">
        <v>2511.6199208156499</v>
      </c>
      <c r="I342" s="16">
        <v>12769.73606560701</v>
      </c>
      <c r="J342" s="16">
        <v>38634.996926837957</v>
      </c>
      <c r="K342" s="16">
        <v>66040.4254700944</v>
      </c>
      <c r="L342" s="16">
        <v>83584.672273103512</v>
      </c>
      <c r="M342" s="16">
        <v>96014.177958486864</v>
      </c>
      <c r="N342" s="16">
        <v>102952.8851237518</v>
      </c>
    </row>
    <row r="343" spans="1:14" x14ac:dyDescent="0.3">
      <c r="A343" s="15" t="str">
        <f>INDEX('R1. Scenario specifications'!$C$11:$C$49,MATCH($B343,'R1. Scenario specifications'!$A$11:$A$49,0))</f>
        <v>Current 1.75DS, 2020 start, 'Expect the Unexpected' but with cheap renewables</v>
      </c>
      <c r="B343" s="15" t="s">
        <v>34</v>
      </c>
      <c r="C343" s="15" t="s">
        <v>65</v>
      </c>
      <c r="D343" s="16">
        <v>32535.635357063609</v>
      </c>
      <c r="E343" s="16">
        <v>42243.426803477269</v>
      </c>
      <c r="F343" s="16">
        <v>31373.284943851821</v>
      </c>
      <c r="G343" s="16">
        <v>12824.483888491777</v>
      </c>
      <c r="H343" s="16">
        <v>651.68120544590693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</row>
    <row r="344" spans="1:14" x14ac:dyDescent="0.3">
      <c r="A344" s="15" t="str">
        <f>INDEX('R1. Scenario specifications'!$C$11:$C$49,MATCH($B344,'R1. Scenario specifications'!$A$11:$A$49,0))</f>
        <v>Current 1.75DS, 2020 start, 'Expect the Unexpected' but with cheap renewables</v>
      </c>
      <c r="B344" s="15" t="s">
        <v>34</v>
      </c>
      <c r="C344" s="15" t="s">
        <v>66</v>
      </c>
      <c r="D344" s="16">
        <v>15109.066175979275</v>
      </c>
      <c r="E344" s="16">
        <v>15742.568461825336</v>
      </c>
      <c r="F344" s="16">
        <v>24494.690527642557</v>
      </c>
      <c r="G344" s="16">
        <v>18246.568897640504</v>
      </c>
      <c r="H344" s="16">
        <v>13205.138974492607</v>
      </c>
      <c r="I344" s="16">
        <v>5919.8697708731606</v>
      </c>
      <c r="J344" s="16">
        <v>2052.4128109396461</v>
      </c>
      <c r="K344" s="16">
        <v>173.98410984169075</v>
      </c>
      <c r="L344" s="16">
        <v>0</v>
      </c>
      <c r="M344" s="16">
        <v>0</v>
      </c>
      <c r="N344" s="16">
        <v>0</v>
      </c>
    </row>
    <row r="345" spans="1:14" x14ac:dyDescent="0.3">
      <c r="A345" s="15" t="str">
        <f>INDEX('R1. Scenario specifications'!$C$11:$C$49,MATCH($B345,'R1. Scenario specifications'!$A$11:$A$49,0))</f>
        <v>Current 1.75DS, 2020 start, 'Expect the Unexpected' but with cheap renewables</v>
      </c>
      <c r="B345" s="15" t="s">
        <v>34</v>
      </c>
      <c r="C345" s="15" t="s">
        <v>75</v>
      </c>
      <c r="D345" s="16">
        <v>0</v>
      </c>
      <c r="E345" s="16">
        <v>0</v>
      </c>
      <c r="F345" s="16">
        <v>0</v>
      </c>
      <c r="G345" s="16">
        <v>32.915246580255349</v>
      </c>
      <c r="H345" s="16">
        <v>231.96299794973498</v>
      </c>
      <c r="I345" s="16">
        <v>1981.8909191151783</v>
      </c>
      <c r="J345" s="16">
        <v>3106.1886841784503</v>
      </c>
      <c r="K345" s="16">
        <v>3586.5996878383221</v>
      </c>
      <c r="L345" s="16">
        <v>7252.4888507375917</v>
      </c>
      <c r="M345" s="16">
        <v>9443.7484280289063</v>
      </c>
      <c r="N345" s="16">
        <v>8240.1085955392991</v>
      </c>
    </row>
    <row r="346" spans="1:14" x14ac:dyDescent="0.3">
      <c r="A346" s="15" t="str">
        <f>INDEX('R1. Scenario specifications'!$C$11:$C$49,MATCH($B346,'R1. Scenario specifications'!$A$11:$A$49,0))</f>
        <v>Current 1.75DS, 2020 start, 'Expect the Unexpected' but with cheap renewables</v>
      </c>
      <c r="B346" s="15" t="s">
        <v>34</v>
      </c>
      <c r="C346" s="15" t="s">
        <v>67</v>
      </c>
      <c r="D346" s="16">
        <v>202.44802165440652</v>
      </c>
      <c r="E346" s="16">
        <v>194.35225063586262</v>
      </c>
      <c r="F346" s="16">
        <v>2649.1640926234777</v>
      </c>
      <c r="G346" s="16">
        <v>4118.9307443512262</v>
      </c>
      <c r="H346" s="16">
        <v>5540.5974669474544</v>
      </c>
      <c r="I346" s="16">
        <v>7505.1268094626703</v>
      </c>
      <c r="J346" s="16">
        <v>9908.3820199304246</v>
      </c>
      <c r="K346" s="16">
        <v>12644.375999939852</v>
      </c>
      <c r="L346" s="16">
        <v>17753.658490286423</v>
      </c>
      <c r="M346" s="16">
        <v>23920.847559529659</v>
      </c>
      <c r="N346" s="16">
        <v>25691.865866283071</v>
      </c>
    </row>
    <row r="347" spans="1:14" x14ac:dyDescent="0.3">
      <c r="A347" s="15" t="str">
        <f>INDEX('R1. Scenario specifications'!$C$11:$C$49,MATCH($B347,'R1. Scenario specifications'!$A$11:$A$49,0))</f>
        <v>Current 1.75DS, 2020 start, 'Expect the Unexpected' but with cheap renewables</v>
      </c>
      <c r="B347" s="15" t="s">
        <v>34</v>
      </c>
      <c r="C347" s="15" t="s">
        <v>68</v>
      </c>
      <c r="D347" s="16">
        <v>10255.125599999994</v>
      </c>
      <c r="E347" s="16">
        <v>10332.31166329937</v>
      </c>
      <c r="F347" s="16">
        <v>14441.136170479602</v>
      </c>
      <c r="G347" s="16">
        <v>17571.520241340044</v>
      </c>
      <c r="H347" s="16">
        <v>21282.842026175775</v>
      </c>
      <c r="I347" s="16">
        <v>24215.621672230329</v>
      </c>
      <c r="J347" s="16">
        <v>26315.492623836093</v>
      </c>
      <c r="K347" s="16">
        <v>28436.761610373585</v>
      </c>
      <c r="L347" s="16">
        <v>31964.416693916377</v>
      </c>
      <c r="M347" s="16">
        <v>35282.617930513952</v>
      </c>
      <c r="N347" s="16">
        <v>36500.705979227714</v>
      </c>
    </row>
    <row r="348" spans="1:14" x14ac:dyDescent="0.3">
      <c r="A348" s="15" t="str">
        <f>INDEX('R1. Scenario specifications'!$C$11:$C$49,MATCH($B348,'R1. Scenario specifications'!$A$11:$A$49,0))</f>
        <v>Current 1.75DS, 2020 start, 'Expect the Unexpected' but with cheap renewables</v>
      </c>
      <c r="B348" s="15" t="s">
        <v>34</v>
      </c>
      <c r="C348" s="15" t="s">
        <v>69</v>
      </c>
      <c r="D348" s="16">
        <v>9499.4101148835816</v>
      </c>
      <c r="E348" s="16">
        <v>9848.8143857170089</v>
      </c>
      <c r="F348" s="16">
        <v>13753.197500000002</v>
      </c>
      <c r="G348" s="16">
        <v>14573.808002186546</v>
      </c>
      <c r="H348" s="16">
        <v>16865.186448930122</v>
      </c>
      <c r="I348" s="16">
        <v>24512.353605135235</v>
      </c>
      <c r="J348" s="16">
        <v>26022.161768835998</v>
      </c>
      <c r="K348" s="16">
        <v>31422.360317997387</v>
      </c>
      <c r="L348" s="16">
        <v>36244.076513173437</v>
      </c>
      <c r="M348" s="16">
        <v>38453.579999999987</v>
      </c>
      <c r="N348" s="16">
        <v>38808.830656383172</v>
      </c>
    </row>
    <row r="349" spans="1:14" x14ac:dyDescent="0.3">
      <c r="A349" s="15" t="str">
        <f>INDEX('R1. Scenario specifications'!$C$11:$C$49,MATCH($B349,'R1. Scenario specifications'!$A$11:$A$49,0))</f>
        <v>Current 1.75DS, 2020 start, 'Expect the Unexpected' but with cheap renewables</v>
      </c>
      <c r="B349" s="15" t="s">
        <v>34</v>
      </c>
      <c r="C349" s="15" t="s">
        <v>70</v>
      </c>
      <c r="D349" s="16">
        <v>2379.536923850158</v>
      </c>
      <c r="E349" s="16">
        <v>2356.8190162179039</v>
      </c>
      <c r="F349" s="16">
        <v>2308.8771400062928</v>
      </c>
      <c r="G349" s="16">
        <v>1503.8223551611868</v>
      </c>
      <c r="H349" s="16">
        <v>734.15459382575591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</row>
    <row r="350" spans="1:14" x14ac:dyDescent="0.3">
      <c r="A350" s="15" t="str">
        <f>INDEX('R1. Scenario specifications'!$C$11:$C$49,MATCH($B350,'R1. Scenario specifications'!$A$11:$A$49,0))</f>
        <v>Current 1.75DS, 2020 start, 'Expect the Unexpected' but with cheap renewables</v>
      </c>
      <c r="B350" s="15" t="s">
        <v>34</v>
      </c>
      <c r="C350" s="15" t="s">
        <v>71</v>
      </c>
      <c r="D350" s="16">
        <v>67.937052631788802</v>
      </c>
      <c r="E350" s="16">
        <v>458.66984800047186</v>
      </c>
      <c r="F350" s="16">
        <v>1083.8377074130829</v>
      </c>
      <c r="G350" s="16">
        <v>6700.9417991788441</v>
      </c>
      <c r="H350" s="16">
        <v>18600.168963805219</v>
      </c>
      <c r="I350" s="16">
        <v>26590.261077464987</v>
      </c>
      <c r="J350" s="16">
        <v>37195.432626447749</v>
      </c>
      <c r="K350" s="16">
        <v>60491.05491215083</v>
      </c>
      <c r="L350" s="16">
        <v>91242.78960600555</v>
      </c>
      <c r="M350" s="16">
        <v>114368.70911892765</v>
      </c>
      <c r="N350" s="16">
        <v>125967.94919092482</v>
      </c>
    </row>
    <row r="351" spans="1:14" x14ac:dyDescent="0.3">
      <c r="A351" s="15" t="str">
        <f>INDEX('R1. Scenario specifications'!$C$11:$C$49,MATCH($B351,'R1. Scenario specifications'!$A$11:$A$49,0))</f>
        <v>Current 1.75DS, 2020 start, 'Expect the Unexpected' but with cheap renewables</v>
      </c>
      <c r="B351" s="15" t="s">
        <v>34</v>
      </c>
      <c r="C351" s="15" t="s">
        <v>72</v>
      </c>
      <c r="D351" s="16">
        <v>0.68787021919935687</v>
      </c>
      <c r="E351" s="16">
        <v>0.6257617671977489</v>
      </c>
      <c r="F351" s="16">
        <v>0.52638824399517514</v>
      </c>
      <c r="G351" s="16">
        <v>0.35092549599678308</v>
      </c>
      <c r="H351" s="16">
        <v>0.17546274799839173</v>
      </c>
      <c r="I351" s="16">
        <v>0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</row>
    <row r="352" spans="1:14" x14ac:dyDescent="0.3">
      <c r="A352" s="15" t="str">
        <f>INDEX('R1. Scenario specifications'!$C$11:$C$49,MATCH($B352,'R1. Scenario specifications'!$A$11:$A$49,0))</f>
        <v>Current 1.75DS, 2020 start, 'Expect the Unexpected' but with cheap renewables</v>
      </c>
      <c r="B352" s="15" t="s">
        <v>34</v>
      </c>
      <c r="C352" s="15" t="s">
        <v>76</v>
      </c>
      <c r="D352" s="16">
        <v>1.963099940637433</v>
      </c>
      <c r="E352" s="16">
        <v>1.7858497922310126</v>
      </c>
      <c r="F352" s="16">
        <v>1.5022495547807513</v>
      </c>
      <c r="G352" s="16">
        <v>1.0014997031871673</v>
      </c>
      <c r="H352" s="16">
        <v>0.50074985159358421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</row>
    <row r="353" spans="1:14" x14ac:dyDescent="0.3">
      <c r="A353" s="15" t="str">
        <f>INDEX('R1. Scenario specifications'!$C$11:$C$49,MATCH($B353,'R1. Scenario specifications'!$A$11:$A$49,0))</f>
        <v>Current 1.75DS, 2020 start, 'Expect the Unexpected' but with cheap renewables</v>
      </c>
      <c r="B353" s="15" t="s">
        <v>34</v>
      </c>
      <c r="C353" s="15" t="s">
        <v>73</v>
      </c>
      <c r="D353" s="16">
        <v>1517.4635089937533</v>
      </c>
      <c r="E353" s="16">
        <v>1704.941889708542</v>
      </c>
      <c r="F353" s="16">
        <v>2697.6400213527741</v>
      </c>
      <c r="G353" s="16">
        <v>15317.60830311586</v>
      </c>
      <c r="H353" s="16">
        <v>27922.259403571079</v>
      </c>
      <c r="I353" s="16">
        <v>35411.87066779079</v>
      </c>
      <c r="J353" s="16">
        <v>49327.304628731319</v>
      </c>
      <c r="K353" s="16">
        <v>78725.962295109974</v>
      </c>
      <c r="L353" s="16">
        <v>125530.28047115955</v>
      </c>
      <c r="M353" s="16">
        <v>172208.60274008775</v>
      </c>
      <c r="N353" s="16">
        <v>209556.63073184164</v>
      </c>
    </row>
    <row r="354" spans="1:14" x14ac:dyDescent="0.3">
      <c r="A354" s="15" t="str">
        <f>INDEX('R1. Scenario specifications'!$C$11:$C$49,MATCH($B354,'R1. Scenario specifications'!$A$11:$A$49,0))</f>
        <v>Current 1.75DS, 2030 start, 'Expect the Unexpected' but with cheap renewables</v>
      </c>
      <c r="B354" s="15" t="s">
        <v>35</v>
      </c>
      <c r="C354" s="15" t="s">
        <v>64</v>
      </c>
      <c r="D354" s="16">
        <v>225.44707509197985</v>
      </c>
      <c r="E354" s="16">
        <v>381.21448417615534</v>
      </c>
      <c r="F354" s="16">
        <v>2791.4850951746089</v>
      </c>
      <c r="G354" s="16">
        <v>8791.753811334951</v>
      </c>
      <c r="H354" s="16">
        <v>13922.299783424889</v>
      </c>
      <c r="I354" s="16">
        <v>9721.4997553093181</v>
      </c>
      <c r="J354" s="16">
        <v>980.13319736163703</v>
      </c>
      <c r="K354" s="16">
        <v>14.375064377200999</v>
      </c>
      <c r="L354" s="16">
        <v>53.379466078221299</v>
      </c>
      <c r="M354" s="16">
        <v>74.0626886263302</v>
      </c>
      <c r="N354" s="16">
        <v>74.0626886263302</v>
      </c>
    </row>
    <row r="355" spans="1:14" x14ac:dyDescent="0.3">
      <c r="A355" s="15" t="str">
        <f>INDEX('R1. Scenario specifications'!$C$11:$C$49,MATCH($B355,'R1. Scenario specifications'!$A$11:$A$49,0))</f>
        <v>Current 1.75DS, 2030 start, 'Expect the Unexpected' but with cheap renewables</v>
      </c>
      <c r="B355" s="15" t="s">
        <v>35</v>
      </c>
      <c r="C355" s="15" t="s">
        <v>74</v>
      </c>
      <c r="D355" s="16">
        <v>0</v>
      </c>
      <c r="E355" s="16">
        <v>0</v>
      </c>
      <c r="F355" s="16">
        <v>0</v>
      </c>
      <c r="G355" s="16">
        <v>0</v>
      </c>
      <c r="H355" s="16">
        <v>412.10569001230584</v>
      </c>
      <c r="I355" s="16">
        <v>7704.173447830156</v>
      </c>
      <c r="J355" s="16">
        <v>46946.836006832033</v>
      </c>
      <c r="K355" s="16">
        <v>62699.498628801455</v>
      </c>
      <c r="L355" s="16">
        <v>81910.88496334682</v>
      </c>
      <c r="M355" s="16">
        <v>91967.258223388664</v>
      </c>
      <c r="N355" s="16">
        <v>100330.94414631721</v>
      </c>
    </row>
    <row r="356" spans="1:14" x14ac:dyDescent="0.3">
      <c r="A356" s="15" t="str">
        <f>INDEX('R1. Scenario specifications'!$C$11:$C$49,MATCH($B356,'R1. Scenario specifications'!$A$11:$A$49,0))</f>
        <v>Current 1.75DS, 2030 start, 'Expect the Unexpected' but with cheap renewables</v>
      </c>
      <c r="B356" s="15" t="s">
        <v>35</v>
      </c>
      <c r="C356" s="15" t="s">
        <v>65</v>
      </c>
      <c r="D356" s="16">
        <v>32535.635357063609</v>
      </c>
      <c r="E356" s="16">
        <v>42243.426803477269</v>
      </c>
      <c r="F356" s="16">
        <v>31373.284943851821</v>
      </c>
      <c r="G356" s="16">
        <v>26972.913078247384</v>
      </c>
      <c r="H356" s="16">
        <v>1895.8347766022043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</row>
    <row r="357" spans="1:14" x14ac:dyDescent="0.3">
      <c r="A357" s="15" t="str">
        <f>INDEX('R1. Scenario specifications'!$C$11:$C$49,MATCH($B357,'R1. Scenario specifications'!$A$11:$A$49,0))</f>
        <v>Current 1.75DS, 2030 start, 'Expect the Unexpected' but with cheap renewables</v>
      </c>
      <c r="B357" s="15" t="s">
        <v>35</v>
      </c>
      <c r="C357" s="15" t="s">
        <v>66</v>
      </c>
      <c r="D357" s="16">
        <v>15109.066175979275</v>
      </c>
      <c r="E357" s="16">
        <v>15742.568461825336</v>
      </c>
      <c r="F357" s="16">
        <v>24494.690527642557</v>
      </c>
      <c r="G357" s="16">
        <v>20372.0006519647</v>
      </c>
      <c r="H357" s="16">
        <v>21231.787073106469</v>
      </c>
      <c r="I357" s="16">
        <v>9504.9965868400504</v>
      </c>
      <c r="J357" s="16">
        <v>3348.6365624254636</v>
      </c>
      <c r="K357" s="16">
        <v>106.4325812915897</v>
      </c>
      <c r="L357" s="16">
        <v>0</v>
      </c>
      <c r="M357" s="16">
        <v>0</v>
      </c>
      <c r="N357" s="16">
        <v>0</v>
      </c>
    </row>
    <row r="358" spans="1:14" x14ac:dyDescent="0.3">
      <c r="A358" s="15" t="str">
        <f>INDEX('R1. Scenario specifications'!$C$11:$C$49,MATCH($B358,'R1. Scenario specifications'!$A$11:$A$49,0))</f>
        <v>Current 1.75DS, 2030 start, 'Expect the Unexpected' but with cheap renewables</v>
      </c>
      <c r="B358" s="15" t="s">
        <v>35</v>
      </c>
      <c r="C358" s="15" t="s">
        <v>75</v>
      </c>
      <c r="D358" s="16">
        <v>0</v>
      </c>
      <c r="E358" s="16">
        <v>0</v>
      </c>
      <c r="F358" s="16">
        <v>0</v>
      </c>
      <c r="G358" s="16">
        <v>0</v>
      </c>
      <c r="H358" s="16">
        <v>13.801881595694159</v>
      </c>
      <c r="I358" s="16">
        <v>186.47771595553769</v>
      </c>
      <c r="J358" s="16">
        <v>1919.089348815171</v>
      </c>
      <c r="K358" s="16">
        <v>2548.9417118414331</v>
      </c>
      <c r="L358" s="16">
        <v>5549.3829665170169</v>
      </c>
      <c r="M358" s="16">
        <v>7379.1521696325553</v>
      </c>
      <c r="N358" s="16">
        <v>8907.0101307514597</v>
      </c>
    </row>
    <row r="359" spans="1:14" x14ac:dyDescent="0.3">
      <c r="A359" s="15" t="str">
        <f>INDEX('R1. Scenario specifications'!$C$11:$C$49,MATCH($B359,'R1. Scenario specifications'!$A$11:$A$49,0))</f>
        <v>Current 1.75DS, 2030 start, 'Expect the Unexpected' but with cheap renewables</v>
      </c>
      <c r="B359" s="15" t="s">
        <v>35</v>
      </c>
      <c r="C359" s="15" t="s">
        <v>67</v>
      </c>
      <c r="D359" s="16">
        <v>202.44802165440652</v>
      </c>
      <c r="E359" s="16">
        <v>194.35225063586262</v>
      </c>
      <c r="F359" s="16">
        <v>2649.1640926234777</v>
      </c>
      <c r="G359" s="16">
        <v>4108.413409495316</v>
      </c>
      <c r="H359" s="16">
        <v>6164.5358177971684</v>
      </c>
      <c r="I359" s="16">
        <v>11234.999661421498</v>
      </c>
      <c r="J359" s="16">
        <v>14584.165595965773</v>
      </c>
      <c r="K359" s="16">
        <v>14512.928247683789</v>
      </c>
      <c r="L359" s="16">
        <v>15538.748631991955</v>
      </c>
      <c r="M359" s="16">
        <v>20592.592857661704</v>
      </c>
      <c r="N359" s="16">
        <v>23593.427235977884</v>
      </c>
    </row>
    <row r="360" spans="1:14" x14ac:dyDescent="0.3">
      <c r="A360" s="15" t="str">
        <f>INDEX('R1. Scenario specifications'!$C$11:$C$49,MATCH($B360,'R1. Scenario specifications'!$A$11:$A$49,0))</f>
        <v>Current 1.75DS, 2030 start, 'Expect the Unexpected' but with cheap renewables</v>
      </c>
      <c r="B360" s="15" t="s">
        <v>35</v>
      </c>
      <c r="C360" s="15" t="s">
        <v>68</v>
      </c>
      <c r="D360" s="16">
        <v>10255.125599999994</v>
      </c>
      <c r="E360" s="16">
        <v>10332.31166329937</v>
      </c>
      <c r="F360" s="16">
        <v>14441.136170479602</v>
      </c>
      <c r="G360" s="16">
        <v>17225.742365285667</v>
      </c>
      <c r="H360" s="16">
        <v>19180.870188346569</v>
      </c>
      <c r="I360" s="16">
        <v>27015.444721429394</v>
      </c>
      <c r="J360" s="16">
        <v>31086.445780641123</v>
      </c>
      <c r="K360" s="16">
        <v>32147.107458138915</v>
      </c>
      <c r="L360" s="16">
        <v>34482.72843561005</v>
      </c>
      <c r="M360" s="16">
        <v>36690.080935345424</v>
      </c>
      <c r="N360" s="16">
        <v>38307.855799668905</v>
      </c>
    </row>
    <row r="361" spans="1:14" x14ac:dyDescent="0.3">
      <c r="A361" s="15" t="str">
        <f>INDEX('R1. Scenario specifications'!$C$11:$C$49,MATCH($B361,'R1. Scenario specifications'!$A$11:$A$49,0))</f>
        <v>Current 1.75DS, 2030 start, 'Expect the Unexpected' but with cheap renewables</v>
      </c>
      <c r="B361" s="15" t="s">
        <v>35</v>
      </c>
      <c r="C361" s="15" t="s">
        <v>69</v>
      </c>
      <c r="D361" s="16">
        <v>9499.4101148835816</v>
      </c>
      <c r="E361" s="16">
        <v>9848.8143857170089</v>
      </c>
      <c r="F361" s="16">
        <v>13753.197500000002</v>
      </c>
      <c r="G361" s="16">
        <v>14573.808002186546</v>
      </c>
      <c r="H361" s="16">
        <v>15050.293836008295</v>
      </c>
      <c r="I361" s="16">
        <v>24243.794333780585</v>
      </c>
      <c r="J361" s="16">
        <v>29981.501313080171</v>
      </c>
      <c r="K361" s="16">
        <v>31992.35881345396</v>
      </c>
      <c r="L361" s="16">
        <v>34941.172165009542</v>
      </c>
      <c r="M361" s="16">
        <v>38568.651141079667</v>
      </c>
      <c r="N361" s="16">
        <v>39704.040867892727</v>
      </c>
    </row>
    <row r="362" spans="1:14" x14ac:dyDescent="0.3">
      <c r="A362" s="15" t="str">
        <f>INDEX('R1. Scenario specifications'!$C$11:$C$49,MATCH($B362,'R1. Scenario specifications'!$A$11:$A$49,0))</f>
        <v>Current 1.75DS, 2030 start, 'Expect the Unexpected' but with cheap renewables</v>
      </c>
      <c r="B362" s="15" t="s">
        <v>35</v>
      </c>
      <c r="C362" s="15" t="s">
        <v>70</v>
      </c>
      <c r="D362" s="16">
        <v>2379.536923850158</v>
      </c>
      <c r="E362" s="16">
        <v>2356.8190162179039</v>
      </c>
      <c r="F362" s="16">
        <v>2308.8771400062928</v>
      </c>
      <c r="G362" s="16">
        <v>1516.5761695611873</v>
      </c>
      <c r="H362" s="16">
        <v>749.7413771521243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</row>
    <row r="363" spans="1:14" x14ac:dyDescent="0.3">
      <c r="A363" s="15" t="str">
        <f>INDEX('R1. Scenario specifications'!$C$11:$C$49,MATCH($B363,'R1. Scenario specifications'!$A$11:$A$49,0))</f>
        <v>Current 1.75DS, 2030 start, 'Expect the Unexpected' but with cheap renewables</v>
      </c>
      <c r="B363" s="15" t="s">
        <v>35</v>
      </c>
      <c r="C363" s="15" t="s">
        <v>71</v>
      </c>
      <c r="D363" s="16">
        <v>67.937052631788802</v>
      </c>
      <c r="E363" s="16">
        <v>458.66984800047186</v>
      </c>
      <c r="F363" s="16">
        <v>1083.8377074130829</v>
      </c>
      <c r="G363" s="16">
        <v>2602.2563297349002</v>
      </c>
      <c r="H363" s="16">
        <v>12581.186166451807</v>
      </c>
      <c r="I363" s="16">
        <v>27816.267713040681</v>
      </c>
      <c r="J363" s="16">
        <v>44323.881871829297</v>
      </c>
      <c r="K363" s="16">
        <v>62977.643988647833</v>
      </c>
      <c r="L363" s="16">
        <v>88628.837773320105</v>
      </c>
      <c r="M363" s="16">
        <v>105330.988100091</v>
      </c>
      <c r="N363" s="16">
        <v>122743.27165973294</v>
      </c>
    </row>
    <row r="364" spans="1:14" x14ac:dyDescent="0.3">
      <c r="A364" s="15" t="str">
        <f>INDEX('R1. Scenario specifications'!$C$11:$C$49,MATCH($B364,'R1. Scenario specifications'!$A$11:$A$49,0))</f>
        <v>Current 1.75DS, 2030 start, 'Expect the Unexpected' but with cheap renewables</v>
      </c>
      <c r="B364" s="15" t="s">
        <v>35</v>
      </c>
      <c r="C364" s="15" t="s">
        <v>72</v>
      </c>
      <c r="D364" s="16">
        <v>0.68787021919935687</v>
      </c>
      <c r="E364" s="16">
        <v>0.6257617671977489</v>
      </c>
      <c r="F364" s="16">
        <v>0.52638824399517514</v>
      </c>
      <c r="G364" s="16">
        <v>0.35092549599678308</v>
      </c>
      <c r="H364" s="16">
        <v>0.17546274799839201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</row>
    <row r="365" spans="1:14" x14ac:dyDescent="0.3">
      <c r="A365" s="15" t="str">
        <f>INDEX('R1. Scenario specifications'!$C$11:$C$49,MATCH($B365,'R1. Scenario specifications'!$A$11:$A$49,0))</f>
        <v>Current 1.75DS, 2030 start, 'Expect the Unexpected' but with cheap renewables</v>
      </c>
      <c r="B365" s="15" t="s">
        <v>35</v>
      </c>
      <c r="C365" s="15" t="s">
        <v>76</v>
      </c>
      <c r="D365" s="16">
        <v>1.963099940637433</v>
      </c>
      <c r="E365" s="16">
        <v>1.7858497922310126</v>
      </c>
      <c r="F365" s="16">
        <v>1.5022495547807513</v>
      </c>
      <c r="G365" s="16">
        <v>1.0014997031871673</v>
      </c>
      <c r="H365" s="16">
        <v>0.50074985159358421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</row>
    <row r="366" spans="1:14" x14ac:dyDescent="0.3">
      <c r="A366" s="15" t="str">
        <f>INDEX('R1. Scenario specifications'!$C$11:$C$49,MATCH($B366,'R1. Scenario specifications'!$A$11:$A$49,0))</f>
        <v>Current 1.75DS, 2030 start, 'Expect the Unexpected' but with cheap renewables</v>
      </c>
      <c r="B366" s="15" t="s">
        <v>35</v>
      </c>
      <c r="C366" s="15" t="s">
        <v>73</v>
      </c>
      <c r="D366" s="16">
        <v>1517.4635089937533</v>
      </c>
      <c r="E366" s="16">
        <v>1704.941889708542</v>
      </c>
      <c r="F366" s="16">
        <v>2697.6400213527741</v>
      </c>
      <c r="G366" s="16">
        <v>11305.646027158451</v>
      </c>
      <c r="H366" s="16">
        <v>27051.259769908291</v>
      </c>
      <c r="I366" s="16">
        <v>37659.050469795598</v>
      </c>
      <c r="J366" s="16">
        <v>57575.830407833739</v>
      </c>
      <c r="K366" s="16">
        <v>80680.37484955971</v>
      </c>
      <c r="L366" s="16">
        <v>120817.79990914359</v>
      </c>
      <c r="M366" s="16">
        <v>160632.97166395542</v>
      </c>
      <c r="N366" s="16">
        <v>205013.03530958586</v>
      </c>
    </row>
    <row r="367" spans="1:14" x14ac:dyDescent="0.3">
      <c r="A367" s="15" t="str">
        <f>INDEX('R1. Scenario specifications'!$C$11:$C$49,MATCH($B367,'R1. Scenario specifications'!$A$11:$A$49,0))</f>
        <v>Current 1.75DS, 2020 start, 'Expect the Unexpected' but with cheap CCS</v>
      </c>
      <c r="B367" s="15" t="s">
        <v>36</v>
      </c>
      <c r="C367" s="15" t="s">
        <v>64</v>
      </c>
      <c r="D367" s="16">
        <v>225.44707509197985</v>
      </c>
      <c r="E367" s="16">
        <v>381.21448417615534</v>
      </c>
      <c r="F367" s="16">
        <v>2791.4850951746089</v>
      </c>
      <c r="G367" s="16">
        <v>13089.540024284746</v>
      </c>
      <c r="H367" s="16">
        <v>13820.717111949321</v>
      </c>
      <c r="I367" s="16">
        <v>9311.0237838954472</v>
      </c>
      <c r="J367" s="16">
        <v>969.95287868852915</v>
      </c>
      <c r="K367" s="16">
        <v>64.764318947236234</v>
      </c>
      <c r="L367" s="16">
        <v>77.039702189877602</v>
      </c>
      <c r="M367" s="16">
        <v>77.039702189877602</v>
      </c>
      <c r="N367" s="16">
        <v>71.283035443733709</v>
      </c>
    </row>
    <row r="368" spans="1:14" x14ac:dyDescent="0.3">
      <c r="A368" s="15" t="str">
        <f>INDEX('R1. Scenario specifications'!$C$11:$C$49,MATCH($B368,'R1. Scenario specifications'!$A$11:$A$49,0))</f>
        <v>Current 1.75DS, 2020 start, 'Expect the Unexpected' but with cheap CCS</v>
      </c>
      <c r="B368" s="15" t="s">
        <v>36</v>
      </c>
      <c r="C368" s="15" t="s">
        <v>74</v>
      </c>
      <c r="D368" s="16">
        <v>0</v>
      </c>
      <c r="E368" s="16">
        <v>0</v>
      </c>
      <c r="F368" s="16">
        <v>0</v>
      </c>
      <c r="G368" s="16">
        <v>394.25479060007376</v>
      </c>
      <c r="H368" s="16">
        <v>2610.1517378900999</v>
      </c>
      <c r="I368" s="16">
        <v>12844.255413220289</v>
      </c>
      <c r="J368" s="16">
        <v>38915.595225803365</v>
      </c>
      <c r="K368" s="16">
        <v>66375.620384586902</v>
      </c>
      <c r="L368" s="16">
        <v>83728.572545611794</v>
      </c>
      <c r="M368" s="16">
        <v>96139.692920438974</v>
      </c>
      <c r="N368" s="16">
        <v>102959.13561707249</v>
      </c>
    </row>
    <row r="369" spans="1:14" x14ac:dyDescent="0.3">
      <c r="A369" s="15" t="str">
        <f>INDEX('R1. Scenario specifications'!$C$11:$C$49,MATCH($B369,'R1. Scenario specifications'!$A$11:$A$49,0))</f>
        <v>Current 1.75DS, 2020 start, 'Expect the Unexpected' but with cheap CCS</v>
      </c>
      <c r="B369" s="15" t="s">
        <v>36</v>
      </c>
      <c r="C369" s="15" t="s">
        <v>65</v>
      </c>
      <c r="D369" s="16">
        <v>32535.635357063609</v>
      </c>
      <c r="E369" s="16">
        <v>42243.426803477269</v>
      </c>
      <c r="F369" s="16">
        <v>31373.284943851821</v>
      </c>
      <c r="G369" s="16">
        <v>13898.051714097124</v>
      </c>
      <c r="H369" s="16">
        <v>582.08969740057125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</row>
    <row r="370" spans="1:14" x14ac:dyDescent="0.3">
      <c r="A370" s="15" t="str">
        <f>INDEX('R1. Scenario specifications'!$C$11:$C$49,MATCH($B370,'R1. Scenario specifications'!$A$11:$A$49,0))</f>
        <v>Current 1.75DS, 2020 start, 'Expect the Unexpected' but with cheap CCS</v>
      </c>
      <c r="B370" s="15" t="s">
        <v>36</v>
      </c>
      <c r="C370" s="15" t="s">
        <v>66</v>
      </c>
      <c r="D370" s="16">
        <v>15109.066175979275</v>
      </c>
      <c r="E370" s="16">
        <v>15742.568461825336</v>
      </c>
      <c r="F370" s="16">
        <v>24494.690527642557</v>
      </c>
      <c r="G370" s="16">
        <v>18571.284425103873</v>
      </c>
      <c r="H370" s="16">
        <v>12319.81516543539</v>
      </c>
      <c r="I370" s="16">
        <v>5980.5775310622294</v>
      </c>
      <c r="J370" s="16">
        <v>1818.947730791926</v>
      </c>
      <c r="K370" s="16">
        <v>169.58599683605121</v>
      </c>
      <c r="L370" s="16">
        <v>0</v>
      </c>
      <c r="M370" s="16">
        <v>0</v>
      </c>
      <c r="N370" s="16">
        <v>0</v>
      </c>
    </row>
    <row r="371" spans="1:14" x14ac:dyDescent="0.3">
      <c r="A371" s="15" t="str">
        <f>INDEX('R1. Scenario specifications'!$C$11:$C$49,MATCH($B371,'R1. Scenario specifications'!$A$11:$A$49,0))</f>
        <v>Current 1.75DS, 2020 start, 'Expect the Unexpected' but with cheap CCS</v>
      </c>
      <c r="B371" s="15" t="s">
        <v>36</v>
      </c>
      <c r="C371" s="15" t="s">
        <v>75</v>
      </c>
      <c r="D371" s="16">
        <v>0</v>
      </c>
      <c r="E371" s="16">
        <v>0</v>
      </c>
      <c r="F371" s="16">
        <v>0</v>
      </c>
      <c r="G371" s="16">
        <v>31.652781007926201</v>
      </c>
      <c r="H371" s="16">
        <v>224.27633246319519</v>
      </c>
      <c r="I371" s="16">
        <v>1984.6029023234701</v>
      </c>
      <c r="J371" s="16">
        <v>3386.183076918493</v>
      </c>
      <c r="K371" s="16">
        <v>3446.7789610538766</v>
      </c>
      <c r="L371" s="16">
        <v>7188.7290380472114</v>
      </c>
      <c r="M371" s="16">
        <v>9632.8885193943679</v>
      </c>
      <c r="N371" s="16">
        <v>9005.423980643809</v>
      </c>
    </row>
    <row r="372" spans="1:14" x14ac:dyDescent="0.3">
      <c r="A372" s="15" t="str">
        <f>INDEX('R1. Scenario specifications'!$C$11:$C$49,MATCH($B372,'R1. Scenario specifications'!$A$11:$A$49,0))</f>
        <v>Current 1.75DS, 2020 start, 'Expect the Unexpected' but with cheap CCS</v>
      </c>
      <c r="B372" s="15" t="s">
        <v>36</v>
      </c>
      <c r="C372" s="15" t="s">
        <v>67</v>
      </c>
      <c r="D372" s="16">
        <v>202.44802165440652</v>
      </c>
      <c r="E372" s="16">
        <v>194.35225063586262</v>
      </c>
      <c r="F372" s="16">
        <v>2649.1640926234777</v>
      </c>
      <c r="G372" s="16">
        <v>4118.9307443512262</v>
      </c>
      <c r="H372" s="16">
        <v>5540.5974669474544</v>
      </c>
      <c r="I372" s="16">
        <v>7527.3975655436861</v>
      </c>
      <c r="J372" s="16">
        <v>10027.534077871413</v>
      </c>
      <c r="K372" s="16">
        <v>12747.556242461362</v>
      </c>
      <c r="L372" s="16">
        <v>17806.866031702295</v>
      </c>
      <c r="M372" s="16">
        <v>24069.262833010016</v>
      </c>
      <c r="N372" s="16">
        <v>26245.73738961227</v>
      </c>
    </row>
    <row r="373" spans="1:14" x14ac:dyDescent="0.3">
      <c r="A373" s="15" t="str">
        <f>INDEX('R1. Scenario specifications'!$C$11:$C$49,MATCH($B373,'R1. Scenario specifications'!$A$11:$A$49,0))</f>
        <v>Current 1.75DS, 2020 start, 'Expect the Unexpected' but with cheap CCS</v>
      </c>
      <c r="B373" s="15" t="s">
        <v>36</v>
      </c>
      <c r="C373" s="15" t="s">
        <v>68</v>
      </c>
      <c r="D373" s="16">
        <v>10255.125599999994</v>
      </c>
      <c r="E373" s="16">
        <v>10332.31166329937</v>
      </c>
      <c r="F373" s="16">
        <v>14441.136170479602</v>
      </c>
      <c r="G373" s="16">
        <v>17976.984290055723</v>
      </c>
      <c r="H373" s="16">
        <v>21827.559183190566</v>
      </c>
      <c r="I373" s="16">
        <v>25213.123772287683</v>
      </c>
      <c r="J373" s="16">
        <v>27838.538606030008</v>
      </c>
      <c r="K373" s="16">
        <v>29010.79607791411</v>
      </c>
      <c r="L373" s="16">
        <v>32806.734475548335</v>
      </c>
      <c r="M373" s="16">
        <v>36273.999955471161</v>
      </c>
      <c r="N373" s="16">
        <v>37453.268554667986</v>
      </c>
    </row>
    <row r="374" spans="1:14" x14ac:dyDescent="0.3">
      <c r="A374" s="15" t="str">
        <f>INDEX('R1. Scenario specifications'!$C$11:$C$49,MATCH($B374,'R1. Scenario specifications'!$A$11:$A$49,0))</f>
        <v>Current 1.75DS, 2020 start, 'Expect the Unexpected' but with cheap CCS</v>
      </c>
      <c r="B374" s="15" t="s">
        <v>36</v>
      </c>
      <c r="C374" s="15" t="s">
        <v>69</v>
      </c>
      <c r="D374" s="16">
        <v>9499.4101148835816</v>
      </c>
      <c r="E374" s="16">
        <v>9848.8143857170089</v>
      </c>
      <c r="F374" s="16">
        <v>13753.197500000002</v>
      </c>
      <c r="G374" s="16">
        <v>14573.808002186546</v>
      </c>
      <c r="H374" s="16">
        <v>17338.496872587624</v>
      </c>
      <c r="I374" s="16">
        <v>24641.708880006016</v>
      </c>
      <c r="J374" s="16">
        <v>27395.608937987541</v>
      </c>
      <c r="K374" s="16">
        <v>31625.975590741255</v>
      </c>
      <c r="L374" s="16">
        <v>36240.721820851708</v>
      </c>
      <c r="M374" s="16">
        <v>38453.579999999994</v>
      </c>
      <c r="N374" s="16">
        <v>38542.847225967307</v>
      </c>
    </row>
    <row r="375" spans="1:14" x14ac:dyDescent="0.3">
      <c r="A375" s="15" t="str">
        <f>INDEX('R1. Scenario specifications'!$C$11:$C$49,MATCH($B375,'R1. Scenario specifications'!$A$11:$A$49,0))</f>
        <v>Current 1.75DS, 2020 start, 'Expect the Unexpected' but with cheap CCS</v>
      </c>
      <c r="B375" s="15" t="s">
        <v>36</v>
      </c>
      <c r="C375" s="15" t="s">
        <v>70</v>
      </c>
      <c r="D375" s="16">
        <v>2379.536923850158</v>
      </c>
      <c r="E375" s="16">
        <v>2356.8190162179039</v>
      </c>
      <c r="F375" s="16">
        <v>2308.8771400062928</v>
      </c>
      <c r="G375" s="16">
        <v>1503.8223551611873</v>
      </c>
      <c r="H375" s="16">
        <v>734.15459382575614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</row>
    <row r="376" spans="1:14" x14ac:dyDescent="0.3">
      <c r="A376" s="15" t="str">
        <f>INDEX('R1. Scenario specifications'!$C$11:$C$49,MATCH($B376,'R1. Scenario specifications'!$A$11:$A$49,0))</f>
        <v>Current 1.75DS, 2020 start, 'Expect the Unexpected' but with cheap CCS</v>
      </c>
      <c r="B376" s="15" t="s">
        <v>36</v>
      </c>
      <c r="C376" s="15" t="s">
        <v>71</v>
      </c>
      <c r="D376" s="16">
        <v>67.937052631788802</v>
      </c>
      <c r="E376" s="16">
        <v>458.66984800047186</v>
      </c>
      <c r="F376" s="16">
        <v>1083.8377074130829</v>
      </c>
      <c r="G376" s="16">
        <v>5100.6448165703887</v>
      </c>
      <c r="H376" s="16">
        <v>16058.925260763968</v>
      </c>
      <c r="I376" s="16">
        <v>23789.846097717811</v>
      </c>
      <c r="J376" s="16">
        <v>32281.586269426414</v>
      </c>
      <c r="K376" s="16">
        <v>58121.776888523025</v>
      </c>
      <c r="L376" s="16">
        <v>89601.104630707327</v>
      </c>
      <c r="M376" s="16">
        <v>111988.38034426267</v>
      </c>
      <c r="N376" s="16">
        <v>123285.74343315647</v>
      </c>
    </row>
    <row r="377" spans="1:14" x14ac:dyDescent="0.3">
      <c r="A377" s="15" t="str">
        <f>INDEX('R1. Scenario specifications'!$C$11:$C$49,MATCH($B377,'R1. Scenario specifications'!$A$11:$A$49,0))</f>
        <v>Current 1.75DS, 2020 start, 'Expect the Unexpected' but with cheap CCS</v>
      </c>
      <c r="B377" s="15" t="s">
        <v>36</v>
      </c>
      <c r="C377" s="15" t="s">
        <v>72</v>
      </c>
      <c r="D377" s="16">
        <v>0.68787021919935687</v>
      </c>
      <c r="E377" s="16">
        <v>0.6257617671977489</v>
      </c>
      <c r="F377" s="16">
        <v>0.52638824399517514</v>
      </c>
      <c r="G377" s="16">
        <v>0.35092549599678308</v>
      </c>
      <c r="H377" s="16">
        <v>0.17546274799839173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</row>
    <row r="378" spans="1:14" x14ac:dyDescent="0.3">
      <c r="A378" s="15" t="str">
        <f>INDEX('R1. Scenario specifications'!$C$11:$C$49,MATCH($B378,'R1. Scenario specifications'!$A$11:$A$49,0))</f>
        <v>Current 1.75DS, 2020 start, 'Expect the Unexpected' but with cheap CCS</v>
      </c>
      <c r="B378" s="15" t="s">
        <v>36</v>
      </c>
      <c r="C378" s="15" t="s">
        <v>76</v>
      </c>
      <c r="D378" s="16">
        <v>1.963099940637433</v>
      </c>
      <c r="E378" s="16">
        <v>1.7858497922310126</v>
      </c>
      <c r="F378" s="16">
        <v>1.5022495547807513</v>
      </c>
      <c r="G378" s="16">
        <v>1.0014997031871682</v>
      </c>
      <c r="H378" s="16">
        <v>0.50074985159358421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</row>
    <row r="379" spans="1:14" x14ac:dyDescent="0.3">
      <c r="A379" s="15" t="str">
        <f>INDEX('R1. Scenario specifications'!$C$11:$C$49,MATCH($B379,'R1. Scenario specifications'!$A$11:$A$49,0))</f>
        <v>Current 1.75DS, 2020 start, 'Expect the Unexpected' but with cheap CCS</v>
      </c>
      <c r="B379" s="15" t="s">
        <v>36</v>
      </c>
      <c r="C379" s="15" t="s">
        <v>73</v>
      </c>
      <c r="D379" s="16">
        <v>1517.4635089937533</v>
      </c>
      <c r="E379" s="16">
        <v>1704.941889708542</v>
      </c>
      <c r="F379" s="16">
        <v>2697.6400213527741</v>
      </c>
      <c r="G379" s="16">
        <v>11993.31958715427</v>
      </c>
      <c r="H379" s="16">
        <v>26457.130676890123</v>
      </c>
      <c r="I379" s="16">
        <v>33659.392433533838</v>
      </c>
      <c r="J379" s="16">
        <v>47875.546380513486</v>
      </c>
      <c r="K379" s="16">
        <v>77333.96726844972</v>
      </c>
      <c r="L379" s="16">
        <v>123855.874685862</v>
      </c>
      <c r="M379" s="16">
        <v>170626.57258001153</v>
      </c>
      <c r="N379" s="16">
        <v>207871.64664640845</v>
      </c>
    </row>
    <row r="380" spans="1:14" x14ac:dyDescent="0.3">
      <c r="A380" s="15" t="str">
        <f>INDEX('R1. Scenario specifications'!$C$11:$C$49,MATCH($B380,'R1. Scenario specifications'!$A$11:$A$49,0))</f>
        <v>Current 2DS, 2020 start, 'Expect the Unexpected' but with cheap renewables</v>
      </c>
      <c r="B380" s="15" t="s">
        <v>37</v>
      </c>
      <c r="C380" s="15" t="s">
        <v>64</v>
      </c>
      <c r="D380" s="16">
        <v>225.44707509197985</v>
      </c>
      <c r="E380" s="16">
        <v>366.64870873098073</v>
      </c>
      <c r="F380" s="16">
        <v>2791.4850951746093</v>
      </c>
      <c r="G380" s="16">
        <v>9953.8942116929629</v>
      </c>
      <c r="H380" s="16">
        <v>11672.945590339543</v>
      </c>
      <c r="I380" s="16">
        <v>13087.434645111991</v>
      </c>
      <c r="J380" s="16">
        <v>6895.2474842947104</v>
      </c>
      <c r="K380" s="16">
        <v>2496.3913246037378</v>
      </c>
      <c r="L380" s="16">
        <v>117.23345320715036</v>
      </c>
      <c r="M380" s="16">
        <v>74.059233022668408</v>
      </c>
      <c r="N380" s="16">
        <v>71.257435829175904</v>
      </c>
    </row>
    <row r="381" spans="1:14" x14ac:dyDescent="0.3">
      <c r="A381" s="15" t="str">
        <f>INDEX('R1. Scenario specifications'!$C$11:$C$49,MATCH($B381,'R1. Scenario specifications'!$A$11:$A$49,0))</f>
        <v>Current 2DS, 2020 start, 'Expect the Unexpected' but with cheap renewables</v>
      </c>
      <c r="B381" s="15" t="s">
        <v>37</v>
      </c>
      <c r="C381" s="15" t="s">
        <v>74</v>
      </c>
      <c r="D381" s="16">
        <v>0</v>
      </c>
      <c r="E381" s="16">
        <v>0</v>
      </c>
      <c r="F381" s="16">
        <v>0</v>
      </c>
      <c r="G381" s="16">
        <v>129.57802793409383</v>
      </c>
      <c r="H381" s="16">
        <v>750.09128775848296</v>
      </c>
      <c r="I381" s="16">
        <v>3965.5036358490061</v>
      </c>
      <c r="J381" s="16">
        <v>18881.795256787922</v>
      </c>
      <c r="K381" s="16">
        <v>45319.79068632485</v>
      </c>
      <c r="L381" s="16">
        <v>69745.511820910964</v>
      </c>
      <c r="M381" s="16">
        <v>87024.78771742039</v>
      </c>
      <c r="N381" s="16">
        <v>93126.910982480433</v>
      </c>
    </row>
    <row r="382" spans="1:14" x14ac:dyDescent="0.3">
      <c r="A382" s="15" t="str">
        <f>INDEX('R1. Scenario specifications'!$C$11:$C$49,MATCH($B382,'R1. Scenario specifications'!$A$11:$A$49,0))</f>
        <v>Current 2DS, 2020 start, 'Expect the Unexpected' but with cheap renewables</v>
      </c>
      <c r="B382" s="15" t="s">
        <v>37</v>
      </c>
      <c r="C382" s="15" t="s">
        <v>65</v>
      </c>
      <c r="D382" s="16">
        <v>32418.670916071689</v>
      </c>
      <c r="E382" s="16">
        <v>42281.951063885441</v>
      </c>
      <c r="F382" s="16">
        <v>31803.104594332144</v>
      </c>
      <c r="G382" s="16">
        <v>19463.151399978338</v>
      </c>
      <c r="H382" s="16">
        <v>6012.9229606712806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</row>
    <row r="383" spans="1:14" x14ac:dyDescent="0.3">
      <c r="A383" s="15" t="str">
        <f>INDEX('R1. Scenario specifications'!$C$11:$C$49,MATCH($B383,'R1. Scenario specifications'!$A$11:$A$49,0))</f>
        <v>Current 2DS, 2020 start, 'Expect the Unexpected' but with cheap renewables</v>
      </c>
      <c r="B383" s="15" t="s">
        <v>37</v>
      </c>
      <c r="C383" s="15" t="s">
        <v>66</v>
      </c>
      <c r="D383" s="16">
        <v>15227.971784774711</v>
      </c>
      <c r="E383" s="16">
        <v>15742.568461825387</v>
      </c>
      <c r="F383" s="16">
        <v>24022.418631641507</v>
      </c>
      <c r="G383" s="16">
        <v>16795.956261428451</v>
      </c>
      <c r="H383" s="16">
        <v>11860.358667047751</v>
      </c>
      <c r="I383" s="16">
        <v>8418.202260679529</v>
      </c>
      <c r="J383" s="16">
        <v>5030.9010628312244</v>
      </c>
      <c r="K383" s="16">
        <v>2789.4747199269641</v>
      </c>
      <c r="L383" s="16">
        <v>800.79257799330139</v>
      </c>
      <c r="M383" s="16">
        <v>90.4696896512622</v>
      </c>
      <c r="N383" s="16">
        <v>0</v>
      </c>
    </row>
    <row r="384" spans="1:14" x14ac:dyDescent="0.3">
      <c r="A384" s="15" t="str">
        <f>INDEX('R1. Scenario specifications'!$C$11:$C$49,MATCH($B384,'R1. Scenario specifications'!$A$11:$A$49,0))</f>
        <v>Current 2DS, 2020 start, 'Expect the Unexpected' but with cheap renewables</v>
      </c>
      <c r="B384" s="15" t="s">
        <v>37</v>
      </c>
      <c r="C384" s="15" t="s">
        <v>75</v>
      </c>
      <c r="D384" s="16">
        <v>0</v>
      </c>
      <c r="E384" s="16">
        <v>0</v>
      </c>
      <c r="F384" s="16">
        <v>0</v>
      </c>
      <c r="G384" s="16">
        <v>0</v>
      </c>
      <c r="H384" s="16">
        <v>8.841230960588879</v>
      </c>
      <c r="I384" s="16">
        <v>20.125131045319499</v>
      </c>
      <c r="J384" s="16">
        <v>41.821601903521433</v>
      </c>
      <c r="K384" s="16">
        <v>365.35700594668691</v>
      </c>
      <c r="L384" s="16">
        <v>2583.4283540377924</v>
      </c>
      <c r="M384" s="16">
        <v>6008.8436514829727</v>
      </c>
      <c r="N384" s="16">
        <v>7401.1629377774043</v>
      </c>
    </row>
    <row r="385" spans="1:14" x14ac:dyDescent="0.3">
      <c r="A385" s="15" t="str">
        <f>INDEX('R1. Scenario specifications'!$C$11:$C$49,MATCH($B385,'R1. Scenario specifications'!$A$11:$A$49,0))</f>
        <v>Current 2DS, 2020 start, 'Expect the Unexpected' but with cheap renewables</v>
      </c>
      <c r="B385" s="15" t="s">
        <v>37</v>
      </c>
      <c r="C385" s="15" t="s">
        <v>67</v>
      </c>
      <c r="D385" s="16">
        <v>202.44802165440652</v>
      </c>
      <c r="E385" s="16">
        <v>194.35225063586262</v>
      </c>
      <c r="F385" s="16">
        <v>2583.5611568407612</v>
      </c>
      <c r="G385" s="16">
        <v>4053.3278085685097</v>
      </c>
      <c r="H385" s="16">
        <v>5537.2119022875704</v>
      </c>
      <c r="I385" s="16">
        <v>7329.9171048224416</v>
      </c>
      <c r="J385" s="16">
        <v>9727.4225472220969</v>
      </c>
      <c r="K385" s="16">
        <v>10436.283281223394</v>
      </c>
      <c r="L385" s="16">
        <v>11651.274381566933</v>
      </c>
      <c r="M385" s="16">
        <v>17867.424239672084</v>
      </c>
      <c r="N385" s="16">
        <v>24144.195384459781</v>
      </c>
    </row>
    <row r="386" spans="1:14" x14ac:dyDescent="0.3">
      <c r="A386" s="15" t="str">
        <f>INDEX('R1. Scenario specifications'!$C$11:$C$49,MATCH($B386,'R1. Scenario specifications'!$A$11:$A$49,0))</f>
        <v>Current 2DS, 2020 start, 'Expect the Unexpected' but with cheap renewables</v>
      </c>
      <c r="B386" s="15" t="s">
        <v>37</v>
      </c>
      <c r="C386" s="15" t="s">
        <v>68</v>
      </c>
      <c r="D386" s="16">
        <v>10255.125599999996</v>
      </c>
      <c r="E386" s="16">
        <v>10349.250849132153</v>
      </c>
      <c r="F386" s="16">
        <v>14705.435888128377</v>
      </c>
      <c r="G386" s="16">
        <v>17464.453558652393</v>
      </c>
      <c r="H386" s="16">
        <v>19769.732995181999</v>
      </c>
      <c r="I386" s="16">
        <v>22444.872757057117</v>
      </c>
      <c r="J386" s="16">
        <v>24076.761093204062</v>
      </c>
      <c r="K386" s="16">
        <v>24992.659319037626</v>
      </c>
      <c r="L386" s="16">
        <v>28067.555256791402</v>
      </c>
      <c r="M386" s="16">
        <v>33836.673157478246</v>
      </c>
      <c r="N386" s="16">
        <v>36460.473592130656</v>
      </c>
    </row>
    <row r="387" spans="1:14" x14ac:dyDescent="0.3">
      <c r="A387" s="15" t="str">
        <f>INDEX('R1. Scenario specifications'!$C$11:$C$49,MATCH($B387,'R1. Scenario specifications'!$A$11:$A$49,0))</f>
        <v>Current 2DS, 2020 start, 'Expect the Unexpected' but with cheap renewables</v>
      </c>
      <c r="B387" s="15" t="s">
        <v>37</v>
      </c>
      <c r="C387" s="15" t="s">
        <v>69</v>
      </c>
      <c r="D387" s="16">
        <v>9499.4101148835816</v>
      </c>
      <c r="E387" s="16">
        <v>9848.8143857170107</v>
      </c>
      <c r="F387" s="16">
        <v>13753.197500000002</v>
      </c>
      <c r="G387" s="16">
        <v>14580.156829963411</v>
      </c>
      <c r="H387" s="16">
        <v>15651.426058966248</v>
      </c>
      <c r="I387" s="16">
        <v>20940.596744439928</v>
      </c>
      <c r="J387" s="16">
        <v>23499.826504750228</v>
      </c>
      <c r="K387" s="16">
        <v>29956.063221852557</v>
      </c>
      <c r="L387" s="16">
        <v>33396.825569992645</v>
      </c>
      <c r="M387" s="16">
        <v>38356.391471664807</v>
      </c>
      <c r="N387" s="16">
        <v>39733.174999999996</v>
      </c>
    </row>
    <row r="388" spans="1:14" x14ac:dyDescent="0.3">
      <c r="A388" s="15" t="str">
        <f>INDEX('R1. Scenario specifications'!$C$11:$C$49,MATCH($B388,'R1. Scenario specifications'!$A$11:$A$49,0))</f>
        <v>Current 2DS, 2020 start, 'Expect the Unexpected' but with cheap renewables</v>
      </c>
      <c r="B388" s="15" t="s">
        <v>37</v>
      </c>
      <c r="C388" s="15" t="s">
        <v>70</v>
      </c>
      <c r="D388" s="16">
        <v>2379.536923850158</v>
      </c>
      <c r="E388" s="16">
        <v>2356.8190162179035</v>
      </c>
      <c r="F388" s="16">
        <v>2308.8771400062919</v>
      </c>
      <c r="G388" s="16">
        <v>1503.8223551611873</v>
      </c>
      <c r="H388" s="16">
        <v>735.79214155908937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</row>
    <row r="389" spans="1:14" x14ac:dyDescent="0.3">
      <c r="A389" s="15" t="str">
        <f>INDEX('R1. Scenario specifications'!$C$11:$C$49,MATCH($B389,'R1. Scenario specifications'!$A$11:$A$49,0))</f>
        <v>Current 2DS, 2020 start, 'Expect the Unexpected' but with cheap renewables</v>
      </c>
      <c r="B389" s="15" t="s">
        <v>37</v>
      </c>
      <c r="C389" s="15" t="s">
        <v>71</v>
      </c>
      <c r="D389" s="16">
        <v>67.937052631788802</v>
      </c>
      <c r="E389" s="16">
        <v>458.66984800047192</v>
      </c>
      <c r="F389" s="16">
        <v>952.33067667622163</v>
      </c>
      <c r="G389" s="16">
        <v>5635.6302597147223</v>
      </c>
      <c r="H389" s="16">
        <v>21803.599923519814</v>
      </c>
      <c r="I389" s="16">
        <v>29920.997246554849</v>
      </c>
      <c r="J389" s="16">
        <v>37986.565968377807</v>
      </c>
      <c r="K389" s="16">
        <v>46082.18855825979</v>
      </c>
      <c r="L389" s="16">
        <v>63081.399952745647</v>
      </c>
      <c r="M389" s="16">
        <v>92190.162924516873</v>
      </c>
      <c r="N389" s="16">
        <v>109836.29374885143</v>
      </c>
    </row>
    <row r="390" spans="1:14" x14ac:dyDescent="0.3">
      <c r="A390" s="15" t="str">
        <f>INDEX('R1. Scenario specifications'!$C$11:$C$49,MATCH($B390,'R1. Scenario specifications'!$A$11:$A$49,0))</f>
        <v>Current 2DS, 2020 start, 'Expect the Unexpected' but with cheap renewables</v>
      </c>
      <c r="B390" s="15" t="s">
        <v>37</v>
      </c>
      <c r="C390" s="15" t="s">
        <v>72</v>
      </c>
      <c r="D390" s="16">
        <v>0.68787021919935687</v>
      </c>
      <c r="E390" s="16">
        <v>0.6257617671977489</v>
      </c>
      <c r="F390" s="16">
        <v>0.52638824399517514</v>
      </c>
      <c r="G390" s="16">
        <v>0.35092549599678308</v>
      </c>
      <c r="H390" s="16">
        <v>0.17546274799839173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</row>
    <row r="391" spans="1:14" x14ac:dyDescent="0.3">
      <c r="A391" s="15" t="str">
        <f>INDEX('R1. Scenario specifications'!$C$11:$C$49,MATCH($B391,'R1. Scenario specifications'!$A$11:$A$49,0))</f>
        <v>Current 2DS, 2020 start, 'Expect the Unexpected' but with cheap renewables</v>
      </c>
      <c r="B391" s="15" t="s">
        <v>37</v>
      </c>
      <c r="C391" s="15" t="s">
        <v>76</v>
      </c>
      <c r="D391" s="16">
        <v>1.963099940637433</v>
      </c>
      <c r="E391" s="16">
        <v>1.7858497922310126</v>
      </c>
      <c r="F391" s="16">
        <v>1.5022495547807513</v>
      </c>
      <c r="G391" s="16">
        <v>1.0014997031871682</v>
      </c>
      <c r="H391" s="16">
        <v>0.50074985159358421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</row>
    <row r="392" spans="1:14" x14ac:dyDescent="0.3">
      <c r="A392" s="15" t="str">
        <f>INDEX('R1. Scenario specifications'!$C$11:$C$49,MATCH($B392,'R1. Scenario specifications'!$A$11:$A$49,0))</f>
        <v>Current 2DS, 2020 start, 'Expect the Unexpected' but with cheap renewables</v>
      </c>
      <c r="B392" s="15" t="s">
        <v>37</v>
      </c>
      <c r="C392" s="15" t="s">
        <v>73</v>
      </c>
      <c r="D392" s="16">
        <v>1517.4635089937533</v>
      </c>
      <c r="E392" s="16">
        <v>1704.9418897085425</v>
      </c>
      <c r="F392" s="16">
        <v>2682.857953104296</v>
      </c>
      <c r="G392" s="16">
        <v>15727.575334620877</v>
      </c>
      <c r="H392" s="16">
        <v>28276.12448220541</v>
      </c>
      <c r="I392" s="16">
        <v>34148.093980159116</v>
      </c>
      <c r="J392" s="16">
        <v>45217.2990374359</v>
      </c>
      <c r="K392" s="16">
        <v>62945.033690704273</v>
      </c>
      <c r="L392" s="16">
        <v>93182.021217871836</v>
      </c>
      <c r="M392" s="16">
        <v>146754.74025008004</v>
      </c>
      <c r="N392" s="16">
        <v>190653.92124248331</v>
      </c>
    </row>
    <row r="393" spans="1:14" x14ac:dyDescent="0.3">
      <c r="A393" s="15" t="str">
        <f>INDEX('R1. Scenario specifications'!$C$11:$C$49,MATCH($B393,'R1. Scenario specifications'!$A$11:$A$49,0))</f>
        <v>Current 1.75DS, 2030 start, 'Expect the Unexpected' but with cheap CCS</v>
      </c>
      <c r="B393" s="15" t="s">
        <v>38</v>
      </c>
      <c r="C393" s="15" t="s">
        <v>64</v>
      </c>
      <c r="D393" s="16">
        <v>225.44707509197985</v>
      </c>
      <c r="E393" s="16">
        <v>381.21448417615534</v>
      </c>
      <c r="F393" s="16">
        <v>2791.4850951746089</v>
      </c>
      <c r="G393" s="16">
        <v>8791.753811334951</v>
      </c>
      <c r="H393" s="16">
        <v>14076.846975363156</v>
      </c>
      <c r="I393" s="16">
        <v>9933.096920080201</v>
      </c>
      <c r="J393" s="16">
        <v>1002.521020371734</v>
      </c>
      <c r="K393" s="16">
        <v>2.5292841119859801</v>
      </c>
      <c r="L393" s="16">
        <v>53.379466078221299</v>
      </c>
      <c r="M393" s="16">
        <v>74.06217592697891</v>
      </c>
      <c r="N393" s="16">
        <v>74.06217592697891</v>
      </c>
    </row>
    <row r="394" spans="1:14" x14ac:dyDescent="0.3">
      <c r="A394" s="15" t="str">
        <f>INDEX('R1. Scenario specifications'!$C$11:$C$49,MATCH($B394,'R1. Scenario specifications'!$A$11:$A$49,0))</f>
        <v>Current 1.75DS, 2030 start, 'Expect the Unexpected' but with cheap CCS</v>
      </c>
      <c r="B394" s="15" t="s">
        <v>38</v>
      </c>
      <c r="C394" s="15" t="s">
        <v>74</v>
      </c>
      <c r="D394" s="16">
        <v>0</v>
      </c>
      <c r="E394" s="16">
        <v>0</v>
      </c>
      <c r="F394" s="16">
        <v>0</v>
      </c>
      <c r="G394" s="16">
        <v>0</v>
      </c>
      <c r="H394" s="16">
        <v>408.03805184016625</v>
      </c>
      <c r="I394" s="16">
        <v>7799.293646950603</v>
      </c>
      <c r="J394" s="16">
        <v>47527.886251834439</v>
      </c>
      <c r="K394" s="16">
        <v>62733.542038716681</v>
      </c>
      <c r="L394" s="16">
        <v>81543.013198280096</v>
      </c>
      <c r="M394" s="16">
        <v>91991.710146657002</v>
      </c>
      <c r="N394" s="16">
        <v>100353.16231256796</v>
      </c>
    </row>
    <row r="395" spans="1:14" x14ac:dyDescent="0.3">
      <c r="A395" s="15" t="str">
        <f>INDEX('R1. Scenario specifications'!$C$11:$C$49,MATCH($B395,'R1. Scenario specifications'!$A$11:$A$49,0))</f>
        <v>Current 1.75DS, 2030 start, 'Expect the Unexpected' but with cheap CCS</v>
      </c>
      <c r="B395" s="15" t="s">
        <v>38</v>
      </c>
      <c r="C395" s="15" t="s">
        <v>65</v>
      </c>
      <c r="D395" s="16">
        <v>32535.635357063609</v>
      </c>
      <c r="E395" s="16">
        <v>42243.426803477269</v>
      </c>
      <c r="F395" s="16">
        <v>31373.284943851821</v>
      </c>
      <c r="G395" s="16">
        <v>26972.913078247384</v>
      </c>
      <c r="H395" s="16">
        <v>1178.6706010380972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</row>
    <row r="396" spans="1:14" x14ac:dyDescent="0.3">
      <c r="A396" s="15" t="str">
        <f>INDEX('R1. Scenario specifications'!$C$11:$C$49,MATCH($B396,'R1. Scenario specifications'!$A$11:$A$49,0))</f>
        <v>Current 1.75DS, 2030 start, 'Expect the Unexpected' but with cheap CCS</v>
      </c>
      <c r="B396" s="15" t="s">
        <v>38</v>
      </c>
      <c r="C396" s="15" t="s">
        <v>66</v>
      </c>
      <c r="D396" s="16">
        <v>15109.066175979275</v>
      </c>
      <c r="E396" s="16">
        <v>15742.568461825336</v>
      </c>
      <c r="F396" s="16">
        <v>24494.690527642557</v>
      </c>
      <c r="G396" s="16">
        <v>20372.0006519647</v>
      </c>
      <c r="H396" s="16">
        <v>23875.8262547372</v>
      </c>
      <c r="I396" s="16">
        <v>9448.5590655772921</v>
      </c>
      <c r="J396" s="16">
        <v>3712.6389516770787</v>
      </c>
      <c r="K396" s="16">
        <v>44.431916078040302</v>
      </c>
      <c r="L396" s="16">
        <v>0</v>
      </c>
      <c r="M396" s="16">
        <v>0</v>
      </c>
      <c r="N396" s="16">
        <v>0</v>
      </c>
    </row>
    <row r="397" spans="1:14" x14ac:dyDescent="0.3">
      <c r="A397" s="15" t="str">
        <f>INDEX('R1. Scenario specifications'!$C$11:$C$49,MATCH($B397,'R1. Scenario specifications'!$A$11:$A$49,0))</f>
        <v>Current 1.75DS, 2030 start, 'Expect the Unexpected' but with cheap CCS</v>
      </c>
      <c r="B397" s="15" t="s">
        <v>38</v>
      </c>
      <c r="C397" s="15" t="s">
        <v>75</v>
      </c>
      <c r="D397" s="16">
        <v>0</v>
      </c>
      <c r="E397" s="16">
        <v>0</v>
      </c>
      <c r="F397" s="16">
        <v>0</v>
      </c>
      <c r="G397" s="16">
        <v>0</v>
      </c>
      <c r="H397" s="16">
        <v>13.801881595694159</v>
      </c>
      <c r="I397" s="16">
        <v>184.70985740146989</v>
      </c>
      <c r="J397" s="16">
        <v>1987.3365832997347</v>
      </c>
      <c r="K397" s="16">
        <v>2566.4646151754896</v>
      </c>
      <c r="L397" s="16">
        <v>5338.1594598024358</v>
      </c>
      <c r="M397" s="16">
        <v>7619.6976763929597</v>
      </c>
      <c r="N397" s="16">
        <v>9534.3172892133152</v>
      </c>
    </row>
    <row r="398" spans="1:14" x14ac:dyDescent="0.3">
      <c r="A398" s="15" t="str">
        <f>INDEX('R1. Scenario specifications'!$C$11:$C$49,MATCH($B398,'R1. Scenario specifications'!$A$11:$A$49,0))</f>
        <v>Current 1.75DS, 2030 start, 'Expect the Unexpected' but with cheap CCS</v>
      </c>
      <c r="B398" s="15" t="s">
        <v>38</v>
      </c>
      <c r="C398" s="15" t="s">
        <v>67</v>
      </c>
      <c r="D398" s="16">
        <v>202.44802165440652</v>
      </c>
      <c r="E398" s="16">
        <v>194.35225063586262</v>
      </c>
      <c r="F398" s="16">
        <v>2649.1640926234777</v>
      </c>
      <c r="G398" s="16">
        <v>4108.413409495316</v>
      </c>
      <c r="H398" s="16">
        <v>6114.4191706623624</v>
      </c>
      <c r="I398" s="16">
        <v>11483.632350004478</v>
      </c>
      <c r="J398" s="16">
        <v>17689.578949805913</v>
      </c>
      <c r="K398" s="16">
        <v>17622.385999044844</v>
      </c>
      <c r="L398" s="16">
        <v>18571.437763699119</v>
      </c>
      <c r="M398" s="16">
        <v>23753.360035582155</v>
      </c>
      <c r="N398" s="16">
        <v>26145.256130076166</v>
      </c>
    </row>
    <row r="399" spans="1:14" x14ac:dyDescent="0.3">
      <c r="A399" s="15" t="str">
        <f>INDEX('R1. Scenario specifications'!$C$11:$C$49,MATCH($B399,'R1. Scenario specifications'!$A$11:$A$49,0))</f>
        <v>Current 1.75DS, 2030 start, 'Expect the Unexpected' but with cheap CCS</v>
      </c>
      <c r="B399" s="15" t="s">
        <v>38</v>
      </c>
      <c r="C399" s="15" t="s">
        <v>68</v>
      </c>
      <c r="D399" s="16">
        <v>10255.125599999994</v>
      </c>
      <c r="E399" s="16">
        <v>10332.31166329937</v>
      </c>
      <c r="F399" s="16">
        <v>14441.136170479602</v>
      </c>
      <c r="G399" s="16">
        <v>17225.742365285667</v>
      </c>
      <c r="H399" s="16">
        <v>19255.576071121803</v>
      </c>
      <c r="I399" s="16">
        <v>27407.70566826532</v>
      </c>
      <c r="J399" s="16">
        <v>32154.851170021786</v>
      </c>
      <c r="K399" s="16">
        <v>33072.811600498033</v>
      </c>
      <c r="L399" s="16">
        <v>34323.444209068606</v>
      </c>
      <c r="M399" s="16">
        <v>36593.770744718153</v>
      </c>
      <c r="N399" s="16">
        <v>37743.880055193542</v>
      </c>
    </row>
    <row r="400" spans="1:14" x14ac:dyDescent="0.3">
      <c r="A400" s="15" t="str">
        <f>INDEX('R1. Scenario specifications'!$C$11:$C$49,MATCH($B400,'R1. Scenario specifications'!$A$11:$A$49,0))</f>
        <v>Current 1.75DS, 2030 start, 'Expect the Unexpected' but with cheap CCS</v>
      </c>
      <c r="B400" s="15" t="s">
        <v>38</v>
      </c>
      <c r="C400" s="15" t="s">
        <v>69</v>
      </c>
      <c r="D400" s="16">
        <v>9499.4101148835816</v>
      </c>
      <c r="E400" s="16">
        <v>9848.8143857170089</v>
      </c>
      <c r="F400" s="16">
        <v>13753.197500000002</v>
      </c>
      <c r="G400" s="16">
        <v>14573.808002186546</v>
      </c>
      <c r="H400" s="16">
        <v>15050.293836008295</v>
      </c>
      <c r="I400" s="16">
        <v>24925.344846272608</v>
      </c>
      <c r="J400" s="16">
        <v>29999.287499999988</v>
      </c>
      <c r="K400" s="16">
        <v>32036.976231921657</v>
      </c>
      <c r="L400" s="16">
        <v>33970.597188669701</v>
      </c>
      <c r="M400" s="16">
        <v>38453.579999999994</v>
      </c>
      <c r="N400" s="16">
        <v>39728.771935624893</v>
      </c>
    </row>
    <row r="401" spans="1:14" x14ac:dyDescent="0.3">
      <c r="A401" s="15" t="str">
        <f>INDEX('R1. Scenario specifications'!$C$11:$C$49,MATCH($B401,'R1. Scenario specifications'!$A$11:$A$49,0))</f>
        <v>Current 1.75DS, 2030 start, 'Expect the Unexpected' but with cheap CCS</v>
      </c>
      <c r="B401" s="15" t="s">
        <v>38</v>
      </c>
      <c r="C401" s="15" t="s">
        <v>70</v>
      </c>
      <c r="D401" s="16">
        <v>2379.536923850158</v>
      </c>
      <c r="E401" s="16">
        <v>2356.8190162179039</v>
      </c>
      <c r="F401" s="16">
        <v>2308.8771400062928</v>
      </c>
      <c r="G401" s="16">
        <v>1516.5761695611873</v>
      </c>
      <c r="H401" s="16">
        <v>734.15459382575602</v>
      </c>
      <c r="I401" s="16">
        <v>0</v>
      </c>
      <c r="J401" s="16">
        <v>0</v>
      </c>
      <c r="K401" s="16">
        <v>0</v>
      </c>
      <c r="L401" s="16">
        <v>0</v>
      </c>
      <c r="M401" s="16">
        <v>0</v>
      </c>
      <c r="N401" s="16">
        <v>0</v>
      </c>
    </row>
    <row r="402" spans="1:14" x14ac:dyDescent="0.3">
      <c r="A402" s="15" t="str">
        <f>INDEX('R1. Scenario specifications'!$C$11:$C$49,MATCH($B402,'R1. Scenario specifications'!$A$11:$A$49,0))</f>
        <v>Current 1.75DS, 2030 start, 'Expect the Unexpected' but with cheap CCS</v>
      </c>
      <c r="B402" s="15" t="s">
        <v>38</v>
      </c>
      <c r="C402" s="15" t="s">
        <v>71</v>
      </c>
      <c r="D402" s="16">
        <v>67.937052631788802</v>
      </c>
      <c r="E402" s="16">
        <v>458.66984800047186</v>
      </c>
      <c r="F402" s="16">
        <v>1083.8377074130829</v>
      </c>
      <c r="G402" s="16">
        <v>2602.2563297349002</v>
      </c>
      <c r="H402" s="16">
        <v>10586.872609737118</v>
      </c>
      <c r="I402" s="16">
        <v>24700.704961129079</v>
      </c>
      <c r="J402" s="16">
        <v>39849.970580421519</v>
      </c>
      <c r="K402" s="16">
        <v>58822.581657724702</v>
      </c>
      <c r="L402" s="16">
        <v>86738.433703599643</v>
      </c>
      <c r="M402" s="16">
        <v>103434.31114065356</v>
      </c>
      <c r="N402" s="16">
        <v>119930.25843704199</v>
      </c>
    </row>
    <row r="403" spans="1:14" x14ac:dyDescent="0.3">
      <c r="A403" s="15" t="str">
        <f>INDEX('R1. Scenario specifications'!$C$11:$C$49,MATCH($B403,'R1. Scenario specifications'!$A$11:$A$49,0))</f>
        <v>Current 1.75DS, 2030 start, 'Expect the Unexpected' but with cheap CCS</v>
      </c>
      <c r="B403" s="15" t="s">
        <v>38</v>
      </c>
      <c r="C403" s="15" t="s">
        <v>72</v>
      </c>
      <c r="D403" s="16">
        <v>0.68787021919935687</v>
      </c>
      <c r="E403" s="16">
        <v>0.6257617671977489</v>
      </c>
      <c r="F403" s="16">
        <v>0.52638824399517514</v>
      </c>
      <c r="G403" s="16">
        <v>0.35092549599678308</v>
      </c>
      <c r="H403" s="16">
        <v>0.17546274799839201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</row>
    <row r="404" spans="1:14" x14ac:dyDescent="0.3">
      <c r="A404" s="15" t="str">
        <f>INDEX('R1. Scenario specifications'!$C$11:$C$49,MATCH($B404,'R1. Scenario specifications'!$A$11:$A$49,0))</f>
        <v>Current 1.75DS, 2030 start, 'Expect the Unexpected' but with cheap CCS</v>
      </c>
      <c r="B404" s="15" t="s">
        <v>38</v>
      </c>
      <c r="C404" s="15" t="s">
        <v>76</v>
      </c>
      <c r="D404" s="16">
        <v>1.963099940637433</v>
      </c>
      <c r="E404" s="16">
        <v>1.7858497922310126</v>
      </c>
      <c r="F404" s="16">
        <v>1.5022495547807513</v>
      </c>
      <c r="G404" s="16">
        <v>1.0014997031871673</v>
      </c>
      <c r="H404" s="16">
        <v>0.50074985159358421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</row>
    <row r="405" spans="1:14" x14ac:dyDescent="0.3">
      <c r="A405" s="15" t="str">
        <f>INDEX('R1. Scenario specifications'!$C$11:$C$49,MATCH($B405,'R1. Scenario specifications'!$A$11:$A$49,0))</f>
        <v>Current 1.75DS, 2030 start, 'Expect the Unexpected' but with cheap CCS</v>
      </c>
      <c r="B405" s="15" t="s">
        <v>38</v>
      </c>
      <c r="C405" s="15" t="s">
        <v>73</v>
      </c>
      <c r="D405" s="16">
        <v>1517.4635089937533</v>
      </c>
      <c r="E405" s="16">
        <v>1704.941889708542</v>
      </c>
      <c r="F405" s="16">
        <v>2697.6400213527741</v>
      </c>
      <c r="G405" s="16">
        <v>11305.646027158451</v>
      </c>
      <c r="H405" s="16">
        <v>26269.83274332697</v>
      </c>
      <c r="I405" s="16">
        <v>35750.389672002049</v>
      </c>
      <c r="J405" s="16">
        <v>56311.055259979243</v>
      </c>
      <c r="K405" s="16">
        <v>78985.09971918576</v>
      </c>
      <c r="L405" s="16">
        <v>118407.90234959377</v>
      </c>
      <c r="M405" s="16">
        <v>159818.92202168645</v>
      </c>
      <c r="N405" s="16">
        <v>204406.97847073426</v>
      </c>
    </row>
    <row r="406" spans="1:14" x14ac:dyDescent="0.3">
      <c r="A406" s="15" t="str">
        <f>INDEX('R1. Scenario specifications'!$C$11:$C$49,MATCH($B406,'R1. Scenario specifications'!$A$11:$A$49,0))</f>
        <v>Current 1.75DS, 2020 start, 'Expect the Unexpected' but with cheap EVs</v>
      </c>
      <c r="B406" s="15" t="s">
        <v>39</v>
      </c>
      <c r="C406" s="15" t="s">
        <v>64</v>
      </c>
      <c r="D406" s="16">
        <v>225.44707509197985</v>
      </c>
      <c r="E406" s="16">
        <v>381.21448417615534</v>
      </c>
      <c r="F406" s="16">
        <v>2791.4850951746089</v>
      </c>
      <c r="G406" s="16">
        <v>14018.600466873917</v>
      </c>
      <c r="H406" s="16">
        <v>16210.047104700374</v>
      </c>
      <c r="I406" s="16">
        <v>13094.392529852868</v>
      </c>
      <c r="J406" s="16">
        <v>1800.1448584198181</v>
      </c>
      <c r="K406" s="16">
        <v>101.27250937811559</v>
      </c>
      <c r="L406" s="16">
        <v>77.039700169527407</v>
      </c>
      <c r="M406" s="16">
        <v>77.039700169527407</v>
      </c>
      <c r="N406" s="16">
        <v>71.2810748766762</v>
      </c>
    </row>
    <row r="407" spans="1:14" x14ac:dyDescent="0.3">
      <c r="A407" s="15" t="str">
        <f>INDEX('R1. Scenario specifications'!$C$11:$C$49,MATCH($B407,'R1. Scenario specifications'!$A$11:$A$49,0))</f>
        <v>Current 1.75DS, 2020 start, 'Expect the Unexpected' but with cheap EVs</v>
      </c>
      <c r="B407" s="15" t="s">
        <v>39</v>
      </c>
      <c r="C407" s="15" t="s">
        <v>74</v>
      </c>
      <c r="D407" s="16">
        <v>0</v>
      </c>
      <c r="E407" s="16">
        <v>0</v>
      </c>
      <c r="F407" s="16">
        <v>0</v>
      </c>
      <c r="G407" s="16">
        <v>384.32988644141926</v>
      </c>
      <c r="H407" s="16">
        <v>2665.4623627139417</v>
      </c>
      <c r="I407" s="16">
        <v>14417.81333539938</v>
      </c>
      <c r="J407" s="16">
        <v>42808.919611770005</v>
      </c>
      <c r="K407" s="16">
        <v>68863.068892169031</v>
      </c>
      <c r="L407" s="16">
        <v>83648.712267059149</v>
      </c>
      <c r="M407" s="16">
        <v>95741.395572383291</v>
      </c>
      <c r="N407" s="16">
        <v>103215.933281576</v>
      </c>
    </row>
    <row r="408" spans="1:14" x14ac:dyDescent="0.3">
      <c r="A408" s="15" t="str">
        <f>INDEX('R1. Scenario specifications'!$C$11:$C$49,MATCH($B408,'R1. Scenario specifications'!$A$11:$A$49,0))</f>
        <v>Current 1.75DS, 2020 start, 'Expect the Unexpected' but with cheap EVs</v>
      </c>
      <c r="B408" s="15" t="s">
        <v>39</v>
      </c>
      <c r="C408" s="15" t="s">
        <v>65</v>
      </c>
      <c r="D408" s="16">
        <v>32535.635357063609</v>
      </c>
      <c r="E408" s="16">
        <v>42243.426803477269</v>
      </c>
      <c r="F408" s="16">
        <v>31373.284943851821</v>
      </c>
      <c r="G408" s="16">
        <v>15032.36250670793</v>
      </c>
      <c r="H408" s="16">
        <v>651.68120544590693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</row>
    <row r="409" spans="1:14" x14ac:dyDescent="0.3">
      <c r="A409" s="15" t="str">
        <f>INDEX('R1. Scenario specifications'!$C$11:$C$49,MATCH($B409,'R1. Scenario specifications'!$A$11:$A$49,0))</f>
        <v>Current 1.75DS, 2020 start, 'Expect the Unexpected' but with cheap EVs</v>
      </c>
      <c r="B409" s="15" t="s">
        <v>39</v>
      </c>
      <c r="C409" s="15" t="s">
        <v>66</v>
      </c>
      <c r="D409" s="16">
        <v>15109.066175979275</v>
      </c>
      <c r="E409" s="16">
        <v>15742.568461825336</v>
      </c>
      <c r="F409" s="16">
        <v>24494.690527642557</v>
      </c>
      <c r="G409" s="16">
        <v>18791.674611034752</v>
      </c>
      <c r="H409" s="16">
        <v>16565.610325541751</v>
      </c>
      <c r="I409" s="16">
        <v>10265.770735725344</v>
      </c>
      <c r="J409" s="16">
        <v>4242.3838360694972</v>
      </c>
      <c r="K409" s="16">
        <v>685.27385538872079</v>
      </c>
      <c r="L409" s="16">
        <v>0</v>
      </c>
      <c r="M409" s="16">
        <v>0</v>
      </c>
      <c r="N409" s="16">
        <v>0</v>
      </c>
    </row>
    <row r="410" spans="1:14" x14ac:dyDescent="0.3">
      <c r="A410" s="15" t="str">
        <f>INDEX('R1. Scenario specifications'!$C$11:$C$49,MATCH($B410,'R1. Scenario specifications'!$A$11:$A$49,0))</f>
        <v>Current 1.75DS, 2020 start, 'Expect the Unexpected' but with cheap EVs</v>
      </c>
      <c r="B410" s="15" t="s">
        <v>39</v>
      </c>
      <c r="C410" s="15" t="s">
        <v>75</v>
      </c>
      <c r="D410" s="16">
        <v>0</v>
      </c>
      <c r="E410" s="16">
        <v>0</v>
      </c>
      <c r="F410" s="16">
        <v>0</v>
      </c>
      <c r="G410" s="16">
        <v>28.393838107200004</v>
      </c>
      <c r="H410" s="16">
        <v>95.219549649938898</v>
      </c>
      <c r="I410" s="16">
        <v>1360.5664467979759</v>
      </c>
      <c r="J410" s="16">
        <v>3116.7338087820681</v>
      </c>
      <c r="K410" s="16">
        <v>4408.3584541046757</v>
      </c>
      <c r="L410" s="16">
        <v>9177.7115987420402</v>
      </c>
      <c r="M410" s="16">
        <v>11166.022201377844</v>
      </c>
      <c r="N410" s="16">
        <v>10114.722631500757</v>
      </c>
    </row>
    <row r="411" spans="1:14" x14ac:dyDescent="0.3">
      <c r="A411" s="15" t="str">
        <f>INDEX('R1. Scenario specifications'!$C$11:$C$49,MATCH($B411,'R1. Scenario specifications'!$A$11:$A$49,0))</f>
        <v>Current 1.75DS, 2020 start, 'Expect the Unexpected' but with cheap EVs</v>
      </c>
      <c r="B411" s="15" t="s">
        <v>39</v>
      </c>
      <c r="C411" s="15" t="s">
        <v>67</v>
      </c>
      <c r="D411" s="16">
        <v>202.44802165440652</v>
      </c>
      <c r="E411" s="16">
        <v>194.35225063586262</v>
      </c>
      <c r="F411" s="16">
        <v>2649.1640926234777</v>
      </c>
      <c r="G411" s="16">
        <v>4118.9307443512262</v>
      </c>
      <c r="H411" s="16">
        <v>5551.11295144824</v>
      </c>
      <c r="I411" s="16">
        <v>7560.2925865462694</v>
      </c>
      <c r="J411" s="16">
        <v>10616.033697879526</v>
      </c>
      <c r="K411" s="16">
        <v>12918.739357945275</v>
      </c>
      <c r="L411" s="16">
        <v>18852.601345892399</v>
      </c>
      <c r="M411" s="16">
        <v>25438.768757748545</v>
      </c>
      <c r="N411" s="16">
        <v>26891.079469949058</v>
      </c>
    </row>
    <row r="412" spans="1:14" x14ac:dyDescent="0.3">
      <c r="A412" s="15" t="str">
        <f>INDEX('R1. Scenario specifications'!$C$11:$C$49,MATCH($B412,'R1. Scenario specifications'!$A$11:$A$49,0))</f>
        <v>Current 1.75DS, 2020 start, 'Expect the Unexpected' but with cheap EVs</v>
      </c>
      <c r="B412" s="15" t="s">
        <v>39</v>
      </c>
      <c r="C412" s="15" t="s">
        <v>68</v>
      </c>
      <c r="D412" s="16">
        <v>10255.125599999994</v>
      </c>
      <c r="E412" s="16">
        <v>10332.31166329937</v>
      </c>
      <c r="F412" s="16">
        <v>14441.136170479602</v>
      </c>
      <c r="G412" s="16">
        <v>17763.947784657252</v>
      </c>
      <c r="H412" s="16">
        <v>21716.858583306639</v>
      </c>
      <c r="I412" s="16">
        <v>25541.877568829786</v>
      </c>
      <c r="J412" s="16">
        <v>28012.440876001994</v>
      </c>
      <c r="K412" s="16">
        <v>29757.645451715656</v>
      </c>
      <c r="L412" s="16">
        <v>33373.075385046213</v>
      </c>
      <c r="M412" s="16">
        <v>36854.160099368142</v>
      </c>
      <c r="N412" s="16">
        <v>38027.796980918385</v>
      </c>
    </row>
    <row r="413" spans="1:14" x14ac:dyDescent="0.3">
      <c r="A413" s="15" t="str">
        <f>INDEX('R1. Scenario specifications'!$C$11:$C$49,MATCH($B413,'R1. Scenario specifications'!$A$11:$A$49,0))</f>
        <v>Current 1.75DS, 2020 start, 'Expect the Unexpected' but with cheap EVs</v>
      </c>
      <c r="B413" s="15" t="s">
        <v>39</v>
      </c>
      <c r="C413" s="15" t="s">
        <v>69</v>
      </c>
      <c r="D413" s="16">
        <v>9499.4101148835816</v>
      </c>
      <c r="E413" s="16">
        <v>9848.8143857170089</v>
      </c>
      <c r="F413" s="16">
        <v>13753.197500000002</v>
      </c>
      <c r="G413" s="16">
        <v>14573.808002186544</v>
      </c>
      <c r="H413" s="16">
        <v>17702.865000000005</v>
      </c>
      <c r="I413" s="16">
        <v>24443.0800249202</v>
      </c>
      <c r="J413" s="16">
        <v>28433.275890684421</v>
      </c>
      <c r="K413" s="16">
        <v>32406.586571625216</v>
      </c>
      <c r="L413" s="16">
        <v>36349.660635270804</v>
      </c>
      <c r="M413" s="16">
        <v>38453.579999999994</v>
      </c>
      <c r="N413" s="16">
        <v>39105.954047772786</v>
      </c>
    </row>
    <row r="414" spans="1:14" x14ac:dyDescent="0.3">
      <c r="A414" s="15" t="str">
        <f>INDEX('R1. Scenario specifications'!$C$11:$C$49,MATCH($B414,'R1. Scenario specifications'!$A$11:$A$49,0))</f>
        <v>Current 1.75DS, 2020 start, 'Expect the Unexpected' but with cheap EVs</v>
      </c>
      <c r="B414" s="15" t="s">
        <v>39</v>
      </c>
      <c r="C414" s="15" t="s">
        <v>70</v>
      </c>
      <c r="D414" s="16">
        <v>2379.536923850158</v>
      </c>
      <c r="E414" s="16">
        <v>2356.8190162179039</v>
      </c>
      <c r="F414" s="16">
        <v>2308.8771400062928</v>
      </c>
      <c r="G414" s="16">
        <v>1503.8223551611875</v>
      </c>
      <c r="H414" s="16">
        <v>734.15459382575614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</row>
    <row r="415" spans="1:14" x14ac:dyDescent="0.3">
      <c r="A415" s="15" t="str">
        <f>INDEX('R1. Scenario specifications'!$C$11:$C$49,MATCH($B415,'R1. Scenario specifications'!$A$11:$A$49,0))</f>
        <v>Current 1.75DS, 2020 start, 'Expect the Unexpected' but with cheap EVs</v>
      </c>
      <c r="B415" s="15" t="s">
        <v>39</v>
      </c>
      <c r="C415" s="15" t="s">
        <v>71</v>
      </c>
      <c r="D415" s="16">
        <v>67.937052631788802</v>
      </c>
      <c r="E415" s="16">
        <v>458.66984800047186</v>
      </c>
      <c r="F415" s="16">
        <v>1083.8377074130829</v>
      </c>
      <c r="G415" s="16">
        <v>5097.0433142447373</v>
      </c>
      <c r="H415" s="16">
        <v>16388.608633626372</v>
      </c>
      <c r="I415" s="16">
        <v>24265.028338369717</v>
      </c>
      <c r="J415" s="16">
        <v>31423.395700537301</v>
      </c>
      <c r="K415" s="16">
        <v>56238.504291670019</v>
      </c>
      <c r="L415" s="16">
        <v>87924.115903103753</v>
      </c>
      <c r="M415" s="16">
        <v>108443.74865878461</v>
      </c>
      <c r="N415" s="16">
        <v>120988.50959035568</v>
      </c>
    </row>
    <row r="416" spans="1:14" x14ac:dyDescent="0.3">
      <c r="A416" s="15" t="str">
        <f>INDEX('R1. Scenario specifications'!$C$11:$C$49,MATCH($B416,'R1. Scenario specifications'!$A$11:$A$49,0))</f>
        <v>Current 1.75DS, 2020 start, 'Expect the Unexpected' but with cheap EVs</v>
      </c>
      <c r="B416" s="15" t="s">
        <v>39</v>
      </c>
      <c r="C416" s="15" t="s">
        <v>72</v>
      </c>
      <c r="D416" s="16">
        <v>0.68787021919935687</v>
      </c>
      <c r="E416" s="16">
        <v>0.6257617671977489</v>
      </c>
      <c r="F416" s="16">
        <v>0.52638824399517514</v>
      </c>
      <c r="G416" s="16">
        <v>0.35092549599678308</v>
      </c>
      <c r="H416" s="16">
        <v>0.17546274799839173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</row>
    <row r="417" spans="1:14" x14ac:dyDescent="0.3">
      <c r="A417" s="15" t="str">
        <f>INDEX('R1. Scenario specifications'!$C$11:$C$49,MATCH($B417,'R1. Scenario specifications'!$A$11:$A$49,0))</f>
        <v>Current 1.75DS, 2020 start, 'Expect the Unexpected' but with cheap EVs</v>
      </c>
      <c r="B417" s="15" t="s">
        <v>39</v>
      </c>
      <c r="C417" s="15" t="s">
        <v>76</v>
      </c>
      <c r="D417" s="16">
        <v>1.963099940637433</v>
      </c>
      <c r="E417" s="16">
        <v>1.7858497922310126</v>
      </c>
      <c r="F417" s="16">
        <v>1.5022495547807513</v>
      </c>
      <c r="G417" s="16">
        <v>1.0014997031871673</v>
      </c>
      <c r="H417" s="16">
        <v>0.50074985159358409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</row>
    <row r="418" spans="1:14" x14ac:dyDescent="0.3">
      <c r="A418" s="15" t="str">
        <f>INDEX('R1. Scenario specifications'!$C$11:$C$49,MATCH($B418,'R1. Scenario specifications'!$A$11:$A$49,0))</f>
        <v>Current 1.75DS, 2020 start, 'Expect the Unexpected' but with cheap EVs</v>
      </c>
      <c r="B418" s="15" t="s">
        <v>39</v>
      </c>
      <c r="C418" s="15" t="s">
        <v>73</v>
      </c>
      <c r="D418" s="16">
        <v>1517.4635089937533</v>
      </c>
      <c r="E418" s="16">
        <v>1704.941889708542</v>
      </c>
      <c r="F418" s="16">
        <v>2697.6400213527741</v>
      </c>
      <c r="G418" s="16">
        <v>12470.925116765318</v>
      </c>
      <c r="H418" s="16">
        <v>28521.941632482125</v>
      </c>
      <c r="I418" s="16">
        <v>36335.505618691859</v>
      </c>
      <c r="J418" s="16">
        <v>51180.834786595187</v>
      </c>
      <c r="K418" s="16">
        <v>79570.247119310516</v>
      </c>
      <c r="L418" s="16">
        <v>125231.94572558216</v>
      </c>
      <c r="M418" s="16">
        <v>171210.31867114038</v>
      </c>
      <c r="N418" s="16">
        <v>208664.46542134468</v>
      </c>
    </row>
    <row r="419" spans="1:14" x14ac:dyDescent="0.3">
      <c r="A419" s="15" t="str">
        <f>INDEX('R1. Scenario specifications'!$C$11:$C$49,MATCH($B419,'R1. Scenario specifications'!$A$11:$A$49,0))</f>
        <v>Current 1.75DS, 2030 start, 'Expect the Unexpected' but with cheap EVs</v>
      </c>
      <c r="B419" s="15" t="s">
        <v>40</v>
      </c>
      <c r="C419" s="15" t="s">
        <v>64</v>
      </c>
      <c r="D419" s="16">
        <v>225.44707509197985</v>
      </c>
      <c r="E419" s="16">
        <v>381.21448417615534</v>
      </c>
      <c r="F419" s="16">
        <v>2791.4850951746089</v>
      </c>
      <c r="G419" s="16">
        <v>8791.753811334951</v>
      </c>
      <c r="H419" s="16">
        <v>19794.98448810976</v>
      </c>
      <c r="I419" s="16">
        <v>17318.086157663172</v>
      </c>
      <c r="J419" s="16">
        <v>1979.9638513650907</v>
      </c>
      <c r="K419" s="16">
        <v>97.936141106232412</v>
      </c>
      <c r="L419" s="16">
        <v>53.379466078221</v>
      </c>
      <c r="M419" s="16">
        <v>74.061003993991903</v>
      </c>
      <c r="N419" s="16">
        <v>74.061003993991903</v>
      </c>
    </row>
    <row r="420" spans="1:14" x14ac:dyDescent="0.3">
      <c r="A420" s="15" t="str">
        <f>INDEX('R1. Scenario specifications'!$C$11:$C$49,MATCH($B420,'R1. Scenario specifications'!$A$11:$A$49,0))</f>
        <v>Current 1.75DS, 2030 start, 'Expect the Unexpected' but with cheap EVs</v>
      </c>
      <c r="B420" s="15" t="s">
        <v>40</v>
      </c>
      <c r="C420" s="15" t="s">
        <v>74</v>
      </c>
      <c r="D420" s="16">
        <v>0</v>
      </c>
      <c r="E420" s="16">
        <v>0</v>
      </c>
      <c r="F420" s="16">
        <v>0</v>
      </c>
      <c r="G420" s="16">
        <v>0</v>
      </c>
      <c r="H420" s="16">
        <v>417.36207922475847</v>
      </c>
      <c r="I420" s="16">
        <v>8516.9244204185507</v>
      </c>
      <c r="J420" s="16">
        <v>51605.057572043755</v>
      </c>
      <c r="K420" s="16">
        <v>66463.662512772789</v>
      </c>
      <c r="L420" s="16">
        <v>81619.868805756385</v>
      </c>
      <c r="M420" s="16">
        <v>91947.405482545975</v>
      </c>
      <c r="N420" s="16">
        <v>100510.88290639906</v>
      </c>
    </row>
    <row r="421" spans="1:14" x14ac:dyDescent="0.3">
      <c r="A421" s="15" t="str">
        <f>INDEX('R1. Scenario specifications'!$C$11:$C$49,MATCH($B421,'R1. Scenario specifications'!$A$11:$A$49,0))</f>
        <v>Current 1.75DS, 2030 start, 'Expect the Unexpected' but with cheap EVs</v>
      </c>
      <c r="B421" s="15" t="s">
        <v>40</v>
      </c>
      <c r="C421" s="15" t="s">
        <v>65</v>
      </c>
      <c r="D421" s="16">
        <v>32535.635357063609</v>
      </c>
      <c r="E421" s="16">
        <v>42243.426803477269</v>
      </c>
      <c r="F421" s="16">
        <v>31373.284943851821</v>
      </c>
      <c r="G421" s="16">
        <v>26972.913078247384</v>
      </c>
      <c r="H421" s="16">
        <v>2991.6534574579587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</row>
    <row r="422" spans="1:14" x14ac:dyDescent="0.3">
      <c r="A422" s="15" t="str">
        <f>INDEX('R1. Scenario specifications'!$C$11:$C$49,MATCH($B422,'R1. Scenario specifications'!$A$11:$A$49,0))</f>
        <v>Current 1.75DS, 2030 start, 'Expect the Unexpected' but with cheap EVs</v>
      </c>
      <c r="B422" s="15" t="s">
        <v>40</v>
      </c>
      <c r="C422" s="15" t="s">
        <v>66</v>
      </c>
      <c r="D422" s="16">
        <v>15109.066175979275</v>
      </c>
      <c r="E422" s="16">
        <v>15742.568461825336</v>
      </c>
      <c r="F422" s="16">
        <v>24494.690527642557</v>
      </c>
      <c r="G422" s="16">
        <v>20372.0006519647</v>
      </c>
      <c r="H422" s="16">
        <v>23517.216776503545</v>
      </c>
      <c r="I422" s="16">
        <v>10399.406971992667</v>
      </c>
      <c r="J422" s="16">
        <v>5097.2164374901295</v>
      </c>
      <c r="K422" s="16">
        <v>556.35616721855604</v>
      </c>
      <c r="L422" s="16">
        <v>0</v>
      </c>
      <c r="M422" s="16">
        <v>0</v>
      </c>
      <c r="N422" s="16">
        <v>0</v>
      </c>
    </row>
    <row r="423" spans="1:14" x14ac:dyDescent="0.3">
      <c r="A423" s="15" t="str">
        <f>INDEX('R1. Scenario specifications'!$C$11:$C$49,MATCH($B423,'R1. Scenario specifications'!$A$11:$A$49,0))</f>
        <v>Current 1.75DS, 2030 start, 'Expect the Unexpected' but with cheap EVs</v>
      </c>
      <c r="B423" s="15" t="s">
        <v>40</v>
      </c>
      <c r="C423" s="15" t="s">
        <v>75</v>
      </c>
      <c r="D423" s="16">
        <v>0</v>
      </c>
      <c r="E423" s="16">
        <v>0</v>
      </c>
      <c r="F423" s="16">
        <v>0</v>
      </c>
      <c r="G423" s="16">
        <v>0</v>
      </c>
      <c r="H423" s="16">
        <v>8.545492383241557</v>
      </c>
      <c r="I423" s="16">
        <v>192.2735289329315</v>
      </c>
      <c r="J423" s="16">
        <v>1703.9919767977831</v>
      </c>
      <c r="K423" s="16">
        <v>3342.0900503291832</v>
      </c>
      <c r="L423" s="16">
        <v>7165.5179459858646</v>
      </c>
      <c r="M423" s="16">
        <v>8970.2079485323848</v>
      </c>
      <c r="N423" s="16">
        <v>10574.993512824476</v>
      </c>
    </row>
    <row r="424" spans="1:14" x14ac:dyDescent="0.3">
      <c r="A424" s="15" t="str">
        <f>INDEX('R1. Scenario specifications'!$C$11:$C$49,MATCH($B424,'R1. Scenario specifications'!$A$11:$A$49,0))</f>
        <v>Current 1.75DS, 2030 start, 'Expect the Unexpected' but with cheap EVs</v>
      </c>
      <c r="B424" s="15" t="s">
        <v>40</v>
      </c>
      <c r="C424" s="15" t="s">
        <v>67</v>
      </c>
      <c r="D424" s="16">
        <v>202.44802165440652</v>
      </c>
      <c r="E424" s="16">
        <v>194.35225063586262</v>
      </c>
      <c r="F424" s="16">
        <v>2649.1640926234777</v>
      </c>
      <c r="G424" s="16">
        <v>4108.413409495316</v>
      </c>
      <c r="H424" s="16">
        <v>6214.0931565196825</v>
      </c>
      <c r="I424" s="16">
        <v>11810.129655299663</v>
      </c>
      <c r="J424" s="16">
        <v>18385.720889508259</v>
      </c>
      <c r="K424" s="16">
        <v>18420.124056162069</v>
      </c>
      <c r="L424" s="16">
        <v>19107.412849121498</v>
      </c>
      <c r="M424" s="16">
        <v>23717.880207409333</v>
      </c>
      <c r="N424" s="16">
        <v>26598.564980473511</v>
      </c>
    </row>
    <row r="425" spans="1:14" x14ac:dyDescent="0.3">
      <c r="A425" s="15" t="str">
        <f>INDEX('R1. Scenario specifications'!$C$11:$C$49,MATCH($B425,'R1. Scenario specifications'!$A$11:$A$49,0))</f>
        <v>Current 1.75DS, 2030 start, 'Expect the Unexpected' but with cheap EVs</v>
      </c>
      <c r="B425" s="15" t="s">
        <v>40</v>
      </c>
      <c r="C425" s="15" t="s">
        <v>68</v>
      </c>
      <c r="D425" s="16">
        <v>10255.125599999994</v>
      </c>
      <c r="E425" s="16">
        <v>10332.31166329937</v>
      </c>
      <c r="F425" s="16">
        <v>14441.136170479602</v>
      </c>
      <c r="G425" s="16">
        <v>17225.742365285667</v>
      </c>
      <c r="H425" s="16">
        <v>19436.76096871966</v>
      </c>
      <c r="I425" s="16">
        <v>28004.795611946349</v>
      </c>
      <c r="J425" s="16">
        <v>32624.124725625468</v>
      </c>
      <c r="K425" s="16">
        <v>33579.096790945579</v>
      </c>
      <c r="L425" s="16">
        <v>35017.071040821873</v>
      </c>
      <c r="M425" s="16">
        <v>36982.317060282352</v>
      </c>
      <c r="N425" s="16">
        <v>38158.718452842098</v>
      </c>
    </row>
    <row r="426" spans="1:14" x14ac:dyDescent="0.3">
      <c r="A426" s="15" t="str">
        <f>INDEX('R1. Scenario specifications'!$C$11:$C$49,MATCH($B426,'R1. Scenario specifications'!$A$11:$A$49,0))</f>
        <v>Current 1.75DS, 2030 start, 'Expect the Unexpected' but with cheap EVs</v>
      </c>
      <c r="B426" s="15" t="s">
        <v>40</v>
      </c>
      <c r="C426" s="15" t="s">
        <v>69</v>
      </c>
      <c r="D426" s="16">
        <v>9499.4101148835816</v>
      </c>
      <c r="E426" s="16">
        <v>9848.8143857170089</v>
      </c>
      <c r="F426" s="16">
        <v>13753.197500000002</v>
      </c>
      <c r="G426" s="16">
        <v>14573.808002186546</v>
      </c>
      <c r="H426" s="16">
        <v>15050.293836008295</v>
      </c>
      <c r="I426" s="16">
        <v>24925.344846272608</v>
      </c>
      <c r="J426" s="16">
        <v>29999.287499999984</v>
      </c>
      <c r="K426" s="16">
        <v>31745.732850645618</v>
      </c>
      <c r="L426" s="16">
        <v>35086.782956769362</v>
      </c>
      <c r="M426" s="16">
        <v>38453.579999999994</v>
      </c>
      <c r="N426" s="16">
        <v>38547.39133585136</v>
      </c>
    </row>
    <row r="427" spans="1:14" x14ac:dyDescent="0.3">
      <c r="A427" s="15" t="str">
        <f>INDEX('R1. Scenario specifications'!$C$11:$C$49,MATCH($B427,'R1. Scenario specifications'!$A$11:$A$49,0))</f>
        <v>Current 1.75DS, 2030 start, 'Expect the Unexpected' but with cheap EVs</v>
      </c>
      <c r="B427" s="15" t="s">
        <v>40</v>
      </c>
      <c r="C427" s="15" t="s">
        <v>70</v>
      </c>
      <c r="D427" s="16">
        <v>2379.536923850158</v>
      </c>
      <c r="E427" s="16">
        <v>2356.8190162179039</v>
      </c>
      <c r="F427" s="16">
        <v>2308.8771400062928</v>
      </c>
      <c r="G427" s="16">
        <v>1516.5761695611873</v>
      </c>
      <c r="H427" s="16">
        <v>786.54814782575579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</row>
    <row r="428" spans="1:14" x14ac:dyDescent="0.3">
      <c r="A428" s="15" t="str">
        <f>INDEX('R1. Scenario specifications'!$C$11:$C$49,MATCH($B428,'R1. Scenario specifications'!$A$11:$A$49,0))</f>
        <v>Current 1.75DS, 2030 start, 'Expect the Unexpected' but with cheap EVs</v>
      </c>
      <c r="B428" s="15" t="s">
        <v>40</v>
      </c>
      <c r="C428" s="15" t="s">
        <v>71</v>
      </c>
      <c r="D428" s="16">
        <v>67.937052631788802</v>
      </c>
      <c r="E428" s="16">
        <v>458.66984800047186</v>
      </c>
      <c r="F428" s="16">
        <v>1083.8377074130829</v>
      </c>
      <c r="G428" s="16">
        <v>2602.2563297349002</v>
      </c>
      <c r="H428" s="16">
        <v>11129.781200296447</v>
      </c>
      <c r="I428" s="16">
        <v>26000.096815108875</v>
      </c>
      <c r="J428" s="16">
        <v>40904.771480451716</v>
      </c>
      <c r="K428" s="16">
        <v>60263.345255310473</v>
      </c>
      <c r="L428" s="16">
        <v>85843.338160542698</v>
      </c>
      <c r="M428" s="16">
        <v>102876.69722723974</v>
      </c>
      <c r="N428" s="16">
        <v>119324.04888030421</v>
      </c>
    </row>
    <row r="429" spans="1:14" x14ac:dyDescent="0.3">
      <c r="A429" s="15" t="str">
        <f>INDEX('R1. Scenario specifications'!$C$11:$C$49,MATCH($B429,'R1. Scenario specifications'!$A$11:$A$49,0))</f>
        <v>Current 1.75DS, 2030 start, 'Expect the Unexpected' but with cheap EVs</v>
      </c>
      <c r="B429" s="15" t="s">
        <v>40</v>
      </c>
      <c r="C429" s="15" t="s">
        <v>72</v>
      </c>
      <c r="D429" s="16">
        <v>0.68787021919935687</v>
      </c>
      <c r="E429" s="16">
        <v>0.6257617671977489</v>
      </c>
      <c r="F429" s="16">
        <v>0.52638824399517514</v>
      </c>
      <c r="G429" s="16">
        <v>0.35092549599678308</v>
      </c>
      <c r="H429" s="16">
        <v>0.17546274799839173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</row>
    <row r="430" spans="1:14" x14ac:dyDescent="0.3">
      <c r="A430" s="15" t="str">
        <f>INDEX('R1. Scenario specifications'!$C$11:$C$49,MATCH($B430,'R1. Scenario specifications'!$A$11:$A$49,0))</f>
        <v>Current 1.75DS, 2030 start, 'Expect the Unexpected' but with cheap EVs</v>
      </c>
      <c r="B430" s="15" t="s">
        <v>40</v>
      </c>
      <c r="C430" s="15" t="s">
        <v>76</v>
      </c>
      <c r="D430" s="16">
        <v>1.963099940637433</v>
      </c>
      <c r="E430" s="16">
        <v>1.7858497922310126</v>
      </c>
      <c r="F430" s="16">
        <v>1.5022495547807513</v>
      </c>
      <c r="G430" s="16">
        <v>1.0014997031871673</v>
      </c>
      <c r="H430" s="16">
        <v>0.50074985159358421</v>
      </c>
      <c r="I430" s="16">
        <v>0</v>
      </c>
      <c r="J430" s="16">
        <v>0</v>
      </c>
      <c r="K430" s="16">
        <v>0</v>
      </c>
      <c r="L430" s="16">
        <v>0</v>
      </c>
      <c r="M430" s="16">
        <v>0</v>
      </c>
      <c r="N430" s="16">
        <v>0</v>
      </c>
    </row>
    <row r="431" spans="1:14" x14ac:dyDescent="0.3">
      <c r="A431" s="15" t="str">
        <f>INDEX('R1. Scenario specifications'!$C$11:$C$49,MATCH($B431,'R1. Scenario specifications'!$A$11:$A$49,0))</f>
        <v>Current 1.75DS, 2030 start, 'Expect the Unexpected' but with cheap EVs</v>
      </c>
      <c r="B431" s="15" t="s">
        <v>40</v>
      </c>
      <c r="C431" s="15" t="s">
        <v>73</v>
      </c>
      <c r="D431" s="16">
        <v>1517.4635089937533</v>
      </c>
      <c r="E431" s="16">
        <v>1704.941889708542</v>
      </c>
      <c r="F431" s="16">
        <v>2697.6400213527741</v>
      </c>
      <c r="G431" s="16">
        <v>11305.646027158451</v>
      </c>
      <c r="H431" s="16">
        <v>28002.466352402753</v>
      </c>
      <c r="I431" s="16">
        <v>39150.353425424</v>
      </c>
      <c r="J431" s="16">
        <v>59581.546544897057</v>
      </c>
      <c r="K431" s="16">
        <v>80911.83797580142</v>
      </c>
      <c r="L431" s="16">
        <v>120488.98337757601</v>
      </c>
      <c r="M431" s="16">
        <v>161064.94363723922</v>
      </c>
      <c r="N431" s="16">
        <v>204798.60846586854</v>
      </c>
    </row>
    <row r="432" spans="1:14" x14ac:dyDescent="0.3">
      <c r="A432" s="15" t="str">
        <f>INDEX('R1. Scenario specifications'!$C$11:$C$49,MATCH($B432,'R1. Scenario specifications'!$A$11:$A$49,0))</f>
        <v>Current 1.75DS, 2020 start, 'Expect the Unexpected' but with cheap energy efficiency</v>
      </c>
      <c r="B432" s="15" t="s">
        <v>41</v>
      </c>
      <c r="C432" s="15" t="s">
        <v>64</v>
      </c>
      <c r="D432" s="16">
        <v>225.44707509197985</v>
      </c>
      <c r="E432" s="16">
        <v>381.21448417615534</v>
      </c>
      <c r="F432" s="16">
        <v>2791.4850951746089</v>
      </c>
      <c r="G432" s="16">
        <v>12353.550109516891</v>
      </c>
      <c r="H432" s="16">
        <v>13179.940316508468</v>
      </c>
      <c r="I432" s="16">
        <v>11519.114022507589</v>
      </c>
      <c r="J432" s="16">
        <v>1991.2447871538875</v>
      </c>
      <c r="K432" s="16">
        <v>68.378642071083391</v>
      </c>
      <c r="L432" s="16">
        <v>48.820187547631498</v>
      </c>
      <c r="M432" s="16">
        <v>76.84979060622176</v>
      </c>
      <c r="N432" s="16">
        <v>89.074123195386392</v>
      </c>
    </row>
    <row r="433" spans="1:14" x14ac:dyDescent="0.3">
      <c r="A433" s="15" t="str">
        <f>INDEX('R1. Scenario specifications'!$C$11:$C$49,MATCH($B433,'R1. Scenario specifications'!$A$11:$A$49,0))</f>
        <v>Current 1.75DS, 2020 start, 'Expect the Unexpected' but with cheap energy efficiency</v>
      </c>
      <c r="B433" s="15" t="s">
        <v>41</v>
      </c>
      <c r="C433" s="15" t="s">
        <v>74</v>
      </c>
      <c r="D433" s="16">
        <v>0</v>
      </c>
      <c r="E433" s="16">
        <v>0</v>
      </c>
      <c r="F433" s="16">
        <v>0</v>
      </c>
      <c r="G433" s="16">
        <v>262.0796474407224</v>
      </c>
      <c r="H433" s="16">
        <v>1936.6987389446633</v>
      </c>
      <c r="I433" s="16">
        <v>9608.0878276750718</v>
      </c>
      <c r="J433" s="16">
        <v>33769.619919758152</v>
      </c>
      <c r="K433" s="16">
        <v>61776.658737857419</v>
      </c>
      <c r="L433" s="16">
        <v>79060.137260353236</v>
      </c>
      <c r="M433" s="16">
        <v>91770.876341462761</v>
      </c>
      <c r="N433" s="16">
        <v>100473.098361453</v>
      </c>
    </row>
    <row r="434" spans="1:14" x14ac:dyDescent="0.3">
      <c r="A434" s="15" t="str">
        <f>INDEX('R1. Scenario specifications'!$C$11:$C$49,MATCH($B434,'R1. Scenario specifications'!$A$11:$A$49,0))</f>
        <v>Current 1.75DS, 2020 start, 'Expect the Unexpected' but with cheap energy efficiency</v>
      </c>
      <c r="B434" s="15" t="s">
        <v>41</v>
      </c>
      <c r="C434" s="15" t="s">
        <v>65</v>
      </c>
      <c r="D434" s="16">
        <v>32535.635357063609</v>
      </c>
      <c r="E434" s="16">
        <v>42243.426803477269</v>
      </c>
      <c r="F434" s="16">
        <v>31373.284943851821</v>
      </c>
      <c r="G434" s="16">
        <v>15894.526625901013</v>
      </c>
      <c r="H434" s="16">
        <v>1977.0715516425676</v>
      </c>
      <c r="I434" s="16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</row>
    <row r="435" spans="1:14" x14ac:dyDescent="0.3">
      <c r="A435" s="15" t="str">
        <f>INDEX('R1. Scenario specifications'!$C$11:$C$49,MATCH($B435,'R1. Scenario specifications'!$A$11:$A$49,0))</f>
        <v>Current 1.75DS, 2020 start, 'Expect the Unexpected' but with cheap energy efficiency</v>
      </c>
      <c r="B435" s="15" t="s">
        <v>41</v>
      </c>
      <c r="C435" s="15" t="s">
        <v>66</v>
      </c>
      <c r="D435" s="16">
        <v>15109.066175979275</v>
      </c>
      <c r="E435" s="16">
        <v>15742.568461825336</v>
      </c>
      <c r="F435" s="16">
        <v>24494.690527642557</v>
      </c>
      <c r="G435" s="16">
        <v>18634.721023155307</v>
      </c>
      <c r="H435" s="16">
        <v>12899.217082658113</v>
      </c>
      <c r="I435" s="16">
        <v>4612.4539566440126</v>
      </c>
      <c r="J435" s="16">
        <v>2036.9317485396455</v>
      </c>
      <c r="K435" s="16">
        <v>335.60281478073171</v>
      </c>
      <c r="L435" s="16">
        <v>101.948557357315</v>
      </c>
      <c r="M435" s="16">
        <v>0</v>
      </c>
      <c r="N435" s="16">
        <v>0</v>
      </c>
    </row>
    <row r="436" spans="1:14" x14ac:dyDescent="0.3">
      <c r="A436" s="15" t="str">
        <f>INDEX('R1. Scenario specifications'!$C$11:$C$49,MATCH($B436,'R1. Scenario specifications'!$A$11:$A$49,0))</f>
        <v>Current 1.75DS, 2020 start, 'Expect the Unexpected' but with cheap energy efficiency</v>
      </c>
      <c r="B436" s="15" t="s">
        <v>41</v>
      </c>
      <c r="C436" s="15" t="s">
        <v>75</v>
      </c>
      <c r="D436" s="16">
        <v>0</v>
      </c>
      <c r="E436" s="16">
        <v>0</v>
      </c>
      <c r="F436" s="16">
        <v>0</v>
      </c>
      <c r="G436" s="16">
        <v>0</v>
      </c>
      <c r="H436" s="16">
        <v>0</v>
      </c>
      <c r="I436" s="16">
        <v>715.66993558283116</v>
      </c>
      <c r="J436" s="16">
        <v>1711.9963567843324</v>
      </c>
      <c r="K436" s="16">
        <v>1024.7588604992268</v>
      </c>
      <c r="L436" s="16">
        <v>2248.6239773497045</v>
      </c>
      <c r="M436" s="16">
        <v>3411.0612951793873</v>
      </c>
      <c r="N436" s="16">
        <v>3915.3223460247173</v>
      </c>
    </row>
    <row r="437" spans="1:14" x14ac:dyDescent="0.3">
      <c r="A437" s="15" t="str">
        <f>INDEX('R1. Scenario specifications'!$C$11:$C$49,MATCH($B437,'R1. Scenario specifications'!$A$11:$A$49,0))</f>
        <v>Current 1.75DS, 2020 start, 'Expect the Unexpected' but with cheap energy efficiency</v>
      </c>
      <c r="B437" s="15" t="s">
        <v>41</v>
      </c>
      <c r="C437" s="15" t="s">
        <v>67</v>
      </c>
      <c r="D437" s="16">
        <v>202.44802165440652</v>
      </c>
      <c r="E437" s="16">
        <v>194.35225063586262</v>
      </c>
      <c r="F437" s="16">
        <v>2649.1640926234777</v>
      </c>
      <c r="G437" s="16">
        <v>4108.413409495316</v>
      </c>
      <c r="H437" s="16">
        <v>5530.0782817364197</v>
      </c>
      <c r="I437" s="16">
        <v>7028.8581889632424</v>
      </c>
      <c r="J437" s="16">
        <v>6723.6726970681702</v>
      </c>
      <c r="K437" s="16">
        <v>7183.162619968165</v>
      </c>
      <c r="L437" s="16">
        <v>10415.663044063356</v>
      </c>
      <c r="M437" s="16">
        <v>14403.276360308742</v>
      </c>
      <c r="N437" s="16">
        <v>20453.243380434986</v>
      </c>
    </row>
    <row r="438" spans="1:14" x14ac:dyDescent="0.3">
      <c r="A438" s="15" t="str">
        <f>INDEX('R1. Scenario specifications'!$C$11:$C$49,MATCH($B438,'R1. Scenario specifications'!$A$11:$A$49,0))</f>
        <v>Current 1.75DS, 2020 start, 'Expect the Unexpected' but with cheap energy efficiency</v>
      </c>
      <c r="B438" s="15" t="s">
        <v>41</v>
      </c>
      <c r="C438" s="15" t="s">
        <v>68</v>
      </c>
      <c r="D438" s="16">
        <v>10255.125599999994</v>
      </c>
      <c r="E438" s="16">
        <v>10332.31166329937</v>
      </c>
      <c r="F438" s="16">
        <v>14441.136170479602</v>
      </c>
      <c r="G438" s="16">
        <v>17460.90476585256</v>
      </c>
      <c r="H438" s="16">
        <v>20487.239832820436</v>
      </c>
      <c r="I438" s="16">
        <v>22618.197561065768</v>
      </c>
      <c r="J438" s="16">
        <v>24027.838794982923</v>
      </c>
      <c r="K438" s="16">
        <v>24696.779568585891</v>
      </c>
      <c r="L438" s="16">
        <v>29557.846328444357</v>
      </c>
      <c r="M438" s="16">
        <v>32871.455735112169</v>
      </c>
      <c r="N438" s="16">
        <v>34678.173654829334</v>
      </c>
    </row>
    <row r="439" spans="1:14" x14ac:dyDescent="0.3">
      <c r="A439" s="15" t="str">
        <f>INDEX('R1. Scenario specifications'!$C$11:$C$49,MATCH($B439,'R1. Scenario specifications'!$A$11:$A$49,0))</f>
        <v>Current 1.75DS, 2020 start, 'Expect the Unexpected' but with cheap energy efficiency</v>
      </c>
      <c r="B439" s="15" t="s">
        <v>41</v>
      </c>
      <c r="C439" s="15" t="s">
        <v>69</v>
      </c>
      <c r="D439" s="16">
        <v>9499.4101148835816</v>
      </c>
      <c r="E439" s="16">
        <v>9848.8143857170089</v>
      </c>
      <c r="F439" s="16">
        <v>13753.197500000002</v>
      </c>
      <c r="G439" s="16">
        <v>14573.808002186544</v>
      </c>
      <c r="H439" s="16">
        <v>16982.67042342967</v>
      </c>
      <c r="I439" s="16">
        <v>21215.639231835707</v>
      </c>
      <c r="J439" s="16">
        <v>22697.334663367168</v>
      </c>
      <c r="K439" s="16">
        <v>25335.931787903537</v>
      </c>
      <c r="L439" s="16">
        <v>35773.619999999981</v>
      </c>
      <c r="M439" s="16">
        <v>37908.53</v>
      </c>
      <c r="N439" s="16">
        <v>39490.05358272446</v>
      </c>
    </row>
    <row r="440" spans="1:14" x14ac:dyDescent="0.3">
      <c r="A440" s="15" t="str">
        <f>INDEX('R1. Scenario specifications'!$C$11:$C$49,MATCH($B440,'R1. Scenario specifications'!$A$11:$A$49,0))</f>
        <v>Current 1.75DS, 2020 start, 'Expect the Unexpected' but with cheap energy efficiency</v>
      </c>
      <c r="B440" s="15" t="s">
        <v>41</v>
      </c>
      <c r="C440" s="15" t="s">
        <v>70</v>
      </c>
      <c r="D440" s="16">
        <v>2379.536923850158</v>
      </c>
      <c r="E440" s="16">
        <v>2356.8190162179039</v>
      </c>
      <c r="F440" s="16">
        <v>2308.8771400062928</v>
      </c>
      <c r="G440" s="16">
        <v>1503.8223551611873</v>
      </c>
      <c r="H440" s="16">
        <v>735.79214155908926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</row>
    <row r="441" spans="1:14" x14ac:dyDescent="0.3">
      <c r="A441" s="15" t="str">
        <f>INDEX('R1. Scenario specifications'!$C$11:$C$49,MATCH($B441,'R1. Scenario specifications'!$A$11:$A$49,0))</f>
        <v>Current 1.75DS, 2020 start, 'Expect the Unexpected' but with cheap energy efficiency</v>
      </c>
      <c r="B441" s="15" t="s">
        <v>41</v>
      </c>
      <c r="C441" s="15" t="s">
        <v>71</v>
      </c>
      <c r="D441" s="16">
        <v>67.937052631788802</v>
      </c>
      <c r="E441" s="16">
        <v>458.66984800047186</v>
      </c>
      <c r="F441" s="16">
        <v>1083.8377074130829</v>
      </c>
      <c r="G441" s="16">
        <v>4088.6734801926896</v>
      </c>
      <c r="H441" s="16">
        <v>14652.519083867308</v>
      </c>
      <c r="I441" s="16">
        <v>21149.171642020749</v>
      </c>
      <c r="J441" s="16">
        <v>29172.329007998665</v>
      </c>
      <c r="K441" s="16">
        <v>43789.489970840405</v>
      </c>
      <c r="L441" s="16">
        <v>70184.209866784309</v>
      </c>
      <c r="M441" s="16">
        <v>86236.790559166184</v>
      </c>
      <c r="N441" s="16">
        <v>103344.78127010583</v>
      </c>
    </row>
    <row r="442" spans="1:14" x14ac:dyDescent="0.3">
      <c r="A442" s="15" t="str">
        <f>INDEX('R1. Scenario specifications'!$C$11:$C$49,MATCH($B442,'R1. Scenario specifications'!$A$11:$A$49,0))</f>
        <v>Current 1.75DS, 2020 start, 'Expect the Unexpected' but with cheap energy efficiency</v>
      </c>
      <c r="B442" s="15" t="s">
        <v>41</v>
      </c>
      <c r="C442" s="15" t="s">
        <v>72</v>
      </c>
      <c r="D442" s="16">
        <v>0.68787021919935687</v>
      </c>
      <c r="E442" s="16">
        <v>0.6257617671977489</v>
      </c>
      <c r="F442" s="16">
        <v>0.52638824399517514</v>
      </c>
      <c r="G442" s="16">
        <v>0.35092549599678308</v>
      </c>
      <c r="H442" s="16">
        <v>0.17546274799839173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</row>
    <row r="443" spans="1:14" x14ac:dyDescent="0.3">
      <c r="A443" s="15" t="str">
        <f>INDEX('R1. Scenario specifications'!$C$11:$C$49,MATCH($B443,'R1. Scenario specifications'!$A$11:$A$49,0))</f>
        <v>Current 1.75DS, 2020 start, 'Expect the Unexpected' but with cheap energy efficiency</v>
      </c>
      <c r="B443" s="15" t="s">
        <v>41</v>
      </c>
      <c r="C443" s="15" t="s">
        <v>76</v>
      </c>
      <c r="D443" s="16">
        <v>1.963099940637433</v>
      </c>
      <c r="E443" s="16">
        <v>1.7858497922310126</v>
      </c>
      <c r="F443" s="16">
        <v>1.5022495547807513</v>
      </c>
      <c r="G443" s="16">
        <v>1.0014997031871673</v>
      </c>
      <c r="H443" s="16">
        <v>0.50074985159358421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</row>
    <row r="444" spans="1:14" x14ac:dyDescent="0.3">
      <c r="A444" s="15" t="str">
        <f>INDEX('R1. Scenario specifications'!$C$11:$C$49,MATCH($B444,'R1. Scenario specifications'!$A$11:$A$49,0))</f>
        <v>Current 1.75DS, 2020 start, 'Expect the Unexpected' but with cheap energy efficiency</v>
      </c>
      <c r="B444" s="15" t="s">
        <v>41</v>
      </c>
      <c r="C444" s="15" t="s">
        <v>73</v>
      </c>
      <c r="D444" s="16">
        <v>1517.4635089937533</v>
      </c>
      <c r="E444" s="16">
        <v>1704.941889708542</v>
      </c>
      <c r="F444" s="16">
        <v>2697.6400213527741</v>
      </c>
      <c r="G444" s="16">
        <v>12015.106537531892</v>
      </c>
      <c r="H444" s="16">
        <v>24978.705936356386</v>
      </c>
      <c r="I444" s="16">
        <v>29264.333926707433</v>
      </c>
      <c r="J444" s="16">
        <v>39749.920866183551</v>
      </c>
      <c r="K444" s="16">
        <v>60935.038389715985</v>
      </c>
      <c r="L444" s="16">
        <v>102207.78036140214</v>
      </c>
      <c r="M444" s="16">
        <v>138348.77084474894</v>
      </c>
      <c r="N444" s="16">
        <v>179825.96490053443</v>
      </c>
    </row>
    <row r="445" spans="1:14" x14ac:dyDescent="0.3">
      <c r="A445" s="15" t="str">
        <f>INDEX('R1. Scenario specifications'!$C$11:$C$49,MATCH($B445,'R1. Scenario specifications'!$A$11:$A$49,0))</f>
        <v>Current 1.75DS, 2030 start, 'Expect the Unexpected' but with cheap energy efficiency</v>
      </c>
      <c r="B445" s="15" t="s">
        <v>42</v>
      </c>
      <c r="C445" s="15" t="s">
        <v>64</v>
      </c>
      <c r="D445" s="16">
        <v>225.44707509197985</v>
      </c>
      <c r="E445" s="16">
        <v>381.21448417615534</v>
      </c>
      <c r="F445" s="16">
        <v>2791.4850951746089</v>
      </c>
      <c r="G445" s="16">
        <v>8791.753811334951</v>
      </c>
      <c r="H445" s="16">
        <v>13963.90402118708</v>
      </c>
      <c r="I445" s="16">
        <v>9979.4223672002263</v>
      </c>
      <c r="J445" s="16">
        <v>1607.8811337654436</v>
      </c>
      <c r="K445" s="16">
        <v>0</v>
      </c>
      <c r="L445" s="16">
        <v>0</v>
      </c>
      <c r="M445" s="16">
        <v>72.843100120480017</v>
      </c>
      <c r="N445" s="16">
        <v>89.062967213375913</v>
      </c>
    </row>
    <row r="446" spans="1:14" x14ac:dyDescent="0.3">
      <c r="A446" s="15" t="str">
        <f>INDEX('R1. Scenario specifications'!$C$11:$C$49,MATCH($B446,'R1. Scenario specifications'!$A$11:$A$49,0))</f>
        <v>Current 1.75DS, 2030 start, 'Expect the Unexpected' but with cheap energy efficiency</v>
      </c>
      <c r="B446" s="15" t="s">
        <v>42</v>
      </c>
      <c r="C446" s="15" t="s">
        <v>74</v>
      </c>
      <c r="D446" s="16">
        <v>0</v>
      </c>
      <c r="E446" s="16">
        <v>0</v>
      </c>
      <c r="F446" s="16">
        <v>0</v>
      </c>
      <c r="G446" s="16">
        <v>0</v>
      </c>
      <c r="H446" s="16">
        <v>397.1982754684571</v>
      </c>
      <c r="I446" s="16">
        <v>6477.0460477358183</v>
      </c>
      <c r="J446" s="16">
        <v>39403.376796983001</v>
      </c>
      <c r="K446" s="16">
        <v>57028.202794741592</v>
      </c>
      <c r="L446" s="16">
        <v>73017.827458702755</v>
      </c>
      <c r="M446" s="16">
        <v>89318.985574146252</v>
      </c>
      <c r="N446" s="16">
        <v>98222.846443322735</v>
      </c>
    </row>
    <row r="447" spans="1:14" x14ac:dyDescent="0.3">
      <c r="A447" s="15" t="str">
        <f>INDEX('R1. Scenario specifications'!$C$11:$C$49,MATCH($B447,'R1. Scenario specifications'!$A$11:$A$49,0))</f>
        <v>Current 1.75DS, 2030 start, 'Expect the Unexpected' but with cheap energy efficiency</v>
      </c>
      <c r="B447" s="15" t="s">
        <v>42</v>
      </c>
      <c r="C447" s="15" t="s">
        <v>65</v>
      </c>
      <c r="D447" s="16">
        <v>32535.635357063609</v>
      </c>
      <c r="E447" s="16">
        <v>42243.426803477269</v>
      </c>
      <c r="F447" s="16">
        <v>31373.284943851821</v>
      </c>
      <c r="G447" s="16">
        <v>26972.913078247384</v>
      </c>
      <c r="H447" s="16">
        <v>3474.2232049823488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</v>
      </c>
    </row>
    <row r="448" spans="1:14" x14ac:dyDescent="0.3">
      <c r="A448" s="15" t="str">
        <f>INDEX('R1. Scenario specifications'!$C$11:$C$49,MATCH($B448,'R1. Scenario specifications'!$A$11:$A$49,0))</f>
        <v>Current 1.75DS, 2030 start, 'Expect the Unexpected' but with cheap energy efficiency</v>
      </c>
      <c r="B448" s="15" t="s">
        <v>42</v>
      </c>
      <c r="C448" s="15" t="s">
        <v>66</v>
      </c>
      <c r="D448" s="16">
        <v>15109.066175979275</v>
      </c>
      <c r="E448" s="16">
        <v>15742.568461825336</v>
      </c>
      <c r="F448" s="16">
        <v>24494.690527642557</v>
      </c>
      <c r="G448" s="16">
        <v>20372.0006519647</v>
      </c>
      <c r="H448" s="16">
        <v>17833.471433569794</v>
      </c>
      <c r="I448" s="16">
        <v>5873.1346303103173</v>
      </c>
      <c r="J448" s="16">
        <v>2288.683207786275</v>
      </c>
      <c r="K448" s="16">
        <v>169.0581575726419</v>
      </c>
      <c r="L448" s="16">
        <v>2.28844126440011</v>
      </c>
      <c r="M448" s="16">
        <v>0</v>
      </c>
      <c r="N448" s="16">
        <v>0</v>
      </c>
    </row>
    <row r="449" spans="1:14" x14ac:dyDescent="0.3">
      <c r="A449" s="15" t="str">
        <f>INDEX('R1. Scenario specifications'!$C$11:$C$49,MATCH($B449,'R1. Scenario specifications'!$A$11:$A$49,0))</f>
        <v>Current 1.75DS, 2030 start, 'Expect the Unexpected' but with cheap energy efficiency</v>
      </c>
      <c r="B449" s="15" t="s">
        <v>42</v>
      </c>
      <c r="C449" s="15" t="s">
        <v>75</v>
      </c>
      <c r="D449" s="16">
        <v>0</v>
      </c>
      <c r="E449" s="16">
        <v>0</v>
      </c>
      <c r="F449" s="16">
        <v>0</v>
      </c>
      <c r="G449" s="16">
        <v>0</v>
      </c>
      <c r="H449" s="16">
        <v>3.0778195958398</v>
      </c>
      <c r="I449" s="16">
        <v>172.43647487277102</v>
      </c>
      <c r="J449" s="16">
        <v>1699.9844368727095</v>
      </c>
      <c r="K449" s="16">
        <v>732.38521513127341</v>
      </c>
      <c r="L449" s="16">
        <v>1586.6646851670739</v>
      </c>
      <c r="M449" s="16">
        <v>3306.2068674741731</v>
      </c>
      <c r="N449" s="16">
        <v>4384.7675155382267</v>
      </c>
    </row>
    <row r="450" spans="1:14" x14ac:dyDescent="0.3">
      <c r="A450" s="15" t="str">
        <f>INDEX('R1. Scenario specifications'!$C$11:$C$49,MATCH($B450,'R1. Scenario specifications'!$A$11:$A$49,0))</f>
        <v>Current 1.75DS, 2030 start, 'Expect the Unexpected' but with cheap energy efficiency</v>
      </c>
      <c r="B450" s="15" t="s">
        <v>42</v>
      </c>
      <c r="C450" s="15" t="s">
        <v>67</v>
      </c>
      <c r="D450" s="16">
        <v>202.44802165440652</v>
      </c>
      <c r="E450" s="16">
        <v>194.35225063586262</v>
      </c>
      <c r="F450" s="16">
        <v>2649.1640926234777</v>
      </c>
      <c r="G450" s="16">
        <v>4108.413409495316</v>
      </c>
      <c r="H450" s="16">
        <v>5592.3030542797514</v>
      </c>
      <c r="I450" s="16">
        <v>8467.2397167406652</v>
      </c>
      <c r="J450" s="16">
        <v>15129.985737225625</v>
      </c>
      <c r="K450" s="16">
        <v>14109.873272945408</v>
      </c>
      <c r="L450" s="16">
        <v>15109.904088292858</v>
      </c>
      <c r="M450" s="16">
        <v>14829.179193004979</v>
      </c>
      <c r="N450" s="16">
        <v>18808.704532247069</v>
      </c>
    </row>
    <row r="451" spans="1:14" x14ac:dyDescent="0.3">
      <c r="A451" s="15" t="str">
        <f>INDEX('R1. Scenario specifications'!$C$11:$C$49,MATCH($B451,'R1. Scenario specifications'!$A$11:$A$49,0))</f>
        <v>Current 1.75DS, 2030 start, 'Expect the Unexpected' but with cheap energy efficiency</v>
      </c>
      <c r="B451" s="15" t="s">
        <v>42</v>
      </c>
      <c r="C451" s="15" t="s">
        <v>68</v>
      </c>
      <c r="D451" s="16">
        <v>10255.125599999994</v>
      </c>
      <c r="E451" s="16">
        <v>10332.31166329937</v>
      </c>
      <c r="F451" s="16">
        <v>14441.136170479602</v>
      </c>
      <c r="G451" s="16">
        <v>17225.742365285667</v>
      </c>
      <c r="H451" s="16">
        <v>19066.388685404985</v>
      </c>
      <c r="I451" s="16">
        <v>24805.271370162092</v>
      </c>
      <c r="J451" s="16">
        <v>28342.654024669551</v>
      </c>
      <c r="K451" s="16">
        <v>29471.819739873172</v>
      </c>
      <c r="L451" s="16">
        <v>30851.561463143367</v>
      </c>
      <c r="M451" s="16">
        <v>33419.393907134014</v>
      </c>
      <c r="N451" s="16">
        <v>34829.438508996005</v>
      </c>
    </row>
    <row r="452" spans="1:14" x14ac:dyDescent="0.3">
      <c r="A452" s="15" t="str">
        <f>INDEX('R1. Scenario specifications'!$C$11:$C$49,MATCH($B452,'R1. Scenario specifications'!$A$11:$A$49,0))</f>
        <v>Current 1.75DS, 2030 start, 'Expect the Unexpected' but with cheap energy efficiency</v>
      </c>
      <c r="B452" s="15" t="s">
        <v>42</v>
      </c>
      <c r="C452" s="15" t="s">
        <v>69</v>
      </c>
      <c r="D452" s="16">
        <v>9499.4101148835816</v>
      </c>
      <c r="E452" s="16">
        <v>9848.8143857170089</v>
      </c>
      <c r="F452" s="16">
        <v>13753.197500000002</v>
      </c>
      <c r="G452" s="16">
        <v>14573.808002186546</v>
      </c>
      <c r="H452" s="16">
        <v>15050.293836008295</v>
      </c>
      <c r="I452" s="16">
        <v>23995.898185654136</v>
      </c>
      <c r="J452" s="16">
        <v>29227.688721672599</v>
      </c>
      <c r="K452" s="16">
        <v>31234.00353012354</v>
      </c>
      <c r="L452" s="16">
        <v>32182.77985621422</v>
      </c>
      <c r="M452" s="16">
        <v>35726.038424878439</v>
      </c>
      <c r="N452" s="16">
        <v>39243.686254129374</v>
      </c>
    </row>
    <row r="453" spans="1:14" x14ac:dyDescent="0.3">
      <c r="A453" s="15" t="str">
        <f>INDEX('R1. Scenario specifications'!$C$11:$C$49,MATCH($B453,'R1. Scenario specifications'!$A$11:$A$49,0))</f>
        <v>Current 1.75DS, 2030 start, 'Expect the Unexpected' but with cheap energy efficiency</v>
      </c>
      <c r="B453" s="15" t="s">
        <v>42</v>
      </c>
      <c r="C453" s="15" t="s">
        <v>70</v>
      </c>
      <c r="D453" s="16">
        <v>2379.536923850158</v>
      </c>
      <c r="E453" s="16">
        <v>2356.8190162179039</v>
      </c>
      <c r="F453" s="16">
        <v>2308.8771400062928</v>
      </c>
      <c r="G453" s="16">
        <v>1516.5761695611873</v>
      </c>
      <c r="H453" s="16">
        <v>735.79214155908937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</row>
    <row r="454" spans="1:14" x14ac:dyDescent="0.3">
      <c r="A454" s="15" t="str">
        <f>INDEX('R1. Scenario specifications'!$C$11:$C$49,MATCH($B454,'R1. Scenario specifications'!$A$11:$A$49,0))</f>
        <v>Current 1.75DS, 2030 start, 'Expect the Unexpected' but with cheap energy efficiency</v>
      </c>
      <c r="B454" s="15" t="s">
        <v>42</v>
      </c>
      <c r="C454" s="15" t="s">
        <v>71</v>
      </c>
      <c r="D454" s="16">
        <v>67.937052631788802</v>
      </c>
      <c r="E454" s="16">
        <v>458.66984800047186</v>
      </c>
      <c r="F454" s="16">
        <v>1083.8377074130829</v>
      </c>
      <c r="G454" s="16">
        <v>2602.2563297349002</v>
      </c>
      <c r="H454" s="16">
        <v>10527.276714343614</v>
      </c>
      <c r="I454" s="16">
        <v>22315.180302367975</v>
      </c>
      <c r="J454" s="16">
        <v>32185.247211634614</v>
      </c>
      <c r="K454" s="16">
        <v>41836.82628838416</v>
      </c>
      <c r="L454" s="16">
        <v>62806.871100964665</v>
      </c>
      <c r="M454" s="16">
        <v>80921.567308255981</v>
      </c>
      <c r="N454" s="16">
        <v>99108.920009872512</v>
      </c>
    </row>
    <row r="455" spans="1:14" x14ac:dyDescent="0.3">
      <c r="A455" s="15" t="str">
        <f>INDEX('R1. Scenario specifications'!$C$11:$C$49,MATCH($B455,'R1. Scenario specifications'!$A$11:$A$49,0))</f>
        <v>Current 1.75DS, 2030 start, 'Expect the Unexpected' but with cheap energy efficiency</v>
      </c>
      <c r="B455" s="15" t="s">
        <v>42</v>
      </c>
      <c r="C455" s="15" t="s">
        <v>72</v>
      </c>
      <c r="D455" s="16">
        <v>0.68787021919935687</v>
      </c>
      <c r="E455" s="16">
        <v>0.6257617671977489</v>
      </c>
      <c r="F455" s="16">
        <v>0.52638824399517514</v>
      </c>
      <c r="G455" s="16">
        <v>0.35092549599678308</v>
      </c>
      <c r="H455" s="16">
        <v>0.17546274799839173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</row>
    <row r="456" spans="1:14" x14ac:dyDescent="0.3">
      <c r="A456" s="15" t="str">
        <f>INDEX('R1. Scenario specifications'!$C$11:$C$49,MATCH($B456,'R1. Scenario specifications'!$A$11:$A$49,0))</f>
        <v>Current 1.75DS, 2030 start, 'Expect the Unexpected' but with cheap energy efficiency</v>
      </c>
      <c r="B456" s="15" t="s">
        <v>42</v>
      </c>
      <c r="C456" s="15" t="s">
        <v>76</v>
      </c>
      <c r="D456" s="16">
        <v>1.963099940637433</v>
      </c>
      <c r="E456" s="16">
        <v>1.7858497922310126</v>
      </c>
      <c r="F456" s="16">
        <v>1.5022495547807513</v>
      </c>
      <c r="G456" s="16">
        <v>1.0014997031871673</v>
      </c>
      <c r="H456" s="16">
        <v>0.50074985159358409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</row>
    <row r="457" spans="1:14" x14ac:dyDescent="0.3">
      <c r="A457" s="15" t="str">
        <f>INDEX('R1. Scenario specifications'!$C$11:$C$49,MATCH($B457,'R1. Scenario specifications'!$A$11:$A$49,0))</f>
        <v>Current 1.75DS, 2030 start, 'Expect the Unexpected' but with cheap energy efficiency</v>
      </c>
      <c r="B457" s="15" t="s">
        <v>42</v>
      </c>
      <c r="C457" s="15" t="s">
        <v>73</v>
      </c>
      <c r="D457" s="16">
        <v>1517.4635089937533</v>
      </c>
      <c r="E457" s="16">
        <v>1704.941889708542</v>
      </c>
      <c r="F457" s="16">
        <v>2697.6400213527741</v>
      </c>
      <c r="G457" s="16">
        <v>11305.646027158451</v>
      </c>
      <c r="H457" s="16">
        <v>24515.65955551248</v>
      </c>
      <c r="I457" s="16">
        <v>30742.102097664818</v>
      </c>
      <c r="J457" s="16">
        <v>47051.716973789138</v>
      </c>
      <c r="K457" s="16">
        <v>61907.225016822493</v>
      </c>
      <c r="L457" s="16">
        <v>93456.743446713241</v>
      </c>
      <c r="M457" s="16">
        <v>131776.6578889378</v>
      </c>
      <c r="N457" s="16">
        <v>173526.41237421223</v>
      </c>
    </row>
    <row r="458" spans="1:14" x14ac:dyDescent="0.3">
      <c r="A458" s="15" t="str">
        <f>INDEX('R1. Scenario specifications'!$C$11:$C$49,MATCH($B458,'R1. Scenario specifications'!$A$11:$A$49,0))</f>
        <v>Current 1.75DS, 2020 start, 'Expect the Unexpected' but with most conservative biomass CCS / NET technology cost assumptions</v>
      </c>
      <c r="B458" s="15" t="s">
        <v>43</v>
      </c>
      <c r="C458" s="15" t="s">
        <v>64</v>
      </c>
      <c r="D458" s="16">
        <v>225.44707509197985</v>
      </c>
      <c r="E458" s="16">
        <v>381.21448417615534</v>
      </c>
      <c r="F458" s="16">
        <v>2791.4850951746089</v>
      </c>
      <c r="G458" s="16">
        <v>12458.56645523348</v>
      </c>
      <c r="H458" s="16">
        <v>13540.516718752653</v>
      </c>
      <c r="I458" s="16">
        <v>7116.4872694438436</v>
      </c>
      <c r="J458" s="16">
        <v>931.30727250345558</v>
      </c>
      <c r="K458" s="16">
        <v>57.795008406896628</v>
      </c>
      <c r="L458" s="16">
        <v>77.039764116318892</v>
      </c>
      <c r="M458" s="16">
        <v>77.039764116318892</v>
      </c>
      <c r="N458" s="16">
        <v>71.283035493125794</v>
      </c>
    </row>
    <row r="459" spans="1:14" x14ac:dyDescent="0.3">
      <c r="A459" s="15" t="str">
        <f>INDEX('R1. Scenario specifications'!$C$11:$C$49,MATCH($B459,'R1. Scenario specifications'!$A$11:$A$49,0))</f>
        <v>Current 1.75DS, 2020 start, 'Expect the Unexpected' but with most conservative biomass CCS / NET technology cost assumptions</v>
      </c>
      <c r="B459" s="15" t="s">
        <v>43</v>
      </c>
      <c r="C459" s="15" t="s">
        <v>74</v>
      </c>
      <c r="D459" s="16">
        <v>0</v>
      </c>
      <c r="E459" s="16">
        <v>0</v>
      </c>
      <c r="F459" s="16">
        <v>0</v>
      </c>
      <c r="G459" s="16">
        <v>392.42201753826288</v>
      </c>
      <c r="H459" s="16">
        <v>2606.1422652548831</v>
      </c>
      <c r="I459" s="16">
        <v>12421.613981986689</v>
      </c>
      <c r="J459" s="16">
        <v>38743.986070633662</v>
      </c>
      <c r="K459" s="16">
        <v>66475.471504089408</v>
      </c>
      <c r="L459" s="16">
        <v>83694.255724270886</v>
      </c>
      <c r="M459" s="16">
        <v>95940.84155911635</v>
      </c>
      <c r="N459" s="16">
        <v>102957.27863893948</v>
      </c>
    </row>
    <row r="460" spans="1:14" x14ac:dyDescent="0.3">
      <c r="A460" s="15" t="str">
        <f>INDEX('R1. Scenario specifications'!$C$11:$C$49,MATCH($B460,'R1. Scenario specifications'!$A$11:$A$49,0))</f>
        <v>Current 1.75DS, 2020 start, 'Expect the Unexpected' but with most conservative biomass CCS / NET technology cost assumptions</v>
      </c>
      <c r="B460" s="15" t="s">
        <v>43</v>
      </c>
      <c r="C460" s="15" t="s">
        <v>65</v>
      </c>
      <c r="D460" s="16">
        <v>32535.635357063609</v>
      </c>
      <c r="E460" s="16">
        <v>42243.426803477269</v>
      </c>
      <c r="F460" s="16">
        <v>31373.284943851821</v>
      </c>
      <c r="G460" s="16">
        <v>13895.490873525225</v>
      </c>
      <c r="H460" s="16">
        <v>581.92510204878465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</row>
    <row r="461" spans="1:14" x14ac:dyDescent="0.3">
      <c r="A461" s="15" t="str">
        <f>INDEX('R1. Scenario specifications'!$C$11:$C$49,MATCH($B461,'R1. Scenario specifications'!$A$11:$A$49,0))</f>
        <v>Current 1.75DS, 2020 start, 'Expect the Unexpected' but with most conservative biomass CCS / NET technology cost assumptions</v>
      </c>
      <c r="B461" s="15" t="s">
        <v>43</v>
      </c>
      <c r="C461" s="15" t="s">
        <v>66</v>
      </c>
      <c r="D461" s="16">
        <v>15109.066175979275</v>
      </c>
      <c r="E461" s="16">
        <v>15742.568461825336</v>
      </c>
      <c r="F461" s="16">
        <v>24494.690527642557</v>
      </c>
      <c r="G461" s="16">
        <v>18558.866014721032</v>
      </c>
      <c r="H461" s="16">
        <v>12414.473622868147</v>
      </c>
      <c r="I461" s="16">
        <v>5940.5725333171149</v>
      </c>
      <c r="J461" s="16">
        <v>1792.7394823086611</v>
      </c>
      <c r="K461" s="16">
        <v>257.17202766802609</v>
      </c>
      <c r="L461" s="16">
        <v>0</v>
      </c>
      <c r="M461" s="16">
        <v>0</v>
      </c>
      <c r="N461" s="16">
        <v>0</v>
      </c>
    </row>
    <row r="462" spans="1:14" x14ac:dyDescent="0.3">
      <c r="A462" s="15" t="str">
        <f>INDEX('R1. Scenario specifications'!$C$11:$C$49,MATCH($B462,'R1. Scenario specifications'!$A$11:$A$49,0))</f>
        <v>Current 1.75DS, 2020 start, 'Expect the Unexpected' but with most conservative biomass CCS / NET technology cost assumptions</v>
      </c>
      <c r="B462" s="15" t="s">
        <v>43</v>
      </c>
      <c r="C462" s="15" t="s">
        <v>75</v>
      </c>
      <c r="D462" s="16">
        <v>0</v>
      </c>
      <c r="E462" s="16">
        <v>0</v>
      </c>
      <c r="F462" s="16">
        <v>0</v>
      </c>
      <c r="G462" s="16">
        <v>32.96825792637739</v>
      </c>
      <c r="H462" s="16">
        <v>221.29006976350985</v>
      </c>
      <c r="I462" s="16">
        <v>1955.9459138204804</v>
      </c>
      <c r="J462" s="16">
        <v>3439.3363292806648</v>
      </c>
      <c r="K462" s="16">
        <v>3510.5221269047929</v>
      </c>
      <c r="L462" s="16">
        <v>7160.0969206515447</v>
      </c>
      <c r="M462" s="16">
        <v>9862.0670150297283</v>
      </c>
      <c r="N462" s="16">
        <v>9037.9171989428614</v>
      </c>
    </row>
    <row r="463" spans="1:14" x14ac:dyDescent="0.3">
      <c r="A463" s="15" t="str">
        <f>INDEX('R1. Scenario specifications'!$C$11:$C$49,MATCH($B463,'R1. Scenario specifications'!$A$11:$A$49,0))</f>
        <v>Current 1.75DS, 2020 start, 'Expect the Unexpected' but with most conservative biomass CCS / NET technology cost assumptions</v>
      </c>
      <c r="B463" s="15" t="s">
        <v>43</v>
      </c>
      <c r="C463" s="15" t="s">
        <v>67</v>
      </c>
      <c r="D463" s="16">
        <v>202.44802165440652</v>
      </c>
      <c r="E463" s="16">
        <v>194.35225063586262</v>
      </c>
      <c r="F463" s="16">
        <v>2649.1640926234777</v>
      </c>
      <c r="G463" s="16">
        <v>4118.9307443512262</v>
      </c>
      <c r="H463" s="16">
        <v>5802.6428838129395</v>
      </c>
      <c r="I463" s="16">
        <v>8858.4251767193164</v>
      </c>
      <c r="J463" s="16">
        <v>9951.9301600104936</v>
      </c>
      <c r="K463" s="16">
        <v>12738.007266470344</v>
      </c>
      <c r="L463" s="16">
        <v>17794.114028488711</v>
      </c>
      <c r="M463" s="16">
        <v>24291.905709249346</v>
      </c>
      <c r="N463" s="16">
        <v>26638.1013237929</v>
      </c>
    </row>
    <row r="464" spans="1:14" x14ac:dyDescent="0.3">
      <c r="A464" s="15" t="str">
        <f>INDEX('R1. Scenario specifications'!$C$11:$C$49,MATCH($B464,'R1. Scenario specifications'!$A$11:$A$49,0))</f>
        <v>Current 1.75DS, 2020 start, 'Expect the Unexpected' but with most conservative biomass CCS / NET technology cost assumptions</v>
      </c>
      <c r="B464" s="15" t="s">
        <v>43</v>
      </c>
      <c r="C464" s="15" t="s">
        <v>68</v>
      </c>
      <c r="D464" s="16">
        <v>10255.125599999994</v>
      </c>
      <c r="E464" s="16">
        <v>10332.31166329937</v>
      </c>
      <c r="F464" s="16">
        <v>14441.136170479602</v>
      </c>
      <c r="G464" s="16">
        <v>17976.962147709881</v>
      </c>
      <c r="H464" s="16">
        <v>21827.508780976928</v>
      </c>
      <c r="I464" s="16">
        <v>25191.789877436142</v>
      </c>
      <c r="J464" s="16">
        <v>27892.702195201997</v>
      </c>
      <c r="K464" s="16">
        <v>29099.461778403445</v>
      </c>
      <c r="L464" s="16">
        <v>32499.890699505846</v>
      </c>
      <c r="M464" s="16">
        <v>36316.859537282697</v>
      </c>
      <c r="N464" s="16">
        <v>37495.123411243811</v>
      </c>
    </row>
    <row r="465" spans="1:14" x14ac:dyDescent="0.3">
      <c r="A465" s="15" t="str">
        <f>INDEX('R1. Scenario specifications'!$C$11:$C$49,MATCH($B465,'R1. Scenario specifications'!$A$11:$A$49,0))</f>
        <v>Current 1.75DS, 2020 start, 'Expect the Unexpected' but with most conservative biomass CCS / NET technology cost assumptions</v>
      </c>
      <c r="B465" s="15" t="s">
        <v>43</v>
      </c>
      <c r="C465" s="15" t="s">
        <v>69</v>
      </c>
      <c r="D465" s="16">
        <v>9499.4101148835816</v>
      </c>
      <c r="E465" s="16">
        <v>9848.8143857170089</v>
      </c>
      <c r="F465" s="16">
        <v>13753.197500000002</v>
      </c>
      <c r="G465" s="16">
        <v>14573.808002186546</v>
      </c>
      <c r="H465" s="16">
        <v>16958.588527939919</v>
      </c>
      <c r="I465" s="16">
        <v>24643.26875778001</v>
      </c>
      <c r="J465" s="16">
        <v>27554.837384867151</v>
      </c>
      <c r="K465" s="16">
        <v>31550.170560031533</v>
      </c>
      <c r="L465" s="16">
        <v>36245.81736200775</v>
      </c>
      <c r="M465" s="16">
        <v>38453.579999999994</v>
      </c>
      <c r="N465" s="16">
        <v>38534.925825093575</v>
      </c>
    </row>
    <row r="466" spans="1:14" x14ac:dyDescent="0.3">
      <c r="A466" s="15" t="str">
        <f>INDEX('R1. Scenario specifications'!$C$11:$C$49,MATCH($B466,'R1. Scenario specifications'!$A$11:$A$49,0))</f>
        <v>Current 1.75DS, 2020 start, 'Expect the Unexpected' but with most conservative biomass CCS / NET technology cost assumptions</v>
      </c>
      <c r="B466" s="15" t="s">
        <v>43</v>
      </c>
      <c r="C466" s="15" t="s">
        <v>70</v>
      </c>
      <c r="D466" s="16">
        <v>2379.536923850158</v>
      </c>
      <c r="E466" s="16">
        <v>2356.8190162179039</v>
      </c>
      <c r="F466" s="16">
        <v>2308.8771400062928</v>
      </c>
      <c r="G466" s="16">
        <v>1503.8223551611866</v>
      </c>
      <c r="H466" s="16">
        <v>734.15459382575591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</row>
    <row r="467" spans="1:14" x14ac:dyDescent="0.3">
      <c r="A467" s="15" t="str">
        <f>INDEX('R1. Scenario specifications'!$C$11:$C$49,MATCH($B467,'R1. Scenario specifications'!$A$11:$A$49,0))</f>
        <v>Current 1.75DS, 2020 start, 'Expect the Unexpected' but with most conservative biomass CCS / NET technology cost assumptions</v>
      </c>
      <c r="B467" s="15" t="s">
        <v>43</v>
      </c>
      <c r="C467" s="15" t="s">
        <v>71</v>
      </c>
      <c r="D467" s="16">
        <v>67.937052631788802</v>
      </c>
      <c r="E467" s="16">
        <v>458.66984800047186</v>
      </c>
      <c r="F467" s="16">
        <v>1083.8377074130829</v>
      </c>
      <c r="G467" s="16">
        <v>5100.974002785837</v>
      </c>
      <c r="H467" s="16">
        <v>16273.525188108804</v>
      </c>
      <c r="I467" s="16">
        <v>24098.551488080178</v>
      </c>
      <c r="J467" s="16">
        <v>32564.289513846423</v>
      </c>
      <c r="K467" s="16">
        <v>59002.159911298841</v>
      </c>
      <c r="L467" s="16">
        <v>90058.374353210223</v>
      </c>
      <c r="M467" s="16">
        <v>111263.66772646975</v>
      </c>
      <c r="N467" s="16">
        <v>122641.29411201068</v>
      </c>
    </row>
    <row r="468" spans="1:14" x14ac:dyDescent="0.3">
      <c r="A468" s="15" t="str">
        <f>INDEX('R1. Scenario specifications'!$C$11:$C$49,MATCH($B468,'R1. Scenario specifications'!$A$11:$A$49,0))</f>
        <v>Current 1.75DS, 2020 start, 'Expect the Unexpected' but with most conservative biomass CCS / NET technology cost assumptions</v>
      </c>
      <c r="B468" s="15" t="s">
        <v>43</v>
      </c>
      <c r="C468" s="15" t="s">
        <v>72</v>
      </c>
      <c r="D468" s="16">
        <v>0.68787021919935687</v>
      </c>
      <c r="E468" s="16">
        <v>0.6257617671977489</v>
      </c>
      <c r="F468" s="16">
        <v>0.52638824399517514</v>
      </c>
      <c r="G468" s="16">
        <v>0.35092549599678308</v>
      </c>
      <c r="H468" s="16">
        <v>0.17546274799839173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</row>
    <row r="469" spans="1:14" x14ac:dyDescent="0.3">
      <c r="A469" s="15" t="str">
        <f>INDEX('R1. Scenario specifications'!$C$11:$C$49,MATCH($B469,'R1. Scenario specifications'!$A$11:$A$49,0))</f>
        <v>Current 1.75DS, 2020 start, 'Expect the Unexpected' but with most conservative biomass CCS / NET technology cost assumptions</v>
      </c>
      <c r="B469" s="15" t="s">
        <v>43</v>
      </c>
      <c r="C469" s="15" t="s">
        <v>76</v>
      </c>
      <c r="D469" s="16">
        <v>1.963099940637433</v>
      </c>
      <c r="E469" s="16">
        <v>1.7858497922310126</v>
      </c>
      <c r="F469" s="16">
        <v>1.5022495547807513</v>
      </c>
      <c r="G469" s="16">
        <v>1.0014997031871682</v>
      </c>
      <c r="H469" s="16">
        <v>0.50074985159358421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</row>
    <row r="470" spans="1:14" x14ac:dyDescent="0.3">
      <c r="A470" s="15" t="str">
        <f>INDEX('R1. Scenario specifications'!$C$11:$C$49,MATCH($B470,'R1. Scenario specifications'!$A$11:$A$49,0))</f>
        <v>Current 1.75DS, 2020 start, 'Expect the Unexpected' but with most conservative biomass CCS / NET technology cost assumptions</v>
      </c>
      <c r="B470" s="15" t="s">
        <v>43</v>
      </c>
      <c r="C470" s="15" t="s">
        <v>73</v>
      </c>
      <c r="D470" s="16">
        <v>1517.4635089937533</v>
      </c>
      <c r="E470" s="16">
        <v>1704.941889708542</v>
      </c>
      <c r="F470" s="16">
        <v>2697.6400213527741</v>
      </c>
      <c r="G470" s="16">
        <v>12566.217389449946</v>
      </c>
      <c r="H470" s="16">
        <v>26631.98022105929</v>
      </c>
      <c r="I470" s="16">
        <v>33590.21453226704</v>
      </c>
      <c r="J470" s="16">
        <v>48179.024797813508</v>
      </c>
      <c r="K470" s="16">
        <v>77892.093770670908</v>
      </c>
      <c r="L470" s="16">
        <v>123899.70088339403</v>
      </c>
      <c r="M470" s="16">
        <v>170369.78344717724</v>
      </c>
      <c r="N470" s="16">
        <v>207742.69016247513</v>
      </c>
    </row>
    <row r="471" spans="1:14" x14ac:dyDescent="0.3">
      <c r="A471" s="15" t="str">
        <f>INDEX('R1. Scenario specifications'!$C$11:$C$49,MATCH($B471,'R1. Scenario specifications'!$A$11:$A$49,0))</f>
        <v>Current 1.75DS, 2030 start, 'Expect the Unexpected' but with most conservative biomass CCS / NET technology cost assumptions</v>
      </c>
      <c r="B471" s="15" t="s">
        <v>44</v>
      </c>
      <c r="C471" s="15" t="s">
        <v>64</v>
      </c>
      <c r="D471" s="16">
        <v>225.44707509197985</v>
      </c>
      <c r="E471" s="16">
        <v>381.21448417615534</v>
      </c>
      <c r="F471" s="16">
        <v>2791.4850951746089</v>
      </c>
      <c r="G471" s="16">
        <v>8791.753811334951</v>
      </c>
      <c r="H471" s="16">
        <v>12553.971991089324</v>
      </c>
      <c r="I471" s="16">
        <v>7447.046890053527</v>
      </c>
      <c r="J471" s="16">
        <v>756.46904487082804</v>
      </c>
      <c r="K471" s="16">
        <v>2.3868158826258101</v>
      </c>
      <c r="L471" s="16">
        <v>53.156941809049201</v>
      </c>
      <c r="M471" s="16">
        <v>74.062018235579998</v>
      </c>
      <c r="N471" s="16">
        <v>74.062018235579998</v>
      </c>
    </row>
    <row r="472" spans="1:14" x14ac:dyDescent="0.3">
      <c r="A472" s="15" t="str">
        <f>INDEX('R1. Scenario specifications'!$C$11:$C$49,MATCH($B472,'R1. Scenario specifications'!$A$11:$A$49,0))</f>
        <v>Current 1.75DS, 2030 start, 'Expect the Unexpected' but with most conservative biomass CCS / NET technology cost assumptions</v>
      </c>
      <c r="B472" s="15" t="s">
        <v>44</v>
      </c>
      <c r="C472" s="15" t="s">
        <v>74</v>
      </c>
      <c r="D472" s="16">
        <v>0</v>
      </c>
      <c r="E472" s="16">
        <v>0</v>
      </c>
      <c r="F472" s="16">
        <v>0</v>
      </c>
      <c r="G472" s="16">
        <v>0</v>
      </c>
      <c r="H472" s="16">
        <v>412.10569001230584</v>
      </c>
      <c r="I472" s="16">
        <v>7802.7996018832155</v>
      </c>
      <c r="J472" s="16">
        <v>47544.945647634646</v>
      </c>
      <c r="K472" s="16">
        <v>62681.158639094654</v>
      </c>
      <c r="L472" s="16">
        <v>81365.633104906665</v>
      </c>
      <c r="M472" s="16">
        <v>92119.575502144624</v>
      </c>
      <c r="N472" s="16">
        <v>100335.8163462852</v>
      </c>
    </row>
    <row r="473" spans="1:14" x14ac:dyDescent="0.3">
      <c r="A473" s="15" t="str">
        <f>INDEX('R1. Scenario specifications'!$C$11:$C$49,MATCH($B473,'R1. Scenario specifications'!$A$11:$A$49,0))</f>
        <v>Current 1.75DS, 2030 start, 'Expect the Unexpected' but with most conservative biomass CCS / NET technology cost assumptions</v>
      </c>
      <c r="B473" s="15" t="s">
        <v>44</v>
      </c>
      <c r="C473" s="15" t="s">
        <v>65</v>
      </c>
      <c r="D473" s="16">
        <v>32535.635357063609</v>
      </c>
      <c r="E473" s="16">
        <v>42243.426803477269</v>
      </c>
      <c r="F473" s="16">
        <v>31373.284943851821</v>
      </c>
      <c r="G473" s="16">
        <v>26972.913078247384</v>
      </c>
      <c r="H473" s="16">
        <v>1085.8084141259665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</row>
    <row r="474" spans="1:14" x14ac:dyDescent="0.3">
      <c r="A474" s="15" t="str">
        <f>INDEX('R1. Scenario specifications'!$C$11:$C$49,MATCH($B474,'R1. Scenario specifications'!$A$11:$A$49,0))</f>
        <v>Current 1.75DS, 2030 start, 'Expect the Unexpected' but with most conservative biomass CCS / NET technology cost assumptions</v>
      </c>
      <c r="B474" s="15" t="s">
        <v>44</v>
      </c>
      <c r="C474" s="15" t="s">
        <v>66</v>
      </c>
      <c r="D474" s="16">
        <v>15109.066175979275</v>
      </c>
      <c r="E474" s="16">
        <v>15742.568461825336</v>
      </c>
      <c r="F474" s="16">
        <v>24494.690527642557</v>
      </c>
      <c r="G474" s="16">
        <v>20372.0006519647</v>
      </c>
      <c r="H474" s="16">
        <v>25180.041649394971</v>
      </c>
      <c r="I474" s="16">
        <v>9405.6120020256876</v>
      </c>
      <c r="J474" s="16">
        <v>3861.2855671993539</v>
      </c>
      <c r="K474" s="16">
        <v>18.6492564181071</v>
      </c>
      <c r="L474" s="16">
        <v>0</v>
      </c>
      <c r="M474" s="16">
        <v>0</v>
      </c>
      <c r="N474" s="16">
        <v>0</v>
      </c>
    </row>
    <row r="475" spans="1:14" x14ac:dyDescent="0.3">
      <c r="A475" s="15" t="str">
        <f>INDEX('R1. Scenario specifications'!$C$11:$C$49,MATCH($B475,'R1. Scenario specifications'!$A$11:$A$49,0))</f>
        <v>Current 1.75DS, 2030 start, 'Expect the Unexpected' but with most conservative biomass CCS / NET technology cost assumptions</v>
      </c>
      <c r="B475" s="15" t="s">
        <v>44</v>
      </c>
      <c r="C475" s="15" t="s">
        <v>75</v>
      </c>
      <c r="D475" s="16">
        <v>0</v>
      </c>
      <c r="E475" s="16">
        <v>0</v>
      </c>
      <c r="F475" s="16">
        <v>0</v>
      </c>
      <c r="G475" s="16">
        <v>0</v>
      </c>
      <c r="H475" s="16">
        <v>13.801881595694159</v>
      </c>
      <c r="I475" s="16">
        <v>185.58373943290351</v>
      </c>
      <c r="J475" s="16">
        <v>1975.1283540604782</v>
      </c>
      <c r="K475" s="16">
        <v>2535.5667419585575</v>
      </c>
      <c r="L475" s="16">
        <v>5272.0036114858949</v>
      </c>
      <c r="M475" s="16">
        <v>7254.393318860235</v>
      </c>
      <c r="N475" s="16">
        <v>9327.0719954067263</v>
      </c>
    </row>
    <row r="476" spans="1:14" x14ac:dyDescent="0.3">
      <c r="A476" s="15" t="str">
        <f>INDEX('R1. Scenario specifications'!$C$11:$C$49,MATCH($B476,'R1. Scenario specifications'!$A$11:$A$49,0))</f>
        <v>Current 1.75DS, 2030 start, 'Expect the Unexpected' but with most conservative biomass CCS / NET technology cost assumptions</v>
      </c>
      <c r="B476" s="15" t="s">
        <v>44</v>
      </c>
      <c r="C476" s="15" t="s">
        <v>67</v>
      </c>
      <c r="D476" s="16">
        <v>202.44802165440652</v>
      </c>
      <c r="E476" s="16">
        <v>194.35225063586262</v>
      </c>
      <c r="F476" s="16">
        <v>2649.1640926234777</v>
      </c>
      <c r="G476" s="16">
        <v>4108.413409495316</v>
      </c>
      <c r="H476" s="16">
        <v>6301.1977626159132</v>
      </c>
      <c r="I476" s="16">
        <v>12445.898497365753</v>
      </c>
      <c r="J476" s="16">
        <v>17642.915955843975</v>
      </c>
      <c r="K476" s="16">
        <v>17558.881690853344</v>
      </c>
      <c r="L476" s="16">
        <v>18523.622876189234</v>
      </c>
      <c r="M476" s="16">
        <v>23695.709573000531</v>
      </c>
      <c r="N476" s="16">
        <v>26132.875322292315</v>
      </c>
    </row>
    <row r="477" spans="1:14" x14ac:dyDescent="0.3">
      <c r="A477" s="15" t="str">
        <f>INDEX('R1. Scenario specifications'!$C$11:$C$49,MATCH($B477,'R1. Scenario specifications'!$A$11:$A$49,0))</f>
        <v>Current 1.75DS, 2030 start, 'Expect the Unexpected' but with most conservative biomass CCS / NET technology cost assumptions</v>
      </c>
      <c r="B477" s="15" t="s">
        <v>44</v>
      </c>
      <c r="C477" s="15" t="s">
        <v>68</v>
      </c>
      <c r="D477" s="16">
        <v>10255.125599999994</v>
      </c>
      <c r="E477" s="16">
        <v>10332.31166329937</v>
      </c>
      <c r="F477" s="16">
        <v>14441.136170479602</v>
      </c>
      <c r="G477" s="16">
        <v>17225.742365285667</v>
      </c>
      <c r="H477" s="16">
        <v>19224.483914196662</v>
      </c>
      <c r="I477" s="16">
        <v>27460.938995053424</v>
      </c>
      <c r="J477" s="16">
        <v>31972.688976027395</v>
      </c>
      <c r="K477" s="16">
        <v>32848.449501015668</v>
      </c>
      <c r="L477" s="16">
        <v>34046.216063270454</v>
      </c>
      <c r="M477" s="16">
        <v>36453.846391369865</v>
      </c>
      <c r="N477" s="16">
        <v>37854.326905973569</v>
      </c>
    </row>
    <row r="478" spans="1:14" x14ac:dyDescent="0.3">
      <c r="A478" s="15" t="str">
        <f>INDEX('R1. Scenario specifications'!$C$11:$C$49,MATCH($B478,'R1. Scenario specifications'!$A$11:$A$49,0))</f>
        <v>Current 1.75DS, 2030 start, 'Expect the Unexpected' but with most conservative biomass CCS / NET technology cost assumptions</v>
      </c>
      <c r="B478" s="15" t="s">
        <v>44</v>
      </c>
      <c r="C478" s="15" t="s">
        <v>69</v>
      </c>
      <c r="D478" s="16">
        <v>9499.4101148835816</v>
      </c>
      <c r="E478" s="16">
        <v>9848.8143857170089</v>
      </c>
      <c r="F478" s="16">
        <v>13753.197500000002</v>
      </c>
      <c r="G478" s="16">
        <v>14573.808002186546</v>
      </c>
      <c r="H478" s="16">
        <v>15050.293836008295</v>
      </c>
      <c r="I478" s="16">
        <v>24982.920000000006</v>
      </c>
      <c r="J478" s="16">
        <v>29999.28749999998</v>
      </c>
      <c r="K478" s="16">
        <v>31962.917883255024</v>
      </c>
      <c r="L478" s="16">
        <v>34022.519310284195</v>
      </c>
      <c r="M478" s="16">
        <v>38453.579999999987</v>
      </c>
      <c r="N478" s="16">
        <v>39732.83639727001</v>
      </c>
    </row>
    <row r="479" spans="1:14" x14ac:dyDescent="0.3">
      <c r="A479" s="15" t="str">
        <f>INDEX('R1. Scenario specifications'!$C$11:$C$49,MATCH($B479,'R1. Scenario specifications'!$A$11:$A$49,0))</f>
        <v>Current 1.75DS, 2030 start, 'Expect the Unexpected' but with most conservative biomass CCS / NET technology cost assumptions</v>
      </c>
      <c r="B479" s="15" t="s">
        <v>44</v>
      </c>
      <c r="C479" s="15" t="s">
        <v>70</v>
      </c>
      <c r="D479" s="16">
        <v>2379.536923850158</v>
      </c>
      <c r="E479" s="16">
        <v>2356.8190162179039</v>
      </c>
      <c r="F479" s="16">
        <v>2308.8771400062928</v>
      </c>
      <c r="G479" s="16">
        <v>1516.5761695611873</v>
      </c>
      <c r="H479" s="16">
        <v>741.15168417439793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</row>
    <row r="480" spans="1:14" x14ac:dyDescent="0.3">
      <c r="A480" s="15" t="str">
        <f>INDEX('R1. Scenario specifications'!$C$11:$C$49,MATCH($B480,'R1. Scenario specifications'!$A$11:$A$49,0))</f>
        <v>Current 1.75DS, 2030 start, 'Expect the Unexpected' but with most conservative biomass CCS / NET technology cost assumptions</v>
      </c>
      <c r="B480" s="15" t="s">
        <v>44</v>
      </c>
      <c r="C480" s="15" t="s">
        <v>71</v>
      </c>
      <c r="D480" s="16">
        <v>67.937052631788802</v>
      </c>
      <c r="E480" s="16">
        <v>458.66984800047186</v>
      </c>
      <c r="F480" s="16">
        <v>1083.8377074130829</v>
      </c>
      <c r="G480" s="16">
        <v>2602.2563297349002</v>
      </c>
      <c r="H480" s="16">
        <v>10534.077440903884</v>
      </c>
      <c r="I480" s="16">
        <v>24979.5043812607</v>
      </c>
      <c r="J480" s="16">
        <v>40162.12211991784</v>
      </c>
      <c r="K480" s="16">
        <v>58959.332248305909</v>
      </c>
      <c r="L480" s="16">
        <v>86848.767317614605</v>
      </c>
      <c r="M480" s="16">
        <v>103424.15944162401</v>
      </c>
      <c r="N480" s="16">
        <v>119892.95778225755</v>
      </c>
    </row>
    <row r="481" spans="1:14" x14ac:dyDescent="0.3">
      <c r="A481" s="15" t="str">
        <f>INDEX('R1. Scenario specifications'!$C$11:$C$49,MATCH($B481,'R1. Scenario specifications'!$A$11:$A$49,0))</f>
        <v>Current 1.75DS, 2030 start, 'Expect the Unexpected' but with most conservative biomass CCS / NET technology cost assumptions</v>
      </c>
      <c r="B481" s="15" t="s">
        <v>44</v>
      </c>
      <c r="C481" s="15" t="s">
        <v>72</v>
      </c>
      <c r="D481" s="16">
        <v>0.68787021919935687</v>
      </c>
      <c r="E481" s="16">
        <v>0.6257617671977489</v>
      </c>
      <c r="F481" s="16">
        <v>0.52638824399517514</v>
      </c>
      <c r="G481" s="16">
        <v>0.35092549599678308</v>
      </c>
      <c r="H481" s="16">
        <v>0.17546274799839201</v>
      </c>
      <c r="I481" s="16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</row>
    <row r="482" spans="1:14" x14ac:dyDescent="0.3">
      <c r="A482" s="15" t="str">
        <f>INDEX('R1. Scenario specifications'!$C$11:$C$49,MATCH($B482,'R1. Scenario specifications'!$A$11:$A$49,0))</f>
        <v>Current 1.75DS, 2030 start, 'Expect the Unexpected' but with most conservative biomass CCS / NET technology cost assumptions</v>
      </c>
      <c r="B482" s="15" t="s">
        <v>44</v>
      </c>
      <c r="C482" s="15" t="s">
        <v>76</v>
      </c>
      <c r="D482" s="16">
        <v>1.963099940637433</v>
      </c>
      <c r="E482" s="16">
        <v>1.7858497922310126</v>
      </c>
      <c r="F482" s="16">
        <v>1.5022495547807513</v>
      </c>
      <c r="G482" s="16">
        <v>1.0014997031871673</v>
      </c>
      <c r="H482" s="16">
        <v>0.50074985159358421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</row>
    <row r="483" spans="1:14" x14ac:dyDescent="0.3">
      <c r="A483" s="15" t="str">
        <f>INDEX('R1. Scenario specifications'!$C$11:$C$49,MATCH($B483,'R1. Scenario specifications'!$A$11:$A$49,0))</f>
        <v>Current 1.75DS, 2030 start, 'Expect the Unexpected' but with most conservative biomass CCS / NET technology cost assumptions</v>
      </c>
      <c r="B483" s="15" t="s">
        <v>44</v>
      </c>
      <c r="C483" s="15" t="s">
        <v>73</v>
      </c>
      <c r="D483" s="16">
        <v>1517.4635089937533</v>
      </c>
      <c r="E483" s="16">
        <v>1704.941889708542</v>
      </c>
      <c r="F483" s="16">
        <v>2697.6400213527741</v>
      </c>
      <c r="G483" s="16">
        <v>11305.646027158451</v>
      </c>
      <c r="H483" s="16">
        <v>26567.387132693206</v>
      </c>
      <c r="I483" s="16">
        <v>35530.962386006788</v>
      </c>
      <c r="J483" s="16">
        <v>55825.943756512046</v>
      </c>
      <c r="K483" s="16">
        <v>78346.863451750352</v>
      </c>
      <c r="L483" s="16">
        <v>118216.17136906364</v>
      </c>
      <c r="M483" s="16">
        <v>159626.27052320962</v>
      </c>
      <c r="N483" s="16">
        <v>204328.33308346409</v>
      </c>
    </row>
    <row r="484" spans="1:14" x14ac:dyDescent="0.3">
      <c r="A484" s="15" t="str">
        <f>INDEX('R1. Scenario specifications'!$C$11:$C$49,MATCH($B484,'R1. Scenario specifications'!$A$11:$A$49,0))</f>
        <v>Current 2DS, 2030 start, 'Expect the Unexpected' but with cheap renewables</v>
      </c>
      <c r="B484" s="15" t="s">
        <v>45</v>
      </c>
      <c r="C484" s="15" t="s">
        <v>64</v>
      </c>
      <c r="D484" s="16">
        <v>225.44707509197985</v>
      </c>
      <c r="E484" s="16">
        <v>381.21448417615534</v>
      </c>
      <c r="F484" s="16">
        <v>2791.4850951746089</v>
      </c>
      <c r="G484" s="16">
        <v>8791.753811334951</v>
      </c>
      <c r="H484" s="16">
        <v>13270.563542512813</v>
      </c>
      <c r="I484" s="16">
        <v>13389.166801948755</v>
      </c>
      <c r="J484" s="16">
        <v>6655.2130731444722</v>
      </c>
      <c r="K484" s="16">
        <v>1131.8516063388342</v>
      </c>
      <c r="L484" s="16">
        <v>123.4385278271201</v>
      </c>
      <c r="M484" s="16">
        <v>74.063375197602696</v>
      </c>
      <c r="N484" s="16">
        <v>71.261379652458302</v>
      </c>
    </row>
    <row r="485" spans="1:14" x14ac:dyDescent="0.3">
      <c r="A485" s="15" t="str">
        <f>INDEX('R1. Scenario specifications'!$C$11:$C$49,MATCH($B485,'R1. Scenario specifications'!$A$11:$A$49,0))</f>
        <v>Current 2DS, 2030 start, 'Expect the Unexpected' but with cheap renewables</v>
      </c>
      <c r="B485" s="15" t="s">
        <v>45</v>
      </c>
      <c r="C485" s="15" t="s">
        <v>74</v>
      </c>
      <c r="D485" s="16">
        <v>0</v>
      </c>
      <c r="E485" s="16">
        <v>0</v>
      </c>
      <c r="F485" s="16">
        <v>0</v>
      </c>
      <c r="G485" s="16">
        <v>0</v>
      </c>
      <c r="H485" s="16">
        <v>333.20306380716283</v>
      </c>
      <c r="I485" s="16">
        <v>2411.7651813988846</v>
      </c>
      <c r="J485" s="16">
        <v>14630.478555625628</v>
      </c>
      <c r="K485" s="16">
        <v>40572.611783816028</v>
      </c>
      <c r="L485" s="16">
        <v>69458.398608646748</v>
      </c>
      <c r="M485" s="16">
        <v>86992.85698124679</v>
      </c>
      <c r="N485" s="16">
        <v>93306.114277331959</v>
      </c>
    </row>
    <row r="486" spans="1:14" x14ac:dyDescent="0.3">
      <c r="A486" s="15" t="str">
        <f>INDEX('R1. Scenario specifications'!$C$11:$C$49,MATCH($B486,'R1. Scenario specifications'!$A$11:$A$49,0))</f>
        <v>Current 2DS, 2030 start, 'Expect the Unexpected' but with cheap renewables</v>
      </c>
      <c r="B486" s="15" t="s">
        <v>45</v>
      </c>
      <c r="C486" s="15" t="s">
        <v>65</v>
      </c>
      <c r="D486" s="16">
        <v>32535.635357063609</v>
      </c>
      <c r="E486" s="16">
        <v>42243.426803477269</v>
      </c>
      <c r="F486" s="16">
        <v>31373.284943851821</v>
      </c>
      <c r="G486" s="16">
        <v>26972.913078247384</v>
      </c>
      <c r="H486" s="16">
        <v>6938.1697015086711</v>
      </c>
      <c r="I486" s="16">
        <v>439.45524267415499</v>
      </c>
      <c r="J486" s="16">
        <v>0</v>
      </c>
      <c r="K486" s="16">
        <v>0</v>
      </c>
      <c r="L486" s="16">
        <v>0</v>
      </c>
      <c r="M486" s="16">
        <v>0</v>
      </c>
      <c r="N486" s="16">
        <v>0</v>
      </c>
    </row>
    <row r="487" spans="1:14" x14ac:dyDescent="0.3">
      <c r="A487" s="15" t="str">
        <f>INDEX('R1. Scenario specifications'!$C$11:$C$49,MATCH($B487,'R1. Scenario specifications'!$A$11:$A$49,0))</f>
        <v>Current 2DS, 2030 start, 'Expect the Unexpected' but with cheap renewables</v>
      </c>
      <c r="B487" s="15" t="s">
        <v>45</v>
      </c>
      <c r="C487" s="15" t="s">
        <v>66</v>
      </c>
      <c r="D487" s="16">
        <v>15109.066175979275</v>
      </c>
      <c r="E487" s="16">
        <v>15742.568461825336</v>
      </c>
      <c r="F487" s="16">
        <v>24494.690527642557</v>
      </c>
      <c r="G487" s="16">
        <v>20372.0006519647</v>
      </c>
      <c r="H487" s="16">
        <v>18952.98494194954</v>
      </c>
      <c r="I487" s="16">
        <v>8250.6614227699138</v>
      </c>
      <c r="J487" s="16">
        <v>5882.9964335118666</v>
      </c>
      <c r="K487" s="16">
        <v>2289.1626271345158</v>
      </c>
      <c r="L487" s="16">
        <v>743.36030040078367</v>
      </c>
      <c r="M487" s="16">
        <v>502.445648535668</v>
      </c>
      <c r="N487" s="16">
        <v>0</v>
      </c>
    </row>
    <row r="488" spans="1:14" x14ac:dyDescent="0.3">
      <c r="A488" s="15" t="str">
        <f>INDEX('R1. Scenario specifications'!$C$11:$C$49,MATCH($B488,'R1. Scenario specifications'!$A$11:$A$49,0))</f>
        <v>Current 2DS, 2030 start, 'Expect the Unexpected' but with cheap renewables</v>
      </c>
      <c r="B488" s="15" t="s">
        <v>45</v>
      </c>
      <c r="C488" s="15" t="s">
        <v>75</v>
      </c>
      <c r="D488" s="16">
        <v>0</v>
      </c>
      <c r="E488" s="16">
        <v>0</v>
      </c>
      <c r="F488" s="16">
        <v>0</v>
      </c>
      <c r="G488" s="16">
        <v>0</v>
      </c>
      <c r="H488" s="16">
        <v>0</v>
      </c>
      <c r="I488" s="16">
        <v>71.925727184904417</v>
      </c>
      <c r="J488" s="16">
        <v>302.94753699678154</v>
      </c>
      <c r="K488" s="16">
        <v>632.56830117508673</v>
      </c>
      <c r="L488" s="16">
        <v>1998.1593012588851</v>
      </c>
      <c r="M488" s="16">
        <v>5008.1248286747896</v>
      </c>
      <c r="N488" s="16">
        <v>6955.9584111457116</v>
      </c>
    </row>
    <row r="489" spans="1:14" x14ac:dyDescent="0.3">
      <c r="A489" s="15" t="str">
        <f>INDEX('R1. Scenario specifications'!$C$11:$C$49,MATCH($B489,'R1. Scenario specifications'!$A$11:$A$49,0))</f>
        <v>Current 2DS, 2030 start, 'Expect the Unexpected' but with cheap renewables</v>
      </c>
      <c r="B489" s="15" t="s">
        <v>45</v>
      </c>
      <c r="C489" s="15" t="s">
        <v>67</v>
      </c>
      <c r="D489" s="16">
        <v>202.44802165440652</v>
      </c>
      <c r="E489" s="16">
        <v>194.35225063586262</v>
      </c>
      <c r="F489" s="16">
        <v>2649.1640926234777</v>
      </c>
      <c r="G489" s="16">
        <v>4108.413409495316</v>
      </c>
      <c r="H489" s="16">
        <v>5592.3012039246269</v>
      </c>
      <c r="I489" s="16">
        <v>7478.8227061533526</v>
      </c>
      <c r="J489" s="16">
        <v>10249.554569601049</v>
      </c>
      <c r="K489" s="16">
        <v>10348.367741872376</v>
      </c>
      <c r="L489" s="16">
        <v>11239.990639502843</v>
      </c>
      <c r="M489" s="16">
        <v>17290.911928459132</v>
      </c>
      <c r="N489" s="16">
        <v>24953.451397656747</v>
      </c>
    </row>
    <row r="490" spans="1:14" x14ac:dyDescent="0.3">
      <c r="A490" s="15" t="str">
        <f>INDEX('R1. Scenario specifications'!$C$11:$C$49,MATCH($B490,'R1. Scenario specifications'!$A$11:$A$49,0))</f>
        <v>Current 2DS, 2030 start, 'Expect the Unexpected' but with cheap renewables</v>
      </c>
      <c r="B490" s="15" t="s">
        <v>45</v>
      </c>
      <c r="C490" s="15" t="s">
        <v>68</v>
      </c>
      <c r="D490" s="16">
        <v>10255.125599999994</v>
      </c>
      <c r="E490" s="16">
        <v>10332.31166329937</v>
      </c>
      <c r="F490" s="16">
        <v>14441.136170479602</v>
      </c>
      <c r="G490" s="16">
        <v>17225.742365285667</v>
      </c>
      <c r="H490" s="16">
        <v>19060.00979468767</v>
      </c>
      <c r="I490" s="16">
        <v>24750.656781176353</v>
      </c>
      <c r="J490" s="16">
        <v>26070.767509648511</v>
      </c>
      <c r="K490" s="16">
        <v>26988.087788523277</v>
      </c>
      <c r="L490" s="16">
        <v>29030.63981699591</v>
      </c>
      <c r="M490" s="16">
        <v>33974.170550813462</v>
      </c>
      <c r="N490" s="16">
        <v>36650.287637637251</v>
      </c>
    </row>
    <row r="491" spans="1:14" x14ac:dyDescent="0.3">
      <c r="A491" s="15" t="str">
        <f>INDEX('R1. Scenario specifications'!$C$11:$C$49,MATCH($B491,'R1. Scenario specifications'!$A$11:$A$49,0))</f>
        <v>Current 2DS, 2030 start, 'Expect the Unexpected' but with cheap renewables</v>
      </c>
      <c r="B491" s="15" t="s">
        <v>45</v>
      </c>
      <c r="C491" s="15" t="s">
        <v>69</v>
      </c>
      <c r="D491" s="16">
        <v>9499.4101148835816</v>
      </c>
      <c r="E491" s="16">
        <v>9848.8143857170089</v>
      </c>
      <c r="F491" s="16">
        <v>13753.197500000002</v>
      </c>
      <c r="G491" s="16">
        <v>14573.808002186546</v>
      </c>
      <c r="H491" s="16">
        <v>15050.293836008295</v>
      </c>
      <c r="I491" s="16">
        <v>23196.814112796415</v>
      </c>
      <c r="J491" s="16">
        <v>26314.421655487742</v>
      </c>
      <c r="K491" s="16">
        <v>30653.386686577658</v>
      </c>
      <c r="L491" s="16">
        <v>34576.413599185296</v>
      </c>
      <c r="M491" s="16">
        <v>38398.026766356576</v>
      </c>
      <c r="N491" s="16">
        <v>39733.174999999996</v>
      </c>
    </row>
    <row r="492" spans="1:14" x14ac:dyDescent="0.3">
      <c r="A492" s="15" t="str">
        <f>INDEX('R1. Scenario specifications'!$C$11:$C$49,MATCH($B492,'R1. Scenario specifications'!$A$11:$A$49,0))</f>
        <v>Current 2DS, 2030 start, 'Expect the Unexpected' but with cheap renewables</v>
      </c>
      <c r="B492" s="15" t="s">
        <v>45</v>
      </c>
      <c r="C492" s="15" t="s">
        <v>70</v>
      </c>
      <c r="D492" s="16">
        <v>2379.536923850158</v>
      </c>
      <c r="E492" s="16">
        <v>2356.8190162179039</v>
      </c>
      <c r="F492" s="16">
        <v>2308.8771400062928</v>
      </c>
      <c r="G492" s="16">
        <v>1516.5761695611873</v>
      </c>
      <c r="H492" s="16">
        <v>735.79214155908926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</row>
    <row r="493" spans="1:14" x14ac:dyDescent="0.3">
      <c r="A493" s="15" t="str">
        <f>INDEX('R1. Scenario specifications'!$C$11:$C$49,MATCH($B493,'R1. Scenario specifications'!$A$11:$A$49,0))</f>
        <v>Current 2DS, 2030 start, 'Expect the Unexpected' but with cheap renewables</v>
      </c>
      <c r="B493" s="15" t="s">
        <v>45</v>
      </c>
      <c r="C493" s="15" t="s">
        <v>71</v>
      </c>
      <c r="D493" s="16">
        <v>67.937052631788802</v>
      </c>
      <c r="E493" s="16">
        <v>458.66984800047186</v>
      </c>
      <c r="F493" s="16">
        <v>1083.8377074130829</v>
      </c>
      <c r="G493" s="16">
        <v>2602.2563297349002</v>
      </c>
      <c r="H493" s="16">
        <v>12635.282715801466</v>
      </c>
      <c r="I493" s="16">
        <v>25001.806734672875</v>
      </c>
      <c r="J493" s="16">
        <v>35117.744797431282</v>
      </c>
      <c r="K493" s="16">
        <v>46188.782987164537</v>
      </c>
      <c r="L493" s="16">
        <v>62903.964928228961</v>
      </c>
      <c r="M493" s="16">
        <v>92473.65792884439</v>
      </c>
      <c r="N493" s="16">
        <v>109567.82376301258</v>
      </c>
    </row>
    <row r="494" spans="1:14" x14ac:dyDescent="0.3">
      <c r="A494" s="15" t="str">
        <f>INDEX('R1. Scenario specifications'!$C$11:$C$49,MATCH($B494,'R1. Scenario specifications'!$A$11:$A$49,0))</f>
        <v>Current 2DS, 2030 start, 'Expect the Unexpected' but with cheap renewables</v>
      </c>
      <c r="B494" s="15" t="s">
        <v>45</v>
      </c>
      <c r="C494" s="15" t="s">
        <v>72</v>
      </c>
      <c r="D494" s="16">
        <v>0.68787021919935687</v>
      </c>
      <c r="E494" s="16">
        <v>0.6257617671977489</v>
      </c>
      <c r="F494" s="16">
        <v>0.52638824399517514</v>
      </c>
      <c r="G494" s="16">
        <v>0.35092549599678308</v>
      </c>
      <c r="H494" s="16">
        <v>0.17546274799839173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</row>
    <row r="495" spans="1:14" x14ac:dyDescent="0.3">
      <c r="A495" s="15" t="str">
        <f>INDEX('R1. Scenario specifications'!$C$11:$C$49,MATCH($B495,'R1. Scenario specifications'!$A$11:$A$49,0))</f>
        <v>Current 2DS, 2030 start, 'Expect the Unexpected' but with cheap renewables</v>
      </c>
      <c r="B495" s="15" t="s">
        <v>45</v>
      </c>
      <c r="C495" s="15" t="s">
        <v>76</v>
      </c>
      <c r="D495" s="16">
        <v>1.963099940637433</v>
      </c>
      <c r="E495" s="16">
        <v>1.7858497922310126</v>
      </c>
      <c r="F495" s="16">
        <v>1.5022495547807513</v>
      </c>
      <c r="G495" s="16">
        <v>1.0014997031871673</v>
      </c>
      <c r="H495" s="16">
        <v>0.50074985159358421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</row>
    <row r="496" spans="1:14" x14ac:dyDescent="0.3">
      <c r="A496" s="15" t="str">
        <f>INDEX('R1. Scenario specifications'!$C$11:$C$49,MATCH($B496,'R1. Scenario specifications'!$A$11:$A$49,0))</f>
        <v>Current 2DS, 2030 start, 'Expect the Unexpected' but with cheap renewables</v>
      </c>
      <c r="B496" s="15" t="s">
        <v>45</v>
      </c>
      <c r="C496" s="15" t="s">
        <v>73</v>
      </c>
      <c r="D496" s="16">
        <v>1517.4635089937533</v>
      </c>
      <c r="E496" s="16">
        <v>1704.941889708542</v>
      </c>
      <c r="F496" s="16">
        <v>2697.6400213527741</v>
      </c>
      <c r="G496" s="16">
        <v>11305.646027158451</v>
      </c>
      <c r="H496" s="16">
        <v>27306.657553343131</v>
      </c>
      <c r="I496" s="16">
        <v>33183.401011427799</v>
      </c>
      <c r="J496" s="16">
        <v>45649.673557782415</v>
      </c>
      <c r="K496" s="16">
        <v>63074.355104574461</v>
      </c>
      <c r="L496" s="16">
        <v>91856.510675482423</v>
      </c>
      <c r="M496" s="16">
        <v>145008.25612526861</v>
      </c>
      <c r="N496" s="16">
        <v>189016.20631978466</v>
      </c>
    </row>
    <row r="497" spans="1:14" x14ac:dyDescent="0.3">
      <c r="A497" s="15" t="str">
        <f>INDEX('R1. Scenario specifications'!$C$11:$C$49,MATCH($B497,'R1. Scenario specifications'!$A$11:$A$49,0))</f>
        <v>Current 2DS, 2020 start, 'Expect the Unexpected' but with cheap CCS</v>
      </c>
      <c r="B497" s="15" t="s">
        <v>46</v>
      </c>
      <c r="C497" s="15" t="s">
        <v>64</v>
      </c>
      <c r="D497" s="16">
        <v>225.44707509197985</v>
      </c>
      <c r="E497" s="16">
        <v>366.64870873098073</v>
      </c>
      <c r="F497" s="16">
        <v>2791.4850951746093</v>
      </c>
      <c r="G497" s="16">
        <v>11534.733582058672</v>
      </c>
      <c r="H497" s="16">
        <v>12725.831767828535</v>
      </c>
      <c r="I497" s="16">
        <v>13696.025791676382</v>
      </c>
      <c r="J497" s="16">
        <v>5711.4465248586084</v>
      </c>
      <c r="K497" s="16">
        <v>1852.6808911446703</v>
      </c>
      <c r="L497" s="16">
        <v>160.29194259518908</v>
      </c>
      <c r="M497" s="16">
        <v>74.056807774157505</v>
      </c>
      <c r="N497" s="16">
        <v>74.056807774157505</v>
      </c>
    </row>
    <row r="498" spans="1:14" x14ac:dyDescent="0.3">
      <c r="A498" s="15" t="str">
        <f>INDEX('R1. Scenario specifications'!$C$11:$C$49,MATCH($B498,'R1. Scenario specifications'!$A$11:$A$49,0))</f>
        <v>Current 2DS, 2020 start, 'Expect the Unexpected' but with cheap CCS</v>
      </c>
      <c r="B498" s="15" t="s">
        <v>46</v>
      </c>
      <c r="C498" s="15" t="s">
        <v>74</v>
      </c>
      <c r="D498" s="16">
        <v>0</v>
      </c>
      <c r="E498" s="16">
        <v>0</v>
      </c>
      <c r="F498" s="16">
        <v>0</v>
      </c>
      <c r="G498" s="16">
        <v>148.30070693552233</v>
      </c>
      <c r="H498" s="16">
        <v>1673.3839207376934</v>
      </c>
      <c r="I498" s="16">
        <v>4465.0241135765482</v>
      </c>
      <c r="J498" s="16">
        <v>20941.625734114601</v>
      </c>
      <c r="K498" s="16">
        <v>46943.458209711927</v>
      </c>
      <c r="L498" s="16">
        <v>68489.521295567247</v>
      </c>
      <c r="M498" s="16">
        <v>86792.824326992559</v>
      </c>
      <c r="N498" s="16">
        <v>93144.719947354519</v>
      </c>
    </row>
    <row r="499" spans="1:14" x14ac:dyDescent="0.3">
      <c r="A499" s="15" t="str">
        <f>INDEX('R1. Scenario specifications'!$C$11:$C$49,MATCH($B499,'R1. Scenario specifications'!$A$11:$A$49,0))</f>
        <v>Current 2DS, 2020 start, 'Expect the Unexpected' but with cheap CCS</v>
      </c>
      <c r="B499" s="15" t="s">
        <v>46</v>
      </c>
      <c r="C499" s="15" t="s">
        <v>65</v>
      </c>
      <c r="D499" s="16">
        <v>32418.670916071689</v>
      </c>
      <c r="E499" s="16">
        <v>42281.951063885441</v>
      </c>
      <c r="F499" s="16">
        <v>31803.104594332144</v>
      </c>
      <c r="G499" s="16">
        <v>19268.371307830726</v>
      </c>
      <c r="H499" s="16">
        <v>6229.5229328010364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</row>
    <row r="500" spans="1:14" x14ac:dyDescent="0.3">
      <c r="A500" s="15" t="str">
        <f>INDEX('R1. Scenario specifications'!$C$11:$C$49,MATCH($B500,'R1. Scenario specifications'!$A$11:$A$49,0))</f>
        <v>Current 2DS, 2020 start, 'Expect the Unexpected' but with cheap CCS</v>
      </c>
      <c r="B500" s="15" t="s">
        <v>46</v>
      </c>
      <c r="C500" s="15" t="s">
        <v>66</v>
      </c>
      <c r="D500" s="16">
        <v>15227.971784774711</v>
      </c>
      <c r="E500" s="16">
        <v>15742.568461825387</v>
      </c>
      <c r="F500" s="16">
        <v>24022.418631641507</v>
      </c>
      <c r="G500" s="16">
        <v>20461.625034899247</v>
      </c>
      <c r="H500" s="16">
        <v>15683.324660459937</v>
      </c>
      <c r="I500" s="16">
        <v>8053.7582912814159</v>
      </c>
      <c r="J500" s="16">
        <v>4887.4669948620731</v>
      </c>
      <c r="K500" s="16">
        <v>2545.3450602645426</v>
      </c>
      <c r="L500" s="16">
        <v>860.69401791706491</v>
      </c>
      <c r="M500" s="16">
        <v>208.565112579431</v>
      </c>
      <c r="N500" s="16">
        <v>0</v>
      </c>
    </row>
    <row r="501" spans="1:14" x14ac:dyDescent="0.3">
      <c r="A501" s="15" t="str">
        <f>INDEX('R1. Scenario specifications'!$C$11:$C$49,MATCH($B501,'R1. Scenario specifications'!$A$11:$A$49,0))</f>
        <v>Current 2DS, 2020 start, 'Expect the Unexpected' but with cheap CCS</v>
      </c>
      <c r="B501" s="15" t="s">
        <v>46</v>
      </c>
      <c r="C501" s="15" t="s">
        <v>75</v>
      </c>
      <c r="D501" s="16">
        <v>0</v>
      </c>
      <c r="E501" s="16">
        <v>0</v>
      </c>
      <c r="F501" s="16">
        <v>0</v>
      </c>
      <c r="G501" s="16">
        <v>0</v>
      </c>
      <c r="H501" s="16">
        <v>0</v>
      </c>
      <c r="I501" s="16">
        <v>4.4242027334259895</v>
      </c>
      <c r="J501" s="16">
        <v>21.822955377007347</v>
      </c>
      <c r="K501" s="16">
        <v>373.17989315438871</v>
      </c>
      <c r="L501" s="16">
        <v>2301.1824276996622</v>
      </c>
      <c r="M501" s="16">
        <v>5846.8128443083478</v>
      </c>
      <c r="N501" s="16">
        <v>7498.8381566326188</v>
      </c>
    </row>
    <row r="502" spans="1:14" x14ac:dyDescent="0.3">
      <c r="A502" s="15" t="str">
        <f>INDEX('R1. Scenario specifications'!$C$11:$C$49,MATCH($B502,'R1. Scenario specifications'!$A$11:$A$49,0))</f>
        <v>Current 2DS, 2020 start, 'Expect the Unexpected' but with cheap CCS</v>
      </c>
      <c r="B502" s="15" t="s">
        <v>46</v>
      </c>
      <c r="C502" s="15" t="s">
        <v>67</v>
      </c>
      <c r="D502" s="16">
        <v>202.44802165440652</v>
      </c>
      <c r="E502" s="16">
        <v>194.35225063586262</v>
      </c>
      <c r="F502" s="16">
        <v>2583.5611568407612</v>
      </c>
      <c r="G502" s="16">
        <v>4042.8104737125996</v>
      </c>
      <c r="H502" s="16">
        <v>5526.6945674316612</v>
      </c>
      <c r="I502" s="16">
        <v>7044.6643917001957</v>
      </c>
      <c r="J502" s="16">
        <v>7285.6125362551611</v>
      </c>
      <c r="K502" s="16">
        <v>9565.3664288644068</v>
      </c>
      <c r="L502" s="16">
        <v>12260.00127310296</v>
      </c>
      <c r="M502" s="16">
        <v>19403.298235982704</v>
      </c>
      <c r="N502" s="16">
        <v>24981.014961727124</v>
      </c>
    </row>
    <row r="503" spans="1:14" x14ac:dyDescent="0.3">
      <c r="A503" s="15" t="str">
        <f>INDEX('R1. Scenario specifications'!$C$11:$C$49,MATCH($B503,'R1. Scenario specifications'!$A$11:$A$49,0))</f>
        <v>Current 2DS, 2020 start, 'Expect the Unexpected' but with cheap CCS</v>
      </c>
      <c r="B503" s="15" t="s">
        <v>46</v>
      </c>
      <c r="C503" s="15" t="s">
        <v>68</v>
      </c>
      <c r="D503" s="16">
        <v>10255.125599999996</v>
      </c>
      <c r="E503" s="16">
        <v>10349.250849132153</v>
      </c>
      <c r="F503" s="16">
        <v>14705.435888128377</v>
      </c>
      <c r="G503" s="16">
        <v>17470.619098448369</v>
      </c>
      <c r="H503" s="16">
        <v>20078.113749629811</v>
      </c>
      <c r="I503" s="16">
        <v>23027.570211768078</v>
      </c>
      <c r="J503" s="16">
        <v>24796.70109633277</v>
      </c>
      <c r="K503" s="16">
        <v>25886.086455507364</v>
      </c>
      <c r="L503" s="16">
        <v>28243.411647608467</v>
      </c>
      <c r="M503" s="16">
        <v>33228.611573576971</v>
      </c>
      <c r="N503" s="16">
        <v>37536.747570015337</v>
      </c>
    </row>
    <row r="504" spans="1:14" x14ac:dyDescent="0.3">
      <c r="A504" s="15" t="str">
        <f>INDEX('R1. Scenario specifications'!$C$11:$C$49,MATCH($B504,'R1. Scenario specifications'!$A$11:$A$49,0))</f>
        <v>Current 2DS, 2020 start, 'Expect the Unexpected' but with cheap CCS</v>
      </c>
      <c r="B504" s="15" t="s">
        <v>46</v>
      </c>
      <c r="C504" s="15" t="s">
        <v>69</v>
      </c>
      <c r="D504" s="16">
        <v>9499.4101148835816</v>
      </c>
      <c r="E504" s="16">
        <v>9848.8143857170107</v>
      </c>
      <c r="F504" s="16">
        <v>13753.197500000002</v>
      </c>
      <c r="G504" s="16">
        <v>14580.156829963409</v>
      </c>
      <c r="H504" s="16">
        <v>16335.567608896337</v>
      </c>
      <c r="I504" s="16">
        <v>20736.539457159874</v>
      </c>
      <c r="J504" s="16">
        <v>25740.215058512829</v>
      </c>
      <c r="K504" s="16">
        <v>30632.867597075958</v>
      </c>
      <c r="L504" s="16">
        <v>33073.905173536783</v>
      </c>
      <c r="M504" s="16">
        <v>38192.232987486132</v>
      </c>
      <c r="N504" s="16">
        <v>39689.44589276069</v>
      </c>
    </row>
    <row r="505" spans="1:14" x14ac:dyDescent="0.3">
      <c r="A505" s="15" t="str">
        <f>INDEX('R1. Scenario specifications'!$C$11:$C$49,MATCH($B505,'R1. Scenario specifications'!$A$11:$A$49,0))</f>
        <v>Current 2DS, 2020 start, 'Expect the Unexpected' but with cheap CCS</v>
      </c>
      <c r="B505" s="15" t="s">
        <v>46</v>
      </c>
      <c r="C505" s="15" t="s">
        <v>70</v>
      </c>
      <c r="D505" s="16">
        <v>2379.536923850158</v>
      </c>
      <c r="E505" s="16">
        <v>2356.8190162179035</v>
      </c>
      <c r="F505" s="16">
        <v>2308.8771400062919</v>
      </c>
      <c r="G505" s="16">
        <v>1503.8223551611859</v>
      </c>
      <c r="H505" s="16">
        <v>735.79214155908926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</row>
    <row r="506" spans="1:14" x14ac:dyDescent="0.3">
      <c r="A506" s="15" t="str">
        <f>INDEX('R1. Scenario specifications'!$C$11:$C$49,MATCH($B506,'R1. Scenario specifications'!$A$11:$A$49,0))</f>
        <v>Current 2DS, 2020 start, 'Expect the Unexpected' but with cheap CCS</v>
      </c>
      <c r="B506" s="15" t="s">
        <v>46</v>
      </c>
      <c r="C506" s="15" t="s">
        <v>71</v>
      </c>
      <c r="D506" s="16">
        <v>67.937052631788802</v>
      </c>
      <c r="E506" s="16">
        <v>458.66984800047192</v>
      </c>
      <c r="F506" s="16">
        <v>952.33067667622163</v>
      </c>
      <c r="G506" s="16">
        <v>4447.4969325397624</v>
      </c>
      <c r="H506" s="16">
        <v>15144.799765618358</v>
      </c>
      <c r="I506" s="16">
        <v>28323.164630167284</v>
      </c>
      <c r="J506" s="16">
        <v>35988.306207022368</v>
      </c>
      <c r="K506" s="16">
        <v>44637.293258980681</v>
      </c>
      <c r="L506" s="16">
        <v>60519.85807555059</v>
      </c>
      <c r="M506" s="16">
        <v>88199.197969599496</v>
      </c>
      <c r="N506" s="16">
        <v>103270.62973080279</v>
      </c>
    </row>
    <row r="507" spans="1:14" x14ac:dyDescent="0.3">
      <c r="A507" s="15" t="str">
        <f>INDEX('R1. Scenario specifications'!$C$11:$C$49,MATCH($B507,'R1. Scenario specifications'!$A$11:$A$49,0))</f>
        <v>Current 2DS, 2020 start, 'Expect the Unexpected' but with cheap CCS</v>
      </c>
      <c r="B507" s="15" t="s">
        <v>46</v>
      </c>
      <c r="C507" s="15" t="s">
        <v>72</v>
      </c>
      <c r="D507" s="16">
        <v>0.68787021919935687</v>
      </c>
      <c r="E507" s="16">
        <v>0.6257617671977489</v>
      </c>
      <c r="F507" s="16">
        <v>0.52638824399517514</v>
      </c>
      <c r="G507" s="16">
        <v>0.35092549599678308</v>
      </c>
      <c r="H507" s="16">
        <v>0.17546274799839173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</row>
    <row r="508" spans="1:14" x14ac:dyDescent="0.3">
      <c r="A508" s="15" t="str">
        <f>INDEX('R1. Scenario specifications'!$C$11:$C$49,MATCH($B508,'R1. Scenario specifications'!$A$11:$A$49,0))</f>
        <v>Current 2DS, 2020 start, 'Expect the Unexpected' but with cheap CCS</v>
      </c>
      <c r="B508" s="15" t="s">
        <v>46</v>
      </c>
      <c r="C508" s="15" t="s">
        <v>76</v>
      </c>
      <c r="D508" s="16">
        <v>1.963099940637433</v>
      </c>
      <c r="E508" s="16">
        <v>1.7858497922310126</v>
      </c>
      <c r="F508" s="16">
        <v>1.5022495547807513</v>
      </c>
      <c r="G508" s="16">
        <v>1.0014997031871682</v>
      </c>
      <c r="H508" s="16">
        <v>0.50074985159358409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</row>
    <row r="509" spans="1:14" x14ac:dyDescent="0.3">
      <c r="A509" s="15" t="str">
        <f>INDEX('R1. Scenario specifications'!$C$11:$C$49,MATCH($B509,'R1. Scenario specifications'!$A$11:$A$49,0))</f>
        <v>Current 2DS, 2020 start, 'Expect the Unexpected' but with cheap CCS</v>
      </c>
      <c r="B509" s="15" t="s">
        <v>46</v>
      </c>
      <c r="C509" s="15" t="s">
        <v>73</v>
      </c>
      <c r="D509" s="16">
        <v>1517.4635089937533</v>
      </c>
      <c r="E509" s="16">
        <v>1704.9418897085425</v>
      </c>
      <c r="F509" s="16">
        <v>2682.857953104296</v>
      </c>
      <c r="G509" s="16">
        <v>11727.162588716323</v>
      </c>
      <c r="H509" s="16">
        <v>26747.090970075966</v>
      </c>
      <c r="I509" s="16">
        <v>32753.045058992277</v>
      </c>
      <c r="J509" s="16">
        <v>44255.752531185753</v>
      </c>
      <c r="K509" s="16">
        <v>61866.693670676235</v>
      </c>
      <c r="L509" s="16">
        <v>90845.359731392047</v>
      </c>
      <c r="M509" s="16">
        <v>143016.66534335745</v>
      </c>
      <c r="N509" s="16">
        <v>185873.14995644777</v>
      </c>
    </row>
    <row r="510" spans="1:14" x14ac:dyDescent="0.3">
      <c r="A510" s="15" t="str">
        <f>INDEX('R1. Scenario specifications'!$C$11:$C$49,MATCH($B510,'R1. Scenario specifications'!$A$11:$A$49,0))</f>
        <v>Current 2DS, 2030 start, 'Expect the Unexpected' but with cheap CCS</v>
      </c>
      <c r="B510" s="15" t="s">
        <v>47</v>
      </c>
      <c r="C510" s="15" t="s">
        <v>64</v>
      </c>
      <c r="D510" s="16">
        <v>225.44707509197985</v>
      </c>
      <c r="E510" s="16">
        <v>381.21448417615534</v>
      </c>
      <c r="F510" s="16">
        <v>2791.4850951746089</v>
      </c>
      <c r="G510" s="16">
        <v>8791.753811334951</v>
      </c>
      <c r="H510" s="16">
        <v>14557.948012071874</v>
      </c>
      <c r="I510" s="16">
        <v>14108.760265111137</v>
      </c>
      <c r="J510" s="16">
        <v>7216.8487664790664</v>
      </c>
      <c r="K510" s="16">
        <v>1055.0928213432639</v>
      </c>
      <c r="L510" s="16">
        <v>119.19938295618695</v>
      </c>
      <c r="M510" s="16">
        <v>74.062502129088401</v>
      </c>
      <c r="N510" s="16">
        <v>74.062502129088401</v>
      </c>
    </row>
    <row r="511" spans="1:14" x14ac:dyDescent="0.3">
      <c r="A511" s="15" t="str">
        <f>INDEX('R1. Scenario specifications'!$C$11:$C$49,MATCH($B511,'R1. Scenario specifications'!$A$11:$A$49,0))</f>
        <v>Current 2DS, 2030 start, 'Expect the Unexpected' but with cheap CCS</v>
      </c>
      <c r="B511" s="15" t="s">
        <v>47</v>
      </c>
      <c r="C511" s="15" t="s">
        <v>74</v>
      </c>
      <c r="D511" s="16">
        <v>0</v>
      </c>
      <c r="E511" s="16">
        <v>0</v>
      </c>
      <c r="F511" s="16">
        <v>0</v>
      </c>
      <c r="G511" s="16">
        <v>0</v>
      </c>
      <c r="H511" s="16">
        <v>311.92044176609949</v>
      </c>
      <c r="I511" s="16">
        <v>2402.5750551326778</v>
      </c>
      <c r="J511" s="16">
        <v>14820.926676160141</v>
      </c>
      <c r="K511" s="16">
        <v>41264.983317416896</v>
      </c>
      <c r="L511" s="16">
        <v>69854.947320929743</v>
      </c>
      <c r="M511" s="16">
        <v>87393.120288052975</v>
      </c>
      <c r="N511" s="16">
        <v>93409.447321926564</v>
      </c>
    </row>
    <row r="512" spans="1:14" x14ac:dyDescent="0.3">
      <c r="A512" s="15" t="str">
        <f>INDEX('R1. Scenario specifications'!$C$11:$C$49,MATCH($B512,'R1. Scenario specifications'!$A$11:$A$49,0))</f>
        <v>Current 2DS, 2030 start, 'Expect the Unexpected' but with cheap CCS</v>
      </c>
      <c r="B512" s="15" t="s">
        <v>47</v>
      </c>
      <c r="C512" s="15" t="s">
        <v>65</v>
      </c>
      <c r="D512" s="16">
        <v>32535.635357063609</v>
      </c>
      <c r="E512" s="16">
        <v>42243.426803477269</v>
      </c>
      <c r="F512" s="16">
        <v>31373.284943851821</v>
      </c>
      <c r="G512" s="16">
        <v>26972.913078247384</v>
      </c>
      <c r="H512" s="16">
        <v>6968.8508023530321</v>
      </c>
      <c r="I512" s="16">
        <v>439.45524267415499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</row>
    <row r="513" spans="1:14" x14ac:dyDescent="0.3">
      <c r="A513" s="15" t="str">
        <f>INDEX('R1. Scenario specifications'!$C$11:$C$49,MATCH($B513,'R1. Scenario specifications'!$A$11:$A$49,0))</f>
        <v>Current 2DS, 2030 start, 'Expect the Unexpected' but with cheap CCS</v>
      </c>
      <c r="B513" s="15" t="s">
        <v>47</v>
      </c>
      <c r="C513" s="15" t="s">
        <v>66</v>
      </c>
      <c r="D513" s="16">
        <v>15109.066175979275</v>
      </c>
      <c r="E513" s="16">
        <v>15742.568461825336</v>
      </c>
      <c r="F513" s="16">
        <v>24494.690527642557</v>
      </c>
      <c r="G513" s="16">
        <v>20372.0006519647</v>
      </c>
      <c r="H513" s="16">
        <v>19026.970126593576</v>
      </c>
      <c r="I513" s="16">
        <v>7318.6683998367325</v>
      </c>
      <c r="J513" s="16">
        <v>5286.1215578559077</v>
      </c>
      <c r="K513" s="16">
        <v>2171.092775907784</v>
      </c>
      <c r="L513" s="16">
        <v>907.04107736872777</v>
      </c>
      <c r="M513" s="16">
        <v>608.87199003118394</v>
      </c>
      <c r="N513" s="16">
        <v>0</v>
      </c>
    </row>
    <row r="514" spans="1:14" x14ac:dyDescent="0.3">
      <c r="A514" s="15" t="str">
        <f>INDEX('R1. Scenario specifications'!$C$11:$C$49,MATCH($B514,'R1. Scenario specifications'!$A$11:$A$49,0))</f>
        <v>Current 2DS, 2030 start, 'Expect the Unexpected' but with cheap CCS</v>
      </c>
      <c r="B514" s="15" t="s">
        <v>47</v>
      </c>
      <c r="C514" s="15" t="s">
        <v>75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84.216134485171921</v>
      </c>
      <c r="J514" s="16">
        <v>483.12337688925567</v>
      </c>
      <c r="K514" s="16">
        <v>640.11332664282145</v>
      </c>
      <c r="L514" s="16">
        <v>2038.484105493817</v>
      </c>
      <c r="M514" s="16">
        <v>5718.0773884991877</v>
      </c>
      <c r="N514" s="16">
        <v>7608.5815101816934</v>
      </c>
    </row>
    <row r="515" spans="1:14" x14ac:dyDescent="0.3">
      <c r="A515" s="15" t="str">
        <f>INDEX('R1. Scenario specifications'!$C$11:$C$49,MATCH($B515,'R1. Scenario specifications'!$A$11:$A$49,0))</f>
        <v>Current 2DS, 2030 start, 'Expect the Unexpected' but with cheap CCS</v>
      </c>
      <c r="B515" s="15" t="s">
        <v>47</v>
      </c>
      <c r="C515" s="15" t="s">
        <v>67</v>
      </c>
      <c r="D515" s="16">
        <v>202.44802165440652</v>
      </c>
      <c r="E515" s="16">
        <v>194.35225063586262</v>
      </c>
      <c r="F515" s="16">
        <v>2649.1640926234777</v>
      </c>
      <c r="G515" s="16">
        <v>4108.413409495316</v>
      </c>
      <c r="H515" s="16">
        <v>5592.3012039246269</v>
      </c>
      <c r="I515" s="16">
        <v>7782.9367824200035</v>
      </c>
      <c r="J515" s="16">
        <v>11114.336094170572</v>
      </c>
      <c r="K515" s="16">
        <v>11296.541910266576</v>
      </c>
      <c r="L515" s="16">
        <v>12259.522268642038</v>
      </c>
      <c r="M515" s="16">
        <v>18751.580027038999</v>
      </c>
      <c r="N515" s="16">
        <v>26779.564852043346</v>
      </c>
    </row>
    <row r="516" spans="1:14" x14ac:dyDescent="0.3">
      <c r="A516" s="15" t="str">
        <f>INDEX('R1. Scenario specifications'!$C$11:$C$49,MATCH($B516,'R1. Scenario specifications'!$A$11:$A$49,0))</f>
        <v>Current 2DS, 2030 start, 'Expect the Unexpected' but with cheap CCS</v>
      </c>
      <c r="B516" s="15" t="s">
        <v>47</v>
      </c>
      <c r="C516" s="15" t="s">
        <v>68</v>
      </c>
      <c r="D516" s="16">
        <v>10255.125599999994</v>
      </c>
      <c r="E516" s="16">
        <v>10332.31166329937</v>
      </c>
      <c r="F516" s="16">
        <v>14441.136170479602</v>
      </c>
      <c r="G516" s="16">
        <v>17225.742365285667</v>
      </c>
      <c r="H516" s="16">
        <v>19060.00979468767</v>
      </c>
      <c r="I516" s="16">
        <v>24784.26240440704</v>
      </c>
      <c r="J516" s="16">
        <v>25909.156636528038</v>
      </c>
      <c r="K516" s="16">
        <v>27125.408689434353</v>
      </c>
      <c r="L516" s="16">
        <v>29099.568002969929</v>
      </c>
      <c r="M516" s="16">
        <v>33403.984935996763</v>
      </c>
      <c r="N516" s="16">
        <v>37678.306663825657</v>
      </c>
    </row>
    <row r="517" spans="1:14" x14ac:dyDescent="0.3">
      <c r="A517" s="15" t="str">
        <f>INDEX('R1. Scenario specifications'!$C$11:$C$49,MATCH($B517,'R1. Scenario specifications'!$A$11:$A$49,0))</f>
        <v>Current 2DS, 2030 start, 'Expect the Unexpected' but with cheap CCS</v>
      </c>
      <c r="B517" s="15" t="s">
        <v>47</v>
      </c>
      <c r="C517" s="15" t="s">
        <v>69</v>
      </c>
      <c r="D517" s="16">
        <v>9499.4101148835816</v>
      </c>
      <c r="E517" s="16">
        <v>9848.8143857170089</v>
      </c>
      <c r="F517" s="16">
        <v>13753.197500000002</v>
      </c>
      <c r="G517" s="16">
        <v>14573.808002186546</v>
      </c>
      <c r="H517" s="16">
        <v>15050.293836008295</v>
      </c>
      <c r="I517" s="16">
        <v>23088.863336356633</v>
      </c>
      <c r="J517" s="16">
        <v>27612.529129295421</v>
      </c>
      <c r="K517" s="16">
        <v>31589.910032164655</v>
      </c>
      <c r="L517" s="16">
        <v>33713.43914432903</v>
      </c>
      <c r="M517" s="16">
        <v>38393.483793843137</v>
      </c>
      <c r="N517" s="16">
        <v>39733.174999999996</v>
      </c>
    </row>
    <row r="518" spans="1:14" x14ac:dyDescent="0.3">
      <c r="A518" s="15" t="str">
        <f>INDEX('R1. Scenario specifications'!$C$11:$C$49,MATCH($B518,'R1. Scenario specifications'!$A$11:$A$49,0))</f>
        <v>Current 2DS, 2030 start, 'Expect the Unexpected' but with cheap CCS</v>
      </c>
      <c r="B518" s="15" t="s">
        <v>47</v>
      </c>
      <c r="C518" s="15" t="s">
        <v>70</v>
      </c>
      <c r="D518" s="16">
        <v>2379.536923850158</v>
      </c>
      <c r="E518" s="16">
        <v>2356.8190162179039</v>
      </c>
      <c r="F518" s="16">
        <v>2308.8771400062928</v>
      </c>
      <c r="G518" s="16">
        <v>1516.5761695611873</v>
      </c>
      <c r="H518" s="16">
        <v>735.79214155908949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</row>
    <row r="519" spans="1:14" x14ac:dyDescent="0.3">
      <c r="A519" s="15" t="str">
        <f>INDEX('R1. Scenario specifications'!$C$11:$C$49,MATCH($B519,'R1. Scenario specifications'!$A$11:$A$49,0))</f>
        <v>Current 2DS, 2030 start, 'Expect the Unexpected' but with cheap CCS</v>
      </c>
      <c r="B519" s="15" t="s">
        <v>47</v>
      </c>
      <c r="C519" s="15" t="s">
        <v>71</v>
      </c>
      <c r="D519" s="16">
        <v>67.937052631788802</v>
      </c>
      <c r="E519" s="16">
        <v>458.66984800047186</v>
      </c>
      <c r="F519" s="16">
        <v>1083.8377074130829</v>
      </c>
      <c r="G519" s="16">
        <v>2602.2563297349002</v>
      </c>
      <c r="H519" s="16">
        <v>10578.456064917138</v>
      </c>
      <c r="I519" s="16">
        <v>23313.016445078254</v>
      </c>
      <c r="J519" s="16">
        <v>31680.384305700576</v>
      </c>
      <c r="K519" s="16">
        <v>43584.68606784194</v>
      </c>
      <c r="L519" s="16">
        <v>59445.014810235793</v>
      </c>
      <c r="M519" s="16">
        <v>88062.011312869916</v>
      </c>
      <c r="N519" s="16">
        <v>104775.59167621282</v>
      </c>
    </row>
    <row r="520" spans="1:14" x14ac:dyDescent="0.3">
      <c r="A520" s="15" t="str">
        <f>INDEX('R1. Scenario specifications'!$C$11:$C$49,MATCH($B520,'R1. Scenario specifications'!$A$11:$A$49,0))</f>
        <v>Current 2DS, 2030 start, 'Expect the Unexpected' but with cheap CCS</v>
      </c>
      <c r="B520" s="15" t="s">
        <v>47</v>
      </c>
      <c r="C520" s="15" t="s">
        <v>72</v>
      </c>
      <c r="D520" s="16">
        <v>0.68787021919935687</v>
      </c>
      <c r="E520" s="16">
        <v>0.6257617671977489</v>
      </c>
      <c r="F520" s="16">
        <v>0.52638824399517514</v>
      </c>
      <c r="G520" s="16">
        <v>0.35092549599678308</v>
      </c>
      <c r="H520" s="16">
        <v>0.17546274799839173</v>
      </c>
      <c r="I520" s="16">
        <v>0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</row>
    <row r="521" spans="1:14" x14ac:dyDescent="0.3">
      <c r="A521" s="15" t="str">
        <f>INDEX('R1. Scenario specifications'!$C$11:$C$49,MATCH($B521,'R1. Scenario specifications'!$A$11:$A$49,0))</f>
        <v>Current 2DS, 2030 start, 'Expect the Unexpected' but with cheap CCS</v>
      </c>
      <c r="B521" s="15" t="s">
        <v>47</v>
      </c>
      <c r="C521" s="15" t="s">
        <v>76</v>
      </c>
      <c r="D521" s="16">
        <v>1.963099940637433</v>
      </c>
      <c r="E521" s="16">
        <v>1.7858497922310126</v>
      </c>
      <c r="F521" s="16">
        <v>1.5022495547807513</v>
      </c>
      <c r="G521" s="16">
        <v>1.0014997031871673</v>
      </c>
      <c r="H521" s="16">
        <v>0.50074985159358409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</row>
    <row r="522" spans="1:14" x14ac:dyDescent="0.3">
      <c r="A522" s="15" t="str">
        <f>INDEX('R1. Scenario specifications'!$C$11:$C$49,MATCH($B522,'R1. Scenario specifications'!$A$11:$A$49,0))</f>
        <v>Current 2DS, 2030 start, 'Expect the Unexpected' but with cheap CCS</v>
      </c>
      <c r="B522" s="15" t="s">
        <v>47</v>
      </c>
      <c r="C522" s="15" t="s">
        <v>73</v>
      </c>
      <c r="D522" s="16">
        <v>1517.4635089937533</v>
      </c>
      <c r="E522" s="16">
        <v>1704.941889708542</v>
      </c>
      <c r="F522" s="16">
        <v>2697.6400213527741</v>
      </c>
      <c r="G522" s="16">
        <v>11305.646027158451</v>
      </c>
      <c r="H522" s="16">
        <v>26461.669936395749</v>
      </c>
      <c r="I522" s="16">
        <v>31813.140200079419</v>
      </c>
      <c r="J522" s="16">
        <v>44744.255095424691</v>
      </c>
      <c r="K522" s="16">
        <v>62882.474020887923</v>
      </c>
      <c r="L522" s="16">
        <v>90342.949279367022</v>
      </c>
      <c r="M522" s="16">
        <v>142673.66620312459</v>
      </c>
      <c r="N522" s="16">
        <v>187617.32153022435</v>
      </c>
    </row>
    <row r="523" spans="1:14" x14ac:dyDescent="0.3">
      <c r="A523" s="15" t="str">
        <f>INDEX('R1. Scenario specifications'!$C$11:$C$49,MATCH($B523,'R1. Scenario specifications'!$A$11:$A$49,0))</f>
        <v>Current 2DS, 2020 start, 'Expect the Unexpected' but with cheap EVs</v>
      </c>
      <c r="B523" s="15" t="s">
        <v>48</v>
      </c>
      <c r="C523" s="15" t="s">
        <v>64</v>
      </c>
      <c r="D523" s="16">
        <v>225.44707509197985</v>
      </c>
      <c r="E523" s="16">
        <v>366.64870873098073</v>
      </c>
      <c r="F523" s="16">
        <v>2791.4850951746093</v>
      </c>
      <c r="G523" s="16">
        <v>12005.109933671385</v>
      </c>
      <c r="H523" s="16">
        <v>14942.80980631714</v>
      </c>
      <c r="I523" s="16">
        <v>16785.3839123621</v>
      </c>
      <c r="J523" s="16">
        <v>7815.9193976078732</v>
      </c>
      <c r="K523" s="16">
        <v>3060.9910446320901</v>
      </c>
      <c r="L523" s="16">
        <v>90.312565272470238</v>
      </c>
      <c r="M523" s="16">
        <v>74.060117569903696</v>
      </c>
      <c r="N523" s="16">
        <v>74.060117569903696</v>
      </c>
    </row>
    <row r="524" spans="1:14" x14ac:dyDescent="0.3">
      <c r="A524" s="15" t="str">
        <f>INDEX('R1. Scenario specifications'!$C$11:$C$49,MATCH($B524,'R1. Scenario specifications'!$A$11:$A$49,0))</f>
        <v>Current 2DS, 2020 start, 'Expect the Unexpected' but with cheap EVs</v>
      </c>
      <c r="B524" s="15" t="s">
        <v>48</v>
      </c>
      <c r="C524" s="15" t="s">
        <v>74</v>
      </c>
      <c r="D524" s="16">
        <v>0</v>
      </c>
      <c r="E524" s="16">
        <v>0</v>
      </c>
      <c r="F524" s="16">
        <v>0</v>
      </c>
      <c r="G524" s="16">
        <v>136.91105270874911</v>
      </c>
      <c r="H524" s="16">
        <v>916.99816816613156</v>
      </c>
      <c r="I524" s="16">
        <v>5389.8868579841946</v>
      </c>
      <c r="J524" s="16">
        <v>22271.030110195414</v>
      </c>
      <c r="K524" s="16">
        <v>46957.98533730214</v>
      </c>
      <c r="L524" s="16">
        <v>68708.313183128266</v>
      </c>
      <c r="M524" s="16">
        <v>86150.162389942649</v>
      </c>
      <c r="N524" s="16">
        <v>92454.835004027816</v>
      </c>
    </row>
    <row r="525" spans="1:14" x14ac:dyDescent="0.3">
      <c r="A525" s="15" t="str">
        <f>INDEX('R1. Scenario specifications'!$C$11:$C$49,MATCH($B525,'R1. Scenario specifications'!$A$11:$A$49,0))</f>
        <v>Current 2DS, 2020 start, 'Expect the Unexpected' but with cheap EVs</v>
      </c>
      <c r="B525" s="15" t="s">
        <v>48</v>
      </c>
      <c r="C525" s="15" t="s">
        <v>65</v>
      </c>
      <c r="D525" s="16">
        <v>32418.670916071689</v>
      </c>
      <c r="E525" s="16">
        <v>42281.951063885441</v>
      </c>
      <c r="F525" s="16">
        <v>31803.104594332144</v>
      </c>
      <c r="G525" s="16">
        <v>20832.810417583354</v>
      </c>
      <c r="H525" s="16">
        <v>7579.1648969342377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</row>
    <row r="526" spans="1:14" x14ac:dyDescent="0.3">
      <c r="A526" s="15" t="str">
        <f>INDEX('R1. Scenario specifications'!$C$11:$C$49,MATCH($B526,'R1. Scenario specifications'!$A$11:$A$49,0))</f>
        <v>Current 2DS, 2020 start, 'Expect the Unexpected' but with cheap EVs</v>
      </c>
      <c r="B526" s="15" t="s">
        <v>48</v>
      </c>
      <c r="C526" s="15" t="s">
        <v>66</v>
      </c>
      <c r="D526" s="16">
        <v>15227.971784774711</v>
      </c>
      <c r="E526" s="16">
        <v>15742.568461825387</v>
      </c>
      <c r="F526" s="16">
        <v>24022.418631641507</v>
      </c>
      <c r="G526" s="16">
        <v>19561.479756431581</v>
      </c>
      <c r="H526" s="16">
        <v>19606.138623342806</v>
      </c>
      <c r="I526" s="16">
        <v>12051.478924640316</v>
      </c>
      <c r="J526" s="16">
        <v>8187.1867916059264</v>
      </c>
      <c r="K526" s="16">
        <v>4278.6349122693264</v>
      </c>
      <c r="L526" s="16">
        <v>557.07097752404218</v>
      </c>
      <c r="M526" s="16">
        <v>0</v>
      </c>
      <c r="N526" s="16">
        <v>0</v>
      </c>
    </row>
    <row r="527" spans="1:14" x14ac:dyDescent="0.3">
      <c r="A527" s="15" t="str">
        <f>INDEX('R1. Scenario specifications'!$C$11:$C$49,MATCH($B527,'R1. Scenario specifications'!$A$11:$A$49,0))</f>
        <v>Current 2DS, 2020 start, 'Expect the Unexpected' but with cheap EVs</v>
      </c>
      <c r="B527" s="15" t="s">
        <v>48</v>
      </c>
      <c r="C527" s="15" t="s">
        <v>75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55.201994016224361</v>
      </c>
      <c r="J527" s="16">
        <v>49.255358580529702</v>
      </c>
      <c r="K527" s="16">
        <v>353.25279767889981</v>
      </c>
      <c r="L527" s="16">
        <v>3298.7567490417659</v>
      </c>
      <c r="M527" s="16">
        <v>7586.9638621517333</v>
      </c>
      <c r="N527" s="16">
        <v>8452.9110639155915</v>
      </c>
    </row>
    <row r="528" spans="1:14" x14ac:dyDescent="0.3">
      <c r="A528" s="15" t="str">
        <f>INDEX('R1. Scenario specifications'!$C$11:$C$49,MATCH($B528,'R1. Scenario specifications'!$A$11:$A$49,0))</f>
        <v>Current 2DS, 2020 start, 'Expect the Unexpected' but with cheap EVs</v>
      </c>
      <c r="B528" s="15" t="s">
        <v>48</v>
      </c>
      <c r="C528" s="15" t="s">
        <v>67</v>
      </c>
      <c r="D528" s="16">
        <v>202.44802165440652</v>
      </c>
      <c r="E528" s="16">
        <v>194.35225063586262</v>
      </c>
      <c r="F528" s="16">
        <v>2583.5611568407612</v>
      </c>
      <c r="G528" s="16">
        <v>4053.3278085685097</v>
      </c>
      <c r="H528" s="16">
        <v>5696.4580940044671</v>
      </c>
      <c r="I528" s="16">
        <v>7525.6163963368481</v>
      </c>
      <c r="J528" s="16">
        <v>9852.0683967264376</v>
      </c>
      <c r="K528" s="16">
        <v>10662.178661535492</v>
      </c>
      <c r="L528" s="16">
        <v>12932.204421574759</v>
      </c>
      <c r="M528" s="16">
        <v>19939.514562186185</v>
      </c>
      <c r="N528" s="16">
        <v>25042.925087809737</v>
      </c>
    </row>
    <row r="529" spans="1:14" x14ac:dyDescent="0.3">
      <c r="A529" s="15" t="str">
        <f>INDEX('R1. Scenario specifications'!$C$11:$C$49,MATCH($B529,'R1. Scenario specifications'!$A$11:$A$49,0))</f>
        <v>Current 2DS, 2020 start, 'Expect the Unexpected' but with cheap EVs</v>
      </c>
      <c r="B529" s="15" t="s">
        <v>48</v>
      </c>
      <c r="C529" s="15" t="s">
        <v>68</v>
      </c>
      <c r="D529" s="16">
        <v>10255.125599999996</v>
      </c>
      <c r="E529" s="16">
        <v>10349.250849132153</v>
      </c>
      <c r="F529" s="16">
        <v>14705.435888128377</v>
      </c>
      <c r="G529" s="16">
        <v>17462.750133670008</v>
      </c>
      <c r="H529" s="16">
        <v>20194.219677786794</v>
      </c>
      <c r="I529" s="16">
        <v>23403.078815516084</v>
      </c>
      <c r="J529" s="16">
        <v>24989.834925052339</v>
      </c>
      <c r="K529" s="16">
        <v>26099.570185217824</v>
      </c>
      <c r="L529" s="16">
        <v>28938.5997458737</v>
      </c>
      <c r="M529" s="16">
        <v>34031.177013900931</v>
      </c>
      <c r="N529" s="16">
        <v>38376.756728407781</v>
      </c>
    </row>
    <row r="530" spans="1:14" x14ac:dyDescent="0.3">
      <c r="A530" s="15" t="str">
        <f>INDEX('R1. Scenario specifications'!$C$11:$C$49,MATCH($B530,'R1. Scenario specifications'!$A$11:$A$49,0))</f>
        <v>Current 2DS, 2020 start, 'Expect the Unexpected' but with cheap EVs</v>
      </c>
      <c r="B530" s="15" t="s">
        <v>48</v>
      </c>
      <c r="C530" s="15" t="s">
        <v>69</v>
      </c>
      <c r="D530" s="16">
        <v>9499.4101148835816</v>
      </c>
      <c r="E530" s="16">
        <v>9848.8143857170107</v>
      </c>
      <c r="F530" s="16">
        <v>13753.197500000002</v>
      </c>
      <c r="G530" s="16">
        <v>14580.156829963407</v>
      </c>
      <c r="H530" s="16">
        <v>16452.192892183393</v>
      </c>
      <c r="I530" s="16">
        <v>22586.510998319824</v>
      </c>
      <c r="J530" s="16">
        <v>27221.663034109428</v>
      </c>
      <c r="K530" s="16">
        <v>31141.263890020527</v>
      </c>
      <c r="L530" s="16">
        <v>34285.171902815426</v>
      </c>
      <c r="M530" s="16">
        <v>38298.180590219868</v>
      </c>
      <c r="N530" s="16">
        <v>39733.174999999996</v>
      </c>
    </row>
    <row r="531" spans="1:14" x14ac:dyDescent="0.3">
      <c r="A531" s="15" t="str">
        <f>INDEX('R1. Scenario specifications'!$C$11:$C$49,MATCH($B531,'R1. Scenario specifications'!$A$11:$A$49,0))</f>
        <v>Current 2DS, 2020 start, 'Expect the Unexpected' but with cheap EVs</v>
      </c>
      <c r="B531" s="15" t="s">
        <v>48</v>
      </c>
      <c r="C531" s="15" t="s">
        <v>70</v>
      </c>
      <c r="D531" s="16">
        <v>2379.536923850158</v>
      </c>
      <c r="E531" s="16">
        <v>2356.8190162179035</v>
      </c>
      <c r="F531" s="16">
        <v>2308.8771400062919</v>
      </c>
      <c r="G531" s="16">
        <v>1503.8223551611877</v>
      </c>
      <c r="H531" s="16">
        <v>872.81604887736944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</row>
    <row r="532" spans="1:14" x14ac:dyDescent="0.3">
      <c r="A532" s="15" t="str">
        <f>INDEX('R1. Scenario specifications'!$C$11:$C$49,MATCH($B532,'R1. Scenario specifications'!$A$11:$A$49,0))</f>
        <v>Current 2DS, 2020 start, 'Expect the Unexpected' but with cheap EVs</v>
      </c>
      <c r="B532" s="15" t="s">
        <v>48</v>
      </c>
      <c r="C532" s="15" t="s">
        <v>71</v>
      </c>
      <c r="D532" s="16">
        <v>67.937052631788802</v>
      </c>
      <c r="E532" s="16">
        <v>458.66984800047192</v>
      </c>
      <c r="F532" s="16">
        <v>952.33067667622163</v>
      </c>
      <c r="G532" s="16">
        <v>4321.1727692834847</v>
      </c>
      <c r="H532" s="16">
        <v>14125.604679212876</v>
      </c>
      <c r="I532" s="16">
        <v>27441.634594610503</v>
      </c>
      <c r="J532" s="16">
        <v>33697.017509208737</v>
      </c>
      <c r="K532" s="16">
        <v>42317.409839528656</v>
      </c>
      <c r="L532" s="16">
        <v>57481.87886659248</v>
      </c>
      <c r="M532" s="16">
        <v>87294.315042155751</v>
      </c>
      <c r="N532" s="16">
        <v>101447.431875425</v>
      </c>
    </row>
    <row r="533" spans="1:14" x14ac:dyDescent="0.3">
      <c r="A533" s="15" t="str">
        <f>INDEX('R1. Scenario specifications'!$C$11:$C$49,MATCH($B533,'R1. Scenario specifications'!$A$11:$A$49,0))</f>
        <v>Current 2DS, 2020 start, 'Expect the Unexpected' but with cheap EVs</v>
      </c>
      <c r="B533" s="15" t="s">
        <v>48</v>
      </c>
      <c r="C533" s="15" t="s">
        <v>72</v>
      </c>
      <c r="D533" s="16">
        <v>0.68787021919935687</v>
      </c>
      <c r="E533" s="16">
        <v>0.6257617671977489</v>
      </c>
      <c r="F533" s="16">
        <v>0.52638824399517514</v>
      </c>
      <c r="G533" s="16">
        <v>0.35092549599678308</v>
      </c>
      <c r="H533" s="16">
        <v>0.17546274799839173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</row>
    <row r="534" spans="1:14" x14ac:dyDescent="0.3">
      <c r="A534" s="15" t="str">
        <f>INDEX('R1. Scenario specifications'!$C$11:$C$49,MATCH($B534,'R1. Scenario specifications'!$A$11:$A$49,0))</f>
        <v>Current 2DS, 2020 start, 'Expect the Unexpected' but with cheap EVs</v>
      </c>
      <c r="B534" s="15" t="s">
        <v>48</v>
      </c>
      <c r="C534" s="15" t="s">
        <v>76</v>
      </c>
      <c r="D534" s="16">
        <v>1.963099940637433</v>
      </c>
      <c r="E534" s="16">
        <v>1.7858497922310126</v>
      </c>
      <c r="F534" s="16">
        <v>1.5022495547807513</v>
      </c>
      <c r="G534" s="16">
        <v>1.0014997031871682</v>
      </c>
      <c r="H534" s="16">
        <v>0.50074985159358421</v>
      </c>
      <c r="I534" s="16">
        <v>0</v>
      </c>
      <c r="J534" s="16">
        <v>0</v>
      </c>
      <c r="K534" s="16">
        <v>0</v>
      </c>
      <c r="L534" s="16">
        <v>0</v>
      </c>
      <c r="M534" s="16">
        <v>0</v>
      </c>
      <c r="N534" s="16">
        <v>0</v>
      </c>
    </row>
    <row r="535" spans="1:14" x14ac:dyDescent="0.3">
      <c r="A535" s="15" t="str">
        <f>INDEX('R1. Scenario specifications'!$C$11:$C$49,MATCH($B535,'R1. Scenario specifications'!$A$11:$A$49,0))</f>
        <v>Current 2DS, 2020 start, 'Expect the Unexpected' but with cheap EVs</v>
      </c>
      <c r="B535" s="15" t="s">
        <v>48</v>
      </c>
      <c r="C535" s="15" t="s">
        <v>73</v>
      </c>
      <c r="D535" s="16">
        <v>1517.4635089937533</v>
      </c>
      <c r="E535" s="16">
        <v>1704.9418897085425</v>
      </c>
      <c r="F535" s="16">
        <v>2682.857953104296</v>
      </c>
      <c r="G535" s="16">
        <v>11903.647124469173</v>
      </c>
      <c r="H535" s="16">
        <v>27852.557952279589</v>
      </c>
      <c r="I535" s="16">
        <v>36563.393455928614</v>
      </c>
      <c r="J535" s="16">
        <v>48055.407255571416</v>
      </c>
      <c r="K535" s="16">
        <v>63579.116137933604</v>
      </c>
      <c r="L535" s="16">
        <v>91358.142696141978</v>
      </c>
      <c r="M535" s="16">
        <v>144366.00556626168</v>
      </c>
      <c r="N535" s="16">
        <v>185729.67033890099</v>
      </c>
    </row>
    <row r="536" spans="1:14" x14ac:dyDescent="0.3">
      <c r="A536" s="15" t="str">
        <f>INDEX('R1. Scenario specifications'!$C$11:$C$49,MATCH($B536,'R1. Scenario specifications'!$A$11:$A$49,0))</f>
        <v>Current 2DS, 2030 start, 'Expect the Unexpected' but with cheap EVs</v>
      </c>
      <c r="B536" s="15" t="s">
        <v>49</v>
      </c>
      <c r="C536" s="15" t="s">
        <v>64</v>
      </c>
      <c r="D536" s="16">
        <v>225.44707509197985</v>
      </c>
      <c r="E536" s="16">
        <v>381.21448417615534</v>
      </c>
      <c r="F536" s="16">
        <v>2791.4850951746089</v>
      </c>
      <c r="G536" s="16">
        <v>8791.753811334951</v>
      </c>
      <c r="H536" s="16">
        <v>18484.354761962735</v>
      </c>
      <c r="I536" s="16">
        <v>19261.299696292837</v>
      </c>
      <c r="J536" s="16">
        <v>12435.394562507894</v>
      </c>
      <c r="K536" s="16">
        <v>2613.4896982339101</v>
      </c>
      <c r="L536" s="16">
        <v>208.58007045648546</v>
      </c>
      <c r="M536" s="16">
        <v>74.0597936048853</v>
      </c>
      <c r="N536" s="16">
        <v>76.0780098088714</v>
      </c>
    </row>
    <row r="537" spans="1:14" x14ac:dyDescent="0.3">
      <c r="A537" s="15" t="str">
        <f>INDEX('R1. Scenario specifications'!$C$11:$C$49,MATCH($B537,'R1. Scenario specifications'!$A$11:$A$49,0))</f>
        <v>Current 2DS, 2030 start, 'Expect the Unexpected' but with cheap EVs</v>
      </c>
      <c r="B537" s="15" t="s">
        <v>49</v>
      </c>
      <c r="C537" s="15" t="s">
        <v>74</v>
      </c>
      <c r="D537" s="16">
        <v>0</v>
      </c>
      <c r="E537" s="16">
        <v>0</v>
      </c>
      <c r="F537" s="16">
        <v>0</v>
      </c>
      <c r="G537" s="16">
        <v>0</v>
      </c>
      <c r="H537" s="16">
        <v>325.49068646678103</v>
      </c>
      <c r="I537" s="16">
        <v>2520.4753304380688</v>
      </c>
      <c r="J537" s="16">
        <v>15257.730638761988</v>
      </c>
      <c r="K537" s="16">
        <v>43295.181999380067</v>
      </c>
      <c r="L537" s="16">
        <v>70650.796390703195</v>
      </c>
      <c r="M537" s="16">
        <v>87598.444574577195</v>
      </c>
      <c r="N537" s="16">
        <v>93735.070496551998</v>
      </c>
    </row>
    <row r="538" spans="1:14" x14ac:dyDescent="0.3">
      <c r="A538" s="15" t="str">
        <f>INDEX('R1. Scenario specifications'!$C$11:$C$49,MATCH($B538,'R1. Scenario specifications'!$A$11:$A$49,0))</f>
        <v>Current 2DS, 2030 start, 'Expect the Unexpected' but with cheap EVs</v>
      </c>
      <c r="B538" s="15" t="s">
        <v>49</v>
      </c>
      <c r="C538" s="15" t="s">
        <v>65</v>
      </c>
      <c r="D538" s="16">
        <v>32535.635357063609</v>
      </c>
      <c r="E538" s="16">
        <v>42243.426803477269</v>
      </c>
      <c r="F538" s="16">
        <v>31373.284943851821</v>
      </c>
      <c r="G538" s="16">
        <v>26972.913078247384</v>
      </c>
      <c r="H538" s="16">
        <v>9078.3925669590608</v>
      </c>
      <c r="I538" s="16">
        <v>439.45524267415499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</row>
    <row r="539" spans="1:14" x14ac:dyDescent="0.3">
      <c r="A539" s="15" t="str">
        <f>INDEX('R1. Scenario specifications'!$C$11:$C$49,MATCH($B539,'R1. Scenario specifications'!$A$11:$A$49,0))</f>
        <v>Current 2DS, 2030 start, 'Expect the Unexpected' but with cheap EVs</v>
      </c>
      <c r="B539" s="15" t="s">
        <v>49</v>
      </c>
      <c r="C539" s="15" t="s">
        <v>66</v>
      </c>
      <c r="D539" s="16">
        <v>15109.066175979275</v>
      </c>
      <c r="E539" s="16">
        <v>15742.568461825336</v>
      </c>
      <c r="F539" s="16">
        <v>24494.690527642557</v>
      </c>
      <c r="G539" s="16">
        <v>20372.0006519647</v>
      </c>
      <c r="H539" s="16">
        <v>19632.852597803445</v>
      </c>
      <c r="I539" s="16">
        <v>12458.717443508973</v>
      </c>
      <c r="J539" s="16">
        <v>7677.2887219363829</v>
      </c>
      <c r="K539" s="16">
        <v>3193.9278180610663</v>
      </c>
      <c r="L539" s="16">
        <v>130.1731795819243</v>
      </c>
      <c r="M539" s="16">
        <v>0</v>
      </c>
      <c r="N539" s="16">
        <v>0</v>
      </c>
    </row>
    <row r="540" spans="1:14" x14ac:dyDescent="0.3">
      <c r="A540" s="15" t="str">
        <f>INDEX('R1. Scenario specifications'!$C$11:$C$49,MATCH($B540,'R1. Scenario specifications'!$A$11:$A$49,0))</f>
        <v>Current 2DS, 2030 start, 'Expect the Unexpected' but with cheap EVs</v>
      </c>
      <c r="B540" s="15" t="s">
        <v>49</v>
      </c>
      <c r="C540" s="15" t="s">
        <v>75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46.123865934832772</v>
      </c>
      <c r="J540" s="16">
        <v>1241.6357793240179</v>
      </c>
      <c r="K540" s="16">
        <v>1038.9660497153563</v>
      </c>
      <c r="L540" s="16">
        <v>3220.6296958659877</v>
      </c>
      <c r="M540" s="16">
        <v>7866.6342366266454</v>
      </c>
      <c r="N540" s="16">
        <v>8755.468003116137</v>
      </c>
    </row>
    <row r="541" spans="1:14" x14ac:dyDescent="0.3">
      <c r="A541" s="15" t="str">
        <f>INDEX('R1. Scenario specifications'!$C$11:$C$49,MATCH($B541,'R1. Scenario specifications'!$A$11:$A$49,0))</f>
        <v>Current 2DS, 2030 start, 'Expect the Unexpected' but with cheap EVs</v>
      </c>
      <c r="B541" s="15" t="s">
        <v>49</v>
      </c>
      <c r="C541" s="15" t="s">
        <v>67</v>
      </c>
      <c r="D541" s="16">
        <v>202.44802165440652</v>
      </c>
      <c r="E541" s="16">
        <v>194.35225063586262</v>
      </c>
      <c r="F541" s="16">
        <v>2649.1640926234777</v>
      </c>
      <c r="G541" s="16">
        <v>4108.413409495316</v>
      </c>
      <c r="H541" s="16">
        <v>5665.4717443467162</v>
      </c>
      <c r="I541" s="16">
        <v>7858.0396910981499</v>
      </c>
      <c r="J541" s="16">
        <v>11754.27971016956</v>
      </c>
      <c r="K541" s="16">
        <v>11670.773203926115</v>
      </c>
      <c r="L541" s="16">
        <v>12996.303300312498</v>
      </c>
      <c r="M541" s="16">
        <v>19443.988653775436</v>
      </c>
      <c r="N541" s="16">
        <v>27029.520366011606</v>
      </c>
    </row>
    <row r="542" spans="1:14" x14ac:dyDescent="0.3">
      <c r="A542" s="15" t="str">
        <f>INDEX('R1. Scenario specifications'!$C$11:$C$49,MATCH($B542,'R1. Scenario specifications'!$A$11:$A$49,0))</f>
        <v>Current 2DS, 2030 start, 'Expect the Unexpected' but with cheap EVs</v>
      </c>
      <c r="B542" s="15" t="s">
        <v>49</v>
      </c>
      <c r="C542" s="15" t="s">
        <v>68</v>
      </c>
      <c r="D542" s="16">
        <v>10255.125599999994</v>
      </c>
      <c r="E542" s="16">
        <v>10332.31166329937</v>
      </c>
      <c r="F542" s="16">
        <v>14441.136170479602</v>
      </c>
      <c r="G542" s="16">
        <v>17225.742365285667</v>
      </c>
      <c r="H542" s="16">
        <v>19058.336550857399</v>
      </c>
      <c r="I542" s="16">
        <v>25130.766777700763</v>
      </c>
      <c r="J542" s="16">
        <v>26648.420913198817</v>
      </c>
      <c r="K542" s="16">
        <v>27468.351424214266</v>
      </c>
      <c r="L542" s="16">
        <v>30594.540441805253</v>
      </c>
      <c r="M542" s="16">
        <v>35048.349992305601</v>
      </c>
      <c r="N542" s="16">
        <v>38689.883133487499</v>
      </c>
    </row>
    <row r="543" spans="1:14" x14ac:dyDescent="0.3">
      <c r="A543" s="15" t="str">
        <f>INDEX('R1. Scenario specifications'!$C$11:$C$49,MATCH($B543,'R1. Scenario specifications'!$A$11:$A$49,0))</f>
        <v>Current 2DS, 2030 start, 'Expect the Unexpected' but with cheap EVs</v>
      </c>
      <c r="B543" s="15" t="s">
        <v>49</v>
      </c>
      <c r="C543" s="15" t="s">
        <v>69</v>
      </c>
      <c r="D543" s="16">
        <v>9499.4101148835816</v>
      </c>
      <c r="E543" s="16">
        <v>9848.8143857170089</v>
      </c>
      <c r="F543" s="16">
        <v>13753.197500000002</v>
      </c>
      <c r="G543" s="16">
        <v>14573.808002186546</v>
      </c>
      <c r="H543" s="16">
        <v>15050.293836008295</v>
      </c>
      <c r="I543" s="16">
        <v>24107.388874771237</v>
      </c>
      <c r="J543" s="16">
        <v>28089.140851355689</v>
      </c>
      <c r="K543" s="16">
        <v>32177.160508649351</v>
      </c>
      <c r="L543" s="16">
        <v>35875.699608506671</v>
      </c>
      <c r="M543" s="16">
        <v>38311.828010282792</v>
      </c>
      <c r="N543" s="16">
        <v>39733.174999999996</v>
      </c>
    </row>
    <row r="544" spans="1:14" x14ac:dyDescent="0.3">
      <c r="A544" s="15" t="str">
        <f>INDEX('R1. Scenario specifications'!$C$11:$C$49,MATCH($B544,'R1. Scenario specifications'!$A$11:$A$49,0))</f>
        <v>Current 2DS, 2030 start, 'Expect the Unexpected' but with cheap EVs</v>
      </c>
      <c r="B544" s="15" t="s">
        <v>49</v>
      </c>
      <c r="C544" s="15" t="s">
        <v>70</v>
      </c>
      <c r="D544" s="16">
        <v>2379.536923850158</v>
      </c>
      <c r="E544" s="16">
        <v>2356.8190162179039</v>
      </c>
      <c r="F544" s="16">
        <v>2308.8771400062928</v>
      </c>
      <c r="G544" s="16">
        <v>1516.5761695611873</v>
      </c>
      <c r="H544" s="16">
        <v>788.18569555908937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  <c r="N544" s="16">
        <v>0</v>
      </c>
    </row>
    <row r="545" spans="1:14" x14ac:dyDescent="0.3">
      <c r="A545" s="15" t="str">
        <f>INDEX('R1. Scenario specifications'!$C$11:$C$49,MATCH($B545,'R1. Scenario specifications'!$A$11:$A$49,0))</f>
        <v>Current 2DS, 2030 start, 'Expect the Unexpected' but with cheap EVs</v>
      </c>
      <c r="B545" s="15" t="s">
        <v>49</v>
      </c>
      <c r="C545" s="15" t="s">
        <v>71</v>
      </c>
      <c r="D545" s="16">
        <v>67.937052631788802</v>
      </c>
      <c r="E545" s="16">
        <v>458.66984800047186</v>
      </c>
      <c r="F545" s="16">
        <v>1083.8377074130829</v>
      </c>
      <c r="G545" s="16">
        <v>2602.2563297349002</v>
      </c>
      <c r="H545" s="16">
        <v>10668.825310741982</v>
      </c>
      <c r="I545" s="16">
        <v>23851.674491220008</v>
      </c>
      <c r="J545" s="16">
        <v>30588.460903099964</v>
      </c>
      <c r="K545" s="16">
        <v>41704.610106406348</v>
      </c>
      <c r="L545" s="16">
        <v>59033.272889153413</v>
      </c>
      <c r="M545" s="16">
        <v>87423.660341195864</v>
      </c>
      <c r="N545" s="16">
        <v>104045.04929674814</v>
      </c>
    </row>
    <row r="546" spans="1:14" x14ac:dyDescent="0.3">
      <c r="A546" s="15" t="str">
        <f>INDEX('R1. Scenario specifications'!$C$11:$C$49,MATCH($B546,'R1. Scenario specifications'!$A$11:$A$49,0))</f>
        <v>Current 2DS, 2030 start, 'Expect the Unexpected' but with cheap EVs</v>
      </c>
      <c r="B546" s="15" t="s">
        <v>49</v>
      </c>
      <c r="C546" s="15" t="s">
        <v>72</v>
      </c>
      <c r="D546" s="16">
        <v>0.68787021919935687</v>
      </c>
      <c r="E546" s="16">
        <v>0.6257617671977489</v>
      </c>
      <c r="F546" s="16">
        <v>0.52638824399517514</v>
      </c>
      <c r="G546" s="16">
        <v>0.35092549599678308</v>
      </c>
      <c r="H546" s="16">
        <v>0.17546274799839173</v>
      </c>
      <c r="I546" s="16">
        <v>0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</row>
    <row r="547" spans="1:14" x14ac:dyDescent="0.3">
      <c r="A547" s="15" t="str">
        <f>INDEX('R1. Scenario specifications'!$C$11:$C$49,MATCH($B547,'R1. Scenario specifications'!$A$11:$A$49,0))</f>
        <v>Current 2DS, 2030 start, 'Expect the Unexpected' but with cheap EVs</v>
      </c>
      <c r="B547" s="15" t="s">
        <v>49</v>
      </c>
      <c r="C547" s="15" t="s">
        <v>76</v>
      </c>
      <c r="D547" s="16">
        <v>1.963099940637433</v>
      </c>
      <c r="E547" s="16">
        <v>1.7858497922310126</v>
      </c>
      <c r="F547" s="16">
        <v>1.5022495547807513</v>
      </c>
      <c r="G547" s="16">
        <v>1.0014997031871673</v>
      </c>
      <c r="H547" s="16">
        <v>0.50074985159358409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</row>
    <row r="548" spans="1:14" x14ac:dyDescent="0.3">
      <c r="A548" s="15" t="str">
        <f>INDEX('R1. Scenario specifications'!$C$11:$C$49,MATCH($B548,'R1. Scenario specifications'!$A$11:$A$49,0))</f>
        <v>Current 2DS, 2030 start, 'Expect the Unexpected' but with cheap EVs</v>
      </c>
      <c r="B548" s="15" t="s">
        <v>49</v>
      </c>
      <c r="C548" s="15" t="s">
        <v>73</v>
      </c>
      <c r="D548" s="16">
        <v>1517.4635089937533</v>
      </c>
      <c r="E548" s="16">
        <v>1704.941889708542</v>
      </c>
      <c r="F548" s="16">
        <v>2697.6400213527741</v>
      </c>
      <c r="G548" s="16">
        <v>11305.646027158451</v>
      </c>
      <c r="H548" s="16">
        <v>27482.702528599333</v>
      </c>
      <c r="I548" s="16">
        <v>36518.143897266673</v>
      </c>
      <c r="J548" s="16">
        <v>48775.151208243682</v>
      </c>
      <c r="K548" s="16">
        <v>64748.637408191891</v>
      </c>
      <c r="L548" s="16">
        <v>93699.478198167999</v>
      </c>
      <c r="M548" s="16">
        <v>145925.32420155901</v>
      </c>
      <c r="N548" s="16">
        <v>189921.70896918193</v>
      </c>
    </row>
    <row r="549" spans="1:14" x14ac:dyDescent="0.3">
      <c r="A549" s="15" t="str">
        <f>INDEX('R1. Scenario specifications'!$C$11:$C$49,MATCH($B549,'R1. Scenario specifications'!$A$11:$A$49,0))</f>
        <v>Current 2DS, 2020 start, 'Expect the Unexpected' but with cheap energy efficiency</v>
      </c>
      <c r="B549" s="15" t="s">
        <v>50</v>
      </c>
      <c r="C549" s="15" t="s">
        <v>64</v>
      </c>
      <c r="D549" s="16">
        <v>225.44707509197985</v>
      </c>
      <c r="E549" s="16">
        <v>381.21448417615534</v>
      </c>
      <c r="F549" s="16">
        <v>2791.4850951746089</v>
      </c>
      <c r="G549" s="16">
        <v>10286.914905100675</v>
      </c>
      <c r="H549" s="16">
        <v>12202.280261876111</v>
      </c>
      <c r="I549" s="16">
        <v>14910.200965913218</v>
      </c>
      <c r="J549" s="16">
        <v>8253.3358012437366</v>
      </c>
      <c r="K549" s="16">
        <v>5999.3922527187169</v>
      </c>
      <c r="L549" s="16">
        <v>463.76646802086083</v>
      </c>
      <c r="M549" s="16">
        <v>8.8624233977669498</v>
      </c>
      <c r="N549" s="16">
        <v>89.059604194791191</v>
      </c>
    </row>
    <row r="550" spans="1:14" x14ac:dyDescent="0.3">
      <c r="A550" s="15" t="str">
        <f>INDEX('R1. Scenario specifications'!$C$11:$C$49,MATCH($B550,'R1. Scenario specifications'!$A$11:$A$49,0))</f>
        <v>Current 2DS, 2020 start, 'Expect the Unexpected' but with cheap energy efficiency</v>
      </c>
      <c r="B550" s="15" t="s">
        <v>50</v>
      </c>
      <c r="C550" s="15" t="s">
        <v>74</v>
      </c>
      <c r="D550" s="16">
        <v>0</v>
      </c>
      <c r="E550" s="16">
        <v>0</v>
      </c>
      <c r="F550" s="16">
        <v>0</v>
      </c>
      <c r="G550" s="16">
        <v>38.322857465317952</v>
      </c>
      <c r="H550" s="16">
        <v>371.66946723711266</v>
      </c>
      <c r="I550" s="16">
        <v>2383.9001244842639</v>
      </c>
      <c r="J550" s="16">
        <v>11272.937957584591</v>
      </c>
      <c r="K550" s="16">
        <v>30807.647688379919</v>
      </c>
      <c r="L550" s="16">
        <v>58343.460174648841</v>
      </c>
      <c r="M550" s="16">
        <v>77248.355479195103</v>
      </c>
      <c r="N550" s="16">
        <v>92073.838687634925</v>
      </c>
    </row>
    <row r="551" spans="1:14" x14ac:dyDescent="0.3">
      <c r="A551" s="15" t="str">
        <f>INDEX('R1. Scenario specifications'!$C$11:$C$49,MATCH($B551,'R1. Scenario specifications'!$A$11:$A$49,0))</f>
        <v>Current 2DS, 2020 start, 'Expect the Unexpected' but with cheap energy efficiency</v>
      </c>
      <c r="B551" s="15" t="s">
        <v>50</v>
      </c>
      <c r="C551" s="15" t="s">
        <v>65</v>
      </c>
      <c r="D551" s="16">
        <v>32535.635357063609</v>
      </c>
      <c r="E551" s="16">
        <v>42243.426803477269</v>
      </c>
      <c r="F551" s="16">
        <v>31373.284943851821</v>
      </c>
      <c r="G551" s="16">
        <v>21907.963201557817</v>
      </c>
      <c r="H551" s="16">
        <v>7036.1584087170331</v>
      </c>
      <c r="I551" s="16">
        <v>0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</row>
    <row r="552" spans="1:14" x14ac:dyDescent="0.3">
      <c r="A552" s="15" t="str">
        <f>INDEX('R1. Scenario specifications'!$C$11:$C$49,MATCH($B552,'R1. Scenario specifications'!$A$11:$A$49,0))</f>
        <v>Current 2DS, 2020 start, 'Expect the Unexpected' but with cheap energy efficiency</v>
      </c>
      <c r="B552" s="15" t="s">
        <v>50</v>
      </c>
      <c r="C552" s="15" t="s">
        <v>66</v>
      </c>
      <c r="D552" s="16">
        <v>15109.066175979275</v>
      </c>
      <c r="E552" s="16">
        <v>15742.568461825336</v>
      </c>
      <c r="F552" s="16">
        <v>24494.690527642557</v>
      </c>
      <c r="G552" s="16">
        <v>19221.496021409093</v>
      </c>
      <c r="H552" s="16">
        <v>16873.196192762221</v>
      </c>
      <c r="I552" s="16">
        <v>5758.5022180896422</v>
      </c>
      <c r="J552" s="16">
        <v>4202.291368331943</v>
      </c>
      <c r="K552" s="16">
        <v>1616.5628543061221</v>
      </c>
      <c r="L552" s="16">
        <v>530.89725959269651</v>
      </c>
      <c r="M552" s="16">
        <v>267.39450619642497</v>
      </c>
      <c r="N552" s="16">
        <v>0</v>
      </c>
    </row>
    <row r="553" spans="1:14" x14ac:dyDescent="0.3">
      <c r="A553" s="15" t="str">
        <f>INDEX('R1. Scenario specifications'!$C$11:$C$49,MATCH($B553,'R1. Scenario specifications'!$A$11:$A$49,0))</f>
        <v>Current 2DS, 2020 start, 'Expect the Unexpected' but with cheap energy efficiency</v>
      </c>
      <c r="B553" s="15" t="s">
        <v>50</v>
      </c>
      <c r="C553" s="15" t="s">
        <v>75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9.2595757514615098</v>
      </c>
      <c r="J553" s="16">
        <v>11.596337281518201</v>
      </c>
      <c r="K553" s="16">
        <v>99.961458012459644</v>
      </c>
      <c r="L553" s="16">
        <v>700.39654815379913</v>
      </c>
      <c r="M553" s="16">
        <v>1300.0017086129862</v>
      </c>
      <c r="N553" s="16">
        <v>3920.0025207400918</v>
      </c>
    </row>
    <row r="554" spans="1:14" x14ac:dyDescent="0.3">
      <c r="A554" s="15" t="str">
        <f>INDEX('R1. Scenario specifications'!$C$11:$C$49,MATCH($B554,'R1. Scenario specifications'!$A$11:$A$49,0))</f>
        <v>Current 2DS, 2020 start, 'Expect the Unexpected' but with cheap energy efficiency</v>
      </c>
      <c r="B554" s="15" t="s">
        <v>50</v>
      </c>
      <c r="C554" s="15" t="s">
        <v>67</v>
      </c>
      <c r="D554" s="16">
        <v>202.44802165440652</v>
      </c>
      <c r="E554" s="16">
        <v>194.35225063586262</v>
      </c>
      <c r="F554" s="16">
        <v>2649.1640926234777</v>
      </c>
      <c r="G554" s="16">
        <v>4108.413409495316</v>
      </c>
      <c r="H554" s="16">
        <v>5567.6627263671544</v>
      </c>
      <c r="I554" s="16">
        <v>6882.0833909637304</v>
      </c>
      <c r="J554" s="16">
        <v>6858.703868052351</v>
      </c>
      <c r="K554" s="16">
        <v>6783.3308256434757</v>
      </c>
      <c r="L554" s="16">
        <v>6793.7629354808469</v>
      </c>
      <c r="M554" s="16">
        <v>7296.8036807582148</v>
      </c>
      <c r="N554" s="16">
        <v>12506.567208939299</v>
      </c>
    </row>
    <row r="555" spans="1:14" x14ac:dyDescent="0.3">
      <c r="A555" s="15" t="str">
        <f>INDEX('R1. Scenario specifications'!$C$11:$C$49,MATCH($B555,'R1. Scenario specifications'!$A$11:$A$49,0))</f>
        <v>Current 2DS, 2020 start, 'Expect the Unexpected' but with cheap energy efficiency</v>
      </c>
      <c r="B555" s="15" t="s">
        <v>50</v>
      </c>
      <c r="C555" s="15" t="s">
        <v>68</v>
      </c>
      <c r="D555" s="16">
        <v>10255.125599999994</v>
      </c>
      <c r="E555" s="16">
        <v>10332.31166329937</v>
      </c>
      <c r="F555" s="16">
        <v>14441.136170479602</v>
      </c>
      <c r="G555" s="16">
        <v>17336.356054420565</v>
      </c>
      <c r="H555" s="16">
        <v>19219.614025959843</v>
      </c>
      <c r="I555" s="16">
        <v>21419.302874444009</v>
      </c>
      <c r="J555" s="16">
        <v>22650.424344454263</v>
      </c>
      <c r="K555" s="16">
        <v>23683.705104998367</v>
      </c>
      <c r="L555" s="16">
        <v>24437.551199414793</v>
      </c>
      <c r="M555" s="16">
        <v>29091.439936661827</v>
      </c>
      <c r="N555" s="16">
        <v>33732.14873205281</v>
      </c>
    </row>
    <row r="556" spans="1:14" x14ac:dyDescent="0.3">
      <c r="A556" s="15" t="str">
        <f>INDEX('R1. Scenario specifications'!$C$11:$C$49,MATCH($B556,'R1. Scenario specifications'!$A$11:$A$49,0))</f>
        <v>Current 2DS, 2020 start, 'Expect the Unexpected' but with cheap energy efficiency</v>
      </c>
      <c r="B556" s="15" t="s">
        <v>50</v>
      </c>
      <c r="C556" s="15" t="s">
        <v>69</v>
      </c>
      <c r="D556" s="16">
        <v>9499.4101148835816</v>
      </c>
      <c r="E556" s="16">
        <v>9848.8143857170089</v>
      </c>
      <c r="F556" s="16">
        <v>13753.197500000002</v>
      </c>
      <c r="G556" s="16">
        <v>14573.808002186548</v>
      </c>
      <c r="H556" s="16">
        <v>16335.482883407632</v>
      </c>
      <c r="I556" s="16">
        <v>20856.04190709483</v>
      </c>
      <c r="J556" s="16">
        <v>21685.866680143219</v>
      </c>
      <c r="K556" s="16">
        <v>24936.589452492186</v>
      </c>
      <c r="L556" s="16">
        <v>28148.412203846699</v>
      </c>
      <c r="M556" s="16">
        <v>35842.028275608143</v>
      </c>
      <c r="N556" s="16">
        <v>37962.164367129073</v>
      </c>
    </row>
    <row r="557" spans="1:14" x14ac:dyDescent="0.3">
      <c r="A557" s="15" t="str">
        <f>INDEX('R1. Scenario specifications'!$C$11:$C$49,MATCH($B557,'R1. Scenario specifications'!$A$11:$A$49,0))</f>
        <v>Current 2DS, 2020 start, 'Expect the Unexpected' but with cheap energy efficiency</v>
      </c>
      <c r="B557" s="15" t="s">
        <v>50</v>
      </c>
      <c r="C557" s="15" t="s">
        <v>70</v>
      </c>
      <c r="D557" s="16">
        <v>2379.536923850158</v>
      </c>
      <c r="E557" s="16">
        <v>2356.8190162179039</v>
      </c>
      <c r="F557" s="16">
        <v>2308.8771400062928</v>
      </c>
      <c r="G557" s="16">
        <v>1503.8223551611875</v>
      </c>
      <c r="H557" s="16">
        <v>737.64693331908938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</row>
    <row r="558" spans="1:14" x14ac:dyDescent="0.3">
      <c r="A558" s="15" t="str">
        <f>INDEX('R1. Scenario specifications'!$C$11:$C$49,MATCH($B558,'R1. Scenario specifications'!$A$11:$A$49,0))</f>
        <v>Current 2DS, 2020 start, 'Expect the Unexpected' but with cheap energy efficiency</v>
      </c>
      <c r="B558" s="15" t="s">
        <v>50</v>
      </c>
      <c r="C558" s="15" t="s">
        <v>71</v>
      </c>
      <c r="D558" s="16">
        <v>67.937052631788802</v>
      </c>
      <c r="E558" s="16">
        <v>458.66984800047186</v>
      </c>
      <c r="F558" s="16">
        <v>1083.8377074130829</v>
      </c>
      <c r="G558" s="16">
        <v>2630.4890780560318</v>
      </c>
      <c r="H558" s="16">
        <v>10546.450071003974</v>
      </c>
      <c r="I558" s="16">
        <v>21104.16199342841</v>
      </c>
      <c r="J558" s="16">
        <v>28981.1450754537</v>
      </c>
      <c r="K558" s="16">
        <v>36900.922488095217</v>
      </c>
      <c r="L558" s="16">
        <v>47686.87050812145</v>
      </c>
      <c r="M558" s="16">
        <v>63500.234760229054</v>
      </c>
      <c r="N558" s="16">
        <v>82236.60241733538</v>
      </c>
    </row>
    <row r="559" spans="1:14" x14ac:dyDescent="0.3">
      <c r="A559" s="15" t="str">
        <f>INDEX('R1. Scenario specifications'!$C$11:$C$49,MATCH($B559,'R1. Scenario specifications'!$A$11:$A$49,0))</f>
        <v>Current 2DS, 2020 start, 'Expect the Unexpected' but with cheap energy efficiency</v>
      </c>
      <c r="B559" s="15" t="s">
        <v>50</v>
      </c>
      <c r="C559" s="15" t="s">
        <v>72</v>
      </c>
      <c r="D559" s="16">
        <v>0.68787021919935687</v>
      </c>
      <c r="E559" s="16">
        <v>0.6257617671977489</v>
      </c>
      <c r="F559" s="16">
        <v>0.52638824399517514</v>
      </c>
      <c r="G559" s="16">
        <v>0.35092549599678308</v>
      </c>
      <c r="H559" s="16">
        <v>0.17546274799839173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</row>
    <row r="560" spans="1:14" x14ac:dyDescent="0.3">
      <c r="A560" s="15" t="str">
        <f>INDEX('R1. Scenario specifications'!$C$11:$C$49,MATCH($B560,'R1. Scenario specifications'!$A$11:$A$49,0))</f>
        <v>Current 2DS, 2020 start, 'Expect the Unexpected' but with cheap energy efficiency</v>
      </c>
      <c r="B560" s="15" t="s">
        <v>50</v>
      </c>
      <c r="C560" s="15" t="s">
        <v>76</v>
      </c>
      <c r="D560" s="16">
        <v>1.963099940637433</v>
      </c>
      <c r="E560" s="16">
        <v>1.7858497922310126</v>
      </c>
      <c r="F560" s="16">
        <v>1.5022495547807513</v>
      </c>
      <c r="G560" s="16">
        <v>1.0014997031871682</v>
      </c>
      <c r="H560" s="16">
        <v>0.50074985159358421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</row>
    <row r="561" spans="1:14" x14ac:dyDescent="0.3">
      <c r="A561" s="15" t="str">
        <f>INDEX('R1. Scenario specifications'!$C$11:$C$49,MATCH($B561,'R1. Scenario specifications'!$A$11:$A$49,0))</f>
        <v>Current 2DS, 2020 start, 'Expect the Unexpected' but with cheap energy efficiency</v>
      </c>
      <c r="B561" s="15" t="s">
        <v>50</v>
      </c>
      <c r="C561" s="15" t="s">
        <v>73</v>
      </c>
      <c r="D561" s="16">
        <v>1517.4635089937533</v>
      </c>
      <c r="E561" s="16">
        <v>1704.941889708542</v>
      </c>
      <c r="F561" s="16">
        <v>2697.6400213527741</v>
      </c>
      <c r="G561" s="16">
        <v>11248.177562393987</v>
      </c>
      <c r="H561" s="16">
        <v>25057.846846142351</v>
      </c>
      <c r="I561" s="16">
        <v>28788.345188904965</v>
      </c>
      <c r="J561" s="16">
        <v>37969.630665748875</v>
      </c>
      <c r="K561" s="16">
        <v>50360.649788434872</v>
      </c>
      <c r="L561" s="16">
        <v>69918.477541887478</v>
      </c>
      <c r="M561" s="16">
        <v>106886.86065525448</v>
      </c>
      <c r="N561" s="16">
        <v>152474.56788942867</v>
      </c>
    </row>
  </sheetData>
  <mergeCells count="2">
    <mergeCell ref="C37:N37"/>
    <mergeCell ref="O37:Z37"/>
  </mergeCells>
  <conditionalFormatting sqref="A6020:XFD1048576 A1:XFD18 N19:XFD19 AA36:XFD37 A94:A6019 D552:XFD6019 A20:XFD35 A38:XFD551">
    <cfRule type="expression" dxfId="29" priority="3">
      <formula>_xlfn.ISFORMULA(A1)</formula>
    </cfRule>
  </conditionalFormatting>
  <conditionalFormatting sqref="A19:M19">
    <cfRule type="expression" dxfId="28" priority="2">
      <formula>_xlfn.ISFORMULA(A19)</formula>
    </cfRule>
  </conditionalFormatting>
  <conditionalFormatting sqref="A36:Z36 A37:C37 O37">
    <cfRule type="expression" dxfId="27" priority="1">
      <formula>_xlfn.ISFORMULA(A36)</formula>
    </cfRule>
  </conditionalFormatting>
  <dataValidations count="1">
    <dataValidation type="list" allowBlank="1" showInputMessage="1" showErrorMessage="1" sqref="B22" xr:uid="{B90A2AA4-3A99-4280-AF56-267CAD289BC9}">
      <formula1>$C$81:$C$93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40A32E-93BE-4672-9488-DAEBC18A2F80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7230-5C28-4BD5-ADD3-AFA5AF5BC78D}">
  <sheetPr>
    <tabColor theme="5" tint="0.39997558519241921"/>
  </sheetPr>
  <dimension ref="A1:Z556"/>
  <sheetViews>
    <sheetView zoomScale="70" zoomScaleNormal="70" workbookViewId="0">
      <pane ySplit="13" topLeftCell="A14" activePane="bottomLeft" state="frozen"/>
      <selection pane="bottomLeft" activeCell="E14" sqref="E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235</v>
      </c>
    </row>
    <row r="2" spans="1:4" s="14" customFormat="1" x14ac:dyDescent="0.3">
      <c r="A2" s="5" t="s">
        <v>5</v>
      </c>
      <c r="B2" s="14" t="s">
        <v>231</v>
      </c>
    </row>
    <row r="3" spans="1:4" s="14" customFormat="1" x14ac:dyDescent="0.3">
      <c r="A3" s="5" t="s">
        <v>6</v>
      </c>
      <c r="B3" s="14" t="s">
        <v>234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297</v>
      </c>
    </row>
    <row r="7" spans="1:4" s="14" customFormat="1" x14ac:dyDescent="0.3">
      <c r="A7" s="5"/>
      <c r="B7" s="14" t="s">
        <v>190</v>
      </c>
      <c r="C7" s="14" t="s">
        <v>9</v>
      </c>
      <c r="D7" s="14" t="s">
        <v>298</v>
      </c>
    </row>
    <row r="8" spans="1:4" s="14" customFormat="1" x14ac:dyDescent="0.3">
      <c r="A8" s="5"/>
      <c r="B8" s="14" t="s">
        <v>192</v>
      </c>
      <c r="C8" s="14" t="s">
        <v>10</v>
      </c>
      <c r="D8" s="14" t="s">
        <v>299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214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$E$8:$P7000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CONCATENATE($B$22, " Generation capacity (GW)")</f>
        <v>POWGEN - BIO CCS Generation capacity (GW)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60</v>
      </c>
      <c r="B22" s="20" t="s">
        <v>74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INDEX($E$50:$O$556,MATCH(B$24&amp;$B$22,$B$50:$B$556&amp;$C$50:$C$556,0),MATCH($A25,$E$49:$O$49,0))</f>
        <v>0</v>
      </c>
      <c r="C25" s="16">
        <f t="array" ref="C25">INDEX($E$50:$O$556,MATCH(C$24&amp;$B$22,$B$50:$B$556&amp;$C$50:$C$556,0),MATCH($A25,$E$49:$O$49,0))</f>
        <v>0</v>
      </c>
      <c r="D25" s="16">
        <f t="array" ref="D25">INDEX($E$50:$O$556,MATCH(D$24&amp;$B$22,$B$50:$B$556&amp;$C$50:$C$556,0),MATCH($A25,$E$49:$O$49,0))</f>
        <v>0</v>
      </c>
      <c r="E25" s="16">
        <f t="array" ref="E25">INDEX($E$50:$O$556,MATCH(E$24&amp;$B$22,$B$50:$B$556&amp;$C$50:$C$556,0),MATCH($A25,$E$49:$O$49,0))</f>
        <v>0</v>
      </c>
      <c r="F25" s="16">
        <f t="array" ref="F25">INDEX($E$50:$O$556,MATCH(F$24&amp;$B$22,$B$50:$B$556&amp;$C$50:$C$556,0),MATCH($A25,$E$49:$O$49,0))</f>
        <v>0</v>
      </c>
      <c r="G25" s="16">
        <f t="array" ref="G25">INDEX($E$50:$O$556,MATCH(G$24&amp;$B$22,$B$50:$B$556&amp;$C$50:$C$556,0),MATCH($A25,$E$49:$O$49,0))</f>
        <v>0</v>
      </c>
      <c r="H25" s="16">
        <f t="array" ref="H25">INDEX($E$50:$O$556,MATCH(H$24&amp;$B$22,$B$50:$B$556&amp;$C$50:$C$556,0),MATCH($A25,$E$49:$O$49,0))</f>
        <v>0</v>
      </c>
      <c r="I25" s="16">
        <f t="array" ref="I25">INDEX($E$50:$O$556,MATCH(I$24&amp;$B$22,$B$50:$B$556&amp;$C$50:$C$556,0),MATCH($A25,$E$49:$O$49,0))</f>
        <v>0</v>
      </c>
      <c r="J25" s="16">
        <f t="array" ref="J25">INDEX($E$50:$O$556,MATCH(J$24&amp;$B$22,$B$50:$B$556&amp;$C$50:$C$556,0),MATCH($A25,$E$49:$O$49,0))</f>
        <v>0</v>
      </c>
      <c r="K25" s="16" t="e">
        <f t="array" ref="K25">INDEX($E$50:$O$556,MATCH(K$24&amp;$B$22,$B$50:$B$556&amp;$C$50:$C$556,0),MATCH($A25,$E$49:$O$49,0))</f>
        <v>#N/A</v>
      </c>
      <c r="L25" s="16" t="e">
        <f t="array" ref="L25">INDEX($E$50:$O$556,MATCH(L$24&amp;$B$22,$B$50:$B$556&amp;$C$50:$C$556,0),MATCH($A25,$E$49:$O$49,0))</f>
        <v>#N/A</v>
      </c>
      <c r="M25" s="16" t="e">
        <f t="array" ref="M25">INDEX($E$50:$O$556,MATCH(M$24&amp;$B$22,$B$50:$B$556&amp;$C$50:$C$556,0),MATCH($A25,$E$49:$O$49,0))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INDEX($E$50:$O$556,MATCH(B$24&amp;$B$22,$B$50:$B$556&amp;$C$50:$C$556,0),MATCH($A26,$E$49:$O$49,0))</f>
        <v>0</v>
      </c>
      <c r="C26" s="16">
        <f t="array" ref="C26">INDEX($E$50:$O$556,MATCH(C$24&amp;$B$22,$B$50:$B$556&amp;$C$50:$C$556,0),MATCH($A26,$E$49:$O$49,0))</f>
        <v>0</v>
      </c>
      <c r="D26" s="16">
        <f t="array" ref="D26">INDEX($E$50:$O$556,MATCH(D$24&amp;$B$22,$B$50:$B$556&amp;$C$50:$C$556,0),MATCH($A26,$E$49:$O$49,0))</f>
        <v>0</v>
      </c>
      <c r="E26" s="16">
        <f t="array" ref="E26">INDEX($E$50:$O$556,MATCH(E$24&amp;$B$22,$B$50:$B$556&amp;$C$50:$C$556,0),MATCH($A26,$E$49:$O$49,0))</f>
        <v>0</v>
      </c>
      <c r="F26" s="16">
        <f t="array" ref="F26">INDEX($E$50:$O$556,MATCH(F$24&amp;$B$22,$B$50:$B$556&amp;$C$50:$C$556,0),MATCH($A26,$E$49:$O$49,0))</f>
        <v>0</v>
      </c>
      <c r="G26" s="16">
        <f t="array" ref="G26">INDEX($E$50:$O$556,MATCH(G$24&amp;$B$22,$B$50:$B$556&amp;$C$50:$C$556,0),MATCH($A26,$E$49:$O$49,0))</f>
        <v>0</v>
      </c>
      <c r="H26" s="16">
        <f t="array" ref="H26">INDEX($E$50:$O$556,MATCH(H$24&amp;$B$22,$B$50:$B$556&amp;$C$50:$C$556,0),MATCH($A26,$E$49:$O$49,0))</f>
        <v>0</v>
      </c>
      <c r="I26" s="16">
        <f t="array" ref="I26">INDEX($E$50:$O$556,MATCH(I$24&amp;$B$22,$B$50:$B$556&amp;$C$50:$C$556,0),MATCH($A26,$E$49:$O$49,0))</f>
        <v>0</v>
      </c>
      <c r="J26" s="16">
        <f t="array" ref="J26">INDEX($E$50:$O$556,MATCH(J$24&amp;$B$22,$B$50:$B$556&amp;$C$50:$C$556,0),MATCH($A26,$E$49:$O$49,0))</f>
        <v>0</v>
      </c>
      <c r="K26" s="16" t="e">
        <f t="array" ref="K26">INDEX($E$50:$O$556,MATCH(K$24&amp;$B$22,$B$50:$B$556&amp;$C$50:$C$556,0),MATCH($A26,$E$49:$O$49,0))</f>
        <v>#N/A</v>
      </c>
      <c r="L26" s="16" t="e">
        <f t="array" ref="L26">INDEX($E$50:$O$556,MATCH(L$24&amp;$B$22,$B$50:$B$556&amp;$C$50:$C$556,0),MATCH($A26,$E$49:$O$49,0))</f>
        <v>#N/A</v>
      </c>
      <c r="M26" s="16" t="e">
        <f t="array" ref="M26">INDEX($E$50:$O$556,MATCH(M$24&amp;$B$22,$B$50:$B$556&amp;$C$50:$C$556,0),MATCH($A26,$E$49:$O$49,0))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INDEX($E$50:$O$556,MATCH(B$24&amp;$B$22,$B$50:$B$556&amp;$C$50:$C$556,0),MATCH($A27,$E$49:$O$49,0))</f>
        <v>0</v>
      </c>
      <c r="C27" s="16">
        <f t="array" ref="C27">INDEX($E$50:$O$556,MATCH(C$24&amp;$B$22,$B$50:$B$556&amp;$C$50:$C$556,0),MATCH($A27,$E$49:$O$49,0))</f>
        <v>0</v>
      </c>
      <c r="D27" s="16">
        <f t="array" ref="D27">INDEX($E$50:$O$556,MATCH(D$24&amp;$B$22,$B$50:$B$556&amp;$C$50:$C$556,0),MATCH($A27,$E$49:$O$49,0))</f>
        <v>0</v>
      </c>
      <c r="E27" s="16">
        <f t="array" ref="E27">INDEX($E$50:$O$556,MATCH(E$24&amp;$B$22,$B$50:$B$556&amp;$C$50:$C$556,0),MATCH($A27,$E$49:$O$49,0))</f>
        <v>6.4555437562490727</v>
      </c>
      <c r="F27" s="16">
        <f t="array" ref="F27">INDEX($E$50:$O$556,MATCH(F$24&amp;$B$22,$B$50:$B$556&amp;$C$50:$C$556,0),MATCH($A27,$E$49:$O$49,0))</f>
        <v>0</v>
      </c>
      <c r="G27" s="16">
        <f t="array" ref="G27">INDEX($E$50:$O$556,MATCH(G$24&amp;$B$22,$B$50:$B$556&amp;$C$50:$C$556,0),MATCH($A27,$E$49:$O$49,0))</f>
        <v>14.511077334403916</v>
      </c>
      <c r="H27" s="16">
        <f t="array" ref="H27">INDEX($E$50:$O$556,MATCH(H$24&amp;$B$22,$B$50:$B$556&amp;$C$50:$C$556,0),MATCH($A27,$E$49:$O$49,0))</f>
        <v>0</v>
      </c>
      <c r="I27" s="16">
        <f t="array" ref="I27">INDEX($E$50:$O$556,MATCH(I$24&amp;$B$22,$B$50:$B$556&amp;$C$50:$C$556,0),MATCH($A27,$E$49:$O$49,0))</f>
        <v>13.890819331701117</v>
      </c>
      <c r="J27" s="16">
        <f t="array" ref="J27">INDEX($E$50:$O$556,MATCH(J$24&amp;$B$22,$B$50:$B$556&amp;$C$50:$C$556,0),MATCH($A27,$E$49:$O$49,0))</f>
        <v>0</v>
      </c>
      <c r="K27" s="16" t="e">
        <f t="array" ref="K27">INDEX($E$50:$O$556,MATCH(K$24&amp;$B$22,$B$50:$B$556&amp;$C$50:$C$556,0),MATCH($A27,$E$49:$O$49,0))</f>
        <v>#N/A</v>
      </c>
      <c r="L27" s="16" t="e">
        <f t="array" ref="L27">INDEX($E$50:$O$556,MATCH(L$24&amp;$B$22,$B$50:$B$556&amp;$C$50:$C$556,0),MATCH($A27,$E$49:$O$49,0))</f>
        <v>#N/A</v>
      </c>
      <c r="M27" s="16" t="e">
        <f t="array" ref="M27">INDEX($E$50:$O$556,MATCH(M$24&amp;$B$22,$B$50:$B$556&amp;$C$50:$C$556,0),MATCH($A27,$E$49:$O$49,0))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INDEX($E$50:$O$556,MATCH(B$24&amp;$B$22,$B$50:$B$556&amp;$C$50:$C$556,0),MATCH($A28,$E$49:$O$49,0))</f>
        <v>0</v>
      </c>
      <c r="C28" s="16">
        <f t="array" ref="C28">INDEX($E$50:$O$556,MATCH(C$24&amp;$B$22,$B$50:$B$556&amp;$C$50:$C$556,0),MATCH($A28,$E$49:$O$49,0))</f>
        <v>0</v>
      </c>
      <c r="D28" s="16">
        <f t="array" ref="D28">INDEX($E$50:$O$556,MATCH(D$24&amp;$B$22,$B$50:$B$556&amp;$C$50:$C$556,0),MATCH($A28,$E$49:$O$49,0))</f>
        <v>0</v>
      </c>
      <c r="E28" s="16">
        <f t="array" ref="E28">INDEX($E$50:$O$556,MATCH(E$24&amp;$B$22,$B$50:$B$556&amp;$C$50:$C$556,0),MATCH($A28,$E$49:$O$49,0))</f>
        <v>36.103827462946647</v>
      </c>
      <c r="F28" s="16">
        <f t="array" ref="F28">INDEX($E$50:$O$556,MATCH(F$24&amp;$B$22,$B$50:$B$556&amp;$C$50:$C$556,0),MATCH($A28,$E$49:$O$49,0))</f>
        <v>10.989924804318855</v>
      </c>
      <c r="G28" s="16">
        <f t="array" ref="G28">INDEX($E$50:$O$556,MATCH(G$24&amp;$B$22,$B$50:$B$556&amp;$C$50:$C$556,0),MATCH($A28,$E$49:$O$49,0))</f>
        <v>432.90158653321816</v>
      </c>
      <c r="H28" s="16">
        <f t="array" ref="H28">INDEX($E$50:$O$556,MATCH(H$24&amp;$B$22,$B$50:$B$556&amp;$C$50:$C$556,0),MATCH($A28,$E$49:$O$49,0))</f>
        <v>13.51935889512888</v>
      </c>
      <c r="I28" s="16">
        <f t="array" ref="I28">INDEX($E$50:$O$556,MATCH(I$24&amp;$B$22,$B$50:$B$556&amp;$C$50:$C$556,0),MATCH($A28,$E$49:$O$49,0))</f>
        <v>91.963742949507647</v>
      </c>
      <c r="J28" s="16">
        <f t="array" ref="J28">INDEX($E$50:$O$556,MATCH(J$24&amp;$B$22,$B$50:$B$556&amp;$C$50:$C$556,0),MATCH($A28,$E$49:$O$49,0))</f>
        <v>14.376446383678839</v>
      </c>
      <c r="K28" s="16" t="e">
        <f t="array" ref="K28">INDEX($E$50:$O$556,MATCH(K$24&amp;$B$22,$B$50:$B$556&amp;$C$50:$C$556,0),MATCH($A28,$E$49:$O$49,0))</f>
        <v>#N/A</v>
      </c>
      <c r="L28" s="16" t="e">
        <f t="array" ref="L28">INDEX($E$50:$O$556,MATCH(L$24&amp;$B$22,$B$50:$B$556&amp;$C$50:$C$556,0),MATCH($A28,$E$49:$O$49,0))</f>
        <v>#N/A</v>
      </c>
      <c r="M28" s="16" t="e">
        <f t="array" ref="M28">INDEX($E$50:$O$556,MATCH(M$24&amp;$B$22,$B$50:$B$556&amp;$C$50:$C$556,0),MATCH($A28,$E$49:$O$49,0))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INDEX($E$50:$O$556,MATCH(B$24&amp;$B$22,$B$50:$B$556&amp;$C$50:$C$556,0),MATCH($A29,$E$49:$O$49,0))</f>
        <v>0</v>
      </c>
      <c r="C29" s="16">
        <f t="array" ref="C29">INDEX($E$50:$O$556,MATCH(C$24&amp;$B$22,$B$50:$B$556&amp;$C$50:$C$556,0),MATCH($A29,$E$49:$O$49,0))</f>
        <v>0</v>
      </c>
      <c r="D29" s="16">
        <f t="array" ref="D29">INDEX($E$50:$O$556,MATCH(D$24&amp;$B$22,$B$50:$B$556&amp;$C$50:$C$556,0),MATCH($A29,$E$49:$O$49,0))</f>
        <v>0</v>
      </c>
      <c r="E29" s="16">
        <f t="array" ref="E29">INDEX($E$50:$O$556,MATCH(E$24&amp;$B$22,$B$50:$B$556&amp;$C$50:$C$556,0),MATCH($A29,$E$49:$O$49,0))</f>
        <v>146.88965272250726</v>
      </c>
      <c r="F29" s="16">
        <f t="array" ref="F29">INDEX($E$50:$O$556,MATCH(F$24&amp;$B$22,$B$50:$B$556&amp;$C$50:$C$556,0),MATCH($A29,$E$49:$O$49,0))</f>
        <v>84.650172487065589</v>
      </c>
      <c r="G29" s="16">
        <f t="array" ref="G29">INDEX($E$50:$O$556,MATCH(G$24&amp;$B$22,$B$50:$B$556&amp;$C$50:$C$556,0),MATCH($A29,$E$49:$O$49,0))</f>
        <v>1508.5370568333185</v>
      </c>
      <c r="H29" s="16">
        <f t="array" ref="H29">INDEX($E$50:$O$556,MATCH(H$24&amp;$B$22,$B$50:$B$556&amp;$C$50:$C$556,0),MATCH($A29,$E$49:$O$49,0))</f>
        <v>978.90504468592349</v>
      </c>
      <c r="I29" s="16">
        <f t="array" ref="I29">INDEX($E$50:$O$556,MATCH(I$24&amp;$B$22,$B$50:$B$556&amp;$C$50:$C$556,0),MATCH($A29,$E$49:$O$49,0))</f>
        <v>454.56739353710083</v>
      </c>
      <c r="J29" s="16">
        <f t="array" ref="J29">INDEX($E$50:$O$556,MATCH(J$24&amp;$B$22,$B$50:$B$556&amp;$C$50:$C$556,0),MATCH($A29,$E$49:$O$49,0))</f>
        <v>275.43306592296187</v>
      </c>
      <c r="K29" s="16" t="e">
        <f t="array" ref="K29">INDEX($E$50:$O$556,MATCH(K$24&amp;$B$22,$B$50:$B$556&amp;$C$50:$C$556,0),MATCH($A29,$E$49:$O$49,0))</f>
        <v>#N/A</v>
      </c>
      <c r="L29" s="16" t="e">
        <f t="array" ref="L29">INDEX($E$50:$O$556,MATCH(L$24&amp;$B$22,$B$50:$B$556&amp;$C$50:$C$556,0),MATCH($A29,$E$49:$O$49,0))</f>
        <v>#N/A</v>
      </c>
      <c r="M29" s="16" t="e">
        <f t="array" ref="M29">INDEX($E$50:$O$556,MATCH(M$24&amp;$B$22,$B$50:$B$556&amp;$C$50:$C$556,0),MATCH($A29,$E$49:$O$49,0))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INDEX($E$50:$O$556,MATCH(B$24&amp;$B$22,$B$50:$B$556&amp;$C$50:$C$556,0),MATCH($A30,$E$49:$O$49,0))</f>
        <v>0</v>
      </c>
      <c r="C30" s="16">
        <f t="array" ref="C30">INDEX($E$50:$O$556,MATCH(C$24&amp;$B$22,$B$50:$B$556&amp;$C$50:$C$556,0),MATCH($A30,$E$49:$O$49,0))</f>
        <v>0</v>
      </c>
      <c r="D30" s="16">
        <f t="array" ref="D30">INDEX($E$50:$O$556,MATCH(D$24&amp;$B$22,$B$50:$B$556&amp;$C$50:$C$556,0),MATCH($A30,$E$49:$O$49,0))</f>
        <v>0</v>
      </c>
      <c r="E30" s="16">
        <f t="array" ref="E30">INDEX($E$50:$O$556,MATCH(E$24&amp;$B$22,$B$50:$B$556&amp;$C$50:$C$556,0),MATCH($A30,$E$49:$O$49,0))</f>
        <v>701.84468487468121</v>
      </c>
      <c r="F30" s="16">
        <f t="array" ref="F30">INDEX($E$50:$O$556,MATCH(F$24&amp;$B$22,$B$50:$B$556&amp;$C$50:$C$556,0),MATCH($A30,$E$49:$O$49,0))</f>
        <v>522.18722450588712</v>
      </c>
      <c r="G30" s="16">
        <f t="array" ref="G30">INDEX($E$50:$O$556,MATCH(G$24&amp;$B$22,$B$50:$B$556&amp;$C$50:$C$556,0),MATCH($A30,$E$49:$O$49,0))</f>
        <v>2581.3238643174918</v>
      </c>
      <c r="H30" s="16">
        <f t="array" ref="H30">INDEX($E$50:$O$556,MATCH(H$24&amp;$B$22,$B$50:$B$556&amp;$C$50:$C$556,0),MATCH($A30,$E$49:$O$49,0))</f>
        <v>3268.6870721401528</v>
      </c>
      <c r="I30" s="16">
        <f t="array" ref="I30">INDEX($E$50:$O$556,MATCH(I$24&amp;$B$22,$B$50:$B$556&amp;$C$50:$C$556,0),MATCH($A30,$E$49:$O$49,0))</f>
        <v>1375.2513514112004</v>
      </c>
      <c r="J30" s="16">
        <f t="array" ref="J30">INDEX($E$50:$O$556,MATCH(J$24&amp;$B$22,$B$50:$B$556&amp;$C$50:$C$556,0),MATCH($A30,$E$49:$O$49,0))</f>
        <v>1675.1261060151851</v>
      </c>
      <c r="K30" s="16" t="e">
        <f t="array" ref="K30">INDEX($E$50:$O$556,MATCH(K$24&amp;$B$22,$B$50:$B$556&amp;$C$50:$C$556,0),MATCH($A30,$E$49:$O$49,0))</f>
        <v>#N/A</v>
      </c>
      <c r="L30" s="16" t="e">
        <f t="array" ref="L30">INDEX($E$50:$O$556,MATCH(L$24&amp;$B$22,$B$50:$B$556&amp;$C$50:$C$556,0),MATCH($A30,$E$49:$O$49,0))</f>
        <v>#N/A</v>
      </c>
      <c r="M30" s="16" t="e">
        <f t="array" ref="M30">INDEX($E$50:$O$556,MATCH(M$24&amp;$B$22,$B$50:$B$556&amp;$C$50:$C$556,0),MATCH($A30,$E$49:$O$49,0))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INDEX($E$50:$O$556,MATCH(B$24&amp;$B$22,$B$50:$B$556&amp;$C$50:$C$556,0),MATCH($A31,$E$49:$O$49,0))</f>
        <v>0</v>
      </c>
      <c r="C31" s="16">
        <f t="array" ref="C31">INDEX($E$50:$O$556,MATCH(C$24&amp;$B$22,$B$50:$B$556&amp;$C$50:$C$556,0),MATCH($A31,$E$49:$O$49,0))</f>
        <v>0</v>
      </c>
      <c r="D31" s="16">
        <f t="array" ref="D31">INDEX($E$50:$O$556,MATCH(D$24&amp;$B$22,$B$50:$B$556&amp;$C$50:$C$556,0),MATCH($A31,$E$49:$O$49,0))</f>
        <v>0</v>
      </c>
      <c r="E31" s="16">
        <f t="array" ref="E31">INDEX($E$50:$O$556,MATCH(E$24&amp;$B$22,$B$50:$B$556&amp;$C$50:$C$556,0),MATCH($A31,$E$49:$O$49,0))</f>
        <v>1626.6044475800329</v>
      </c>
      <c r="F31" s="16">
        <f t="array" ref="F31">INDEX($E$50:$O$556,MATCH(F$24&amp;$B$22,$B$50:$B$556&amp;$C$50:$C$556,0),MATCH($A31,$E$49:$O$49,0))</f>
        <v>1457.1067352975692</v>
      </c>
      <c r="G31" s="16">
        <f t="array" ref="G31">INDEX($E$50:$O$556,MATCH(G$24&amp;$B$22,$B$50:$B$556&amp;$C$50:$C$556,0),MATCH($A31,$E$49:$O$49,0))</f>
        <v>2712.8630267155359</v>
      </c>
      <c r="H31" s="16">
        <f t="array" ref="H31">INDEX($E$50:$O$556,MATCH(H$24&amp;$B$22,$B$50:$B$556&amp;$C$50:$C$556,0),MATCH($A31,$E$49:$O$49,0))</f>
        <v>4633.1685166066754</v>
      </c>
      <c r="I31" s="16">
        <f t="array" ref="I31">INDEX($E$50:$O$556,MATCH(I$24&amp;$B$22,$B$50:$B$556&amp;$C$50:$C$556,0),MATCH($A31,$E$49:$O$49,0))</f>
        <v>2407.0905086620719</v>
      </c>
      <c r="J31" s="16">
        <f t="array" ref="J31">INDEX($E$50:$O$556,MATCH(J$24&amp;$B$22,$B$50:$B$556&amp;$C$50:$C$556,0),MATCH($A31,$E$49:$O$49,0))</f>
        <v>3177.8929470460153</v>
      </c>
      <c r="K31" s="16" t="e">
        <f t="array" ref="K31">INDEX($E$50:$O$556,MATCH(K$24&amp;$B$22,$B$50:$B$556&amp;$C$50:$C$556,0),MATCH($A31,$E$49:$O$49,0))</f>
        <v>#N/A</v>
      </c>
      <c r="L31" s="16" t="e">
        <f t="array" ref="L31">INDEX($E$50:$O$556,MATCH(L$24&amp;$B$22,$B$50:$B$556&amp;$C$50:$C$556,0),MATCH($A31,$E$49:$O$49,0))</f>
        <v>#N/A</v>
      </c>
      <c r="M31" s="16" t="e">
        <f t="array" ref="M31">INDEX($E$50:$O$556,MATCH(M$24&amp;$B$22,$B$50:$B$556&amp;$C$50:$C$556,0),MATCH($A31,$E$49:$O$49,0))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INDEX($E$50:$O$556,MATCH(B$24&amp;$B$22,$B$50:$B$556&amp;$C$50:$C$556,0),MATCH($A32,$E$49:$O$49,0))</f>
        <v>0</v>
      </c>
      <c r="C32" s="16">
        <f t="array" ref="C32">INDEX($E$50:$O$556,MATCH(C$24&amp;$B$22,$B$50:$B$556&amp;$C$50:$C$556,0),MATCH($A32,$E$49:$O$49,0))</f>
        <v>0</v>
      </c>
      <c r="D32" s="16">
        <f t="array" ref="D32">INDEX($E$50:$O$556,MATCH(D$24&amp;$B$22,$B$50:$B$556&amp;$C$50:$C$556,0),MATCH($A32,$E$49:$O$49,0))</f>
        <v>0</v>
      </c>
      <c r="E32" s="16">
        <f t="array" ref="E32">INDEX($E$50:$O$556,MATCH(E$24&amp;$B$22,$B$50:$B$556&amp;$C$50:$C$556,0),MATCH($A32,$E$49:$O$49,0))</f>
        <v>2457.3616235034533</v>
      </c>
      <c r="F32" s="16">
        <f t="array" ref="F32">INDEX($E$50:$O$556,MATCH(F$24&amp;$B$22,$B$50:$B$556&amp;$C$50:$C$556,0),MATCH($A32,$E$49:$O$49,0))</f>
        <v>2521.9770587932262</v>
      </c>
      <c r="G32" s="16">
        <f t="array" ref="G32">INDEX($E$50:$O$556,MATCH(G$24&amp;$B$22,$B$50:$B$556&amp;$C$50:$C$556,0),MATCH($A32,$E$49:$O$49,0))</f>
        <v>2703.0608376095638</v>
      </c>
      <c r="H32" s="16">
        <f t="array" ref="H32">INDEX($E$50:$O$556,MATCH(H$24&amp;$B$22,$B$50:$B$556&amp;$C$50:$C$556,0),MATCH($A32,$E$49:$O$49,0))</f>
        <v>3723.6501842403923</v>
      </c>
      <c r="I32" s="16">
        <f t="array" ref="I32">INDEX($E$50:$O$556,MATCH(I$24&amp;$B$22,$B$50:$B$556&amp;$C$50:$C$556,0),MATCH($A32,$E$49:$O$49,0))</f>
        <v>2993.9582350315286</v>
      </c>
      <c r="J32" s="16">
        <f t="array" ref="J32">INDEX($E$50:$O$556,MATCH(J$24&amp;$B$22,$B$50:$B$556&amp;$C$50:$C$556,0),MATCH($A32,$E$49:$O$49,0))</f>
        <v>3448.9688950736045</v>
      </c>
      <c r="K32" s="16" t="e">
        <f t="array" ref="K32">INDEX($E$50:$O$556,MATCH(K$24&amp;$B$22,$B$50:$B$556&amp;$C$50:$C$556,0),MATCH($A32,$E$49:$O$49,0))</f>
        <v>#N/A</v>
      </c>
      <c r="L32" s="16" t="e">
        <f t="array" ref="L32">INDEX($E$50:$O$556,MATCH(L$24&amp;$B$22,$B$50:$B$556&amp;$C$50:$C$556,0),MATCH($A32,$E$49:$O$49,0))</f>
        <v>#N/A</v>
      </c>
      <c r="M32" s="16" t="e">
        <f t="array" ref="M32">INDEX($E$50:$O$556,MATCH(M$24&amp;$B$22,$B$50:$B$556&amp;$C$50:$C$556,0),MATCH($A32,$E$49:$O$49,0))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INDEX($E$50:$O$556,MATCH(B$24&amp;$B$22,$B$50:$B$556&amp;$C$50:$C$556,0),MATCH($A33,$E$49:$O$49,0))</f>
        <v>0</v>
      </c>
      <c r="C33" s="16">
        <f t="array" ref="C33">INDEX($E$50:$O$556,MATCH(C$24&amp;$B$22,$B$50:$B$556&amp;$C$50:$C$556,0),MATCH($A33,$E$49:$O$49,0))</f>
        <v>0</v>
      </c>
      <c r="D33" s="16">
        <f t="array" ref="D33">INDEX($E$50:$O$556,MATCH(D$24&amp;$B$22,$B$50:$B$556&amp;$C$50:$C$556,0),MATCH($A33,$E$49:$O$49,0))</f>
        <v>0</v>
      </c>
      <c r="E33" s="16">
        <f t="array" ref="E33">INDEX($E$50:$O$556,MATCH(E$24&amp;$B$22,$B$50:$B$556&amp;$C$50:$C$556,0),MATCH($A33,$E$49:$O$49,0))</f>
        <v>3099.2753126820935</v>
      </c>
      <c r="F33" s="16">
        <f t="array" ref="F33">INDEX($E$50:$O$556,MATCH(F$24&amp;$B$22,$B$50:$B$556&amp;$C$50:$C$556,0),MATCH($A33,$E$49:$O$49,0))</f>
        <v>3097.3560960315822</v>
      </c>
      <c r="G33" s="16">
        <f t="array" ref="G33">INDEX($E$50:$O$556,MATCH(G$24&amp;$B$22,$B$50:$B$556&amp;$C$50:$C$556,0),MATCH($A33,$E$49:$O$49,0))</f>
        <v>3314.4969350287024</v>
      </c>
      <c r="H33" s="16">
        <f t="array" ref="H33">INDEX($E$50:$O$556,MATCH(H$24&amp;$B$22,$B$50:$B$556&amp;$C$50:$C$556,0),MATCH($A33,$E$49:$O$49,0))</f>
        <v>2054.9491236698141</v>
      </c>
      <c r="I33" s="16">
        <f t="array" ref="I33">INDEX($E$50:$O$556,MATCH(I$24&amp;$B$22,$B$50:$B$556&amp;$C$50:$C$556,0),MATCH($A33,$E$49:$O$49,0))</f>
        <v>3407.901640081745</v>
      </c>
      <c r="J33" s="16">
        <f t="array" ref="J33">INDEX($E$50:$O$556,MATCH(J$24&amp;$B$22,$B$50:$B$556&amp;$C$50:$C$556,0),MATCH($A33,$E$49:$O$49,0))</f>
        <v>3303.6931781996973</v>
      </c>
      <c r="K33" s="16" t="e">
        <f t="array" ref="K33">INDEX($E$50:$O$556,MATCH(K$24&amp;$B$22,$B$50:$B$556&amp;$C$50:$C$556,0),MATCH($A33,$E$49:$O$49,0))</f>
        <v>#N/A</v>
      </c>
      <c r="L33" s="16" t="e">
        <f t="array" ref="L33">INDEX($E$50:$O$556,MATCH(L$24&amp;$B$22,$B$50:$B$556&amp;$C$50:$C$556,0),MATCH($A33,$E$49:$O$49,0))</f>
        <v>#N/A</v>
      </c>
      <c r="M33" s="16" t="e">
        <f t="array" ref="M33">INDEX($E$50:$O$556,MATCH(M$24&amp;$B$22,$B$50:$B$556&amp;$C$50:$C$556,0),MATCH($A33,$E$49:$O$49,0))</f>
        <v>#N/A</v>
      </c>
    </row>
    <row r="34" spans="1:26" x14ac:dyDescent="0.3">
      <c r="A34" s="15">
        <v>2100</v>
      </c>
      <c r="B34" s="16">
        <f t="array" ref="B34">INDEX($E$50:$O$556,MATCH(B$24&amp;$B$22,$B$50:$B$556&amp;$C$50:$C$556,0),MATCH($A34,$E$49:$O$49,0))</f>
        <v>0</v>
      </c>
      <c r="C34" s="16">
        <f t="array" ref="C34">INDEX($E$50:$O$556,MATCH(C$24&amp;$B$22,$B$50:$B$556&amp;$C$50:$C$556,0),MATCH($A34,$E$49:$O$49,0))</f>
        <v>0</v>
      </c>
      <c r="D34" s="16">
        <f t="array" ref="D34">INDEX($E$50:$O$556,MATCH(D$24&amp;$B$22,$B$50:$B$556&amp;$C$50:$C$556,0),MATCH($A34,$E$49:$O$49,0))</f>
        <v>0</v>
      </c>
      <c r="E34" s="16">
        <f t="array" ref="E34">INDEX($E$50:$O$556,MATCH(E$24&amp;$B$22,$B$50:$B$556&amp;$C$50:$C$556,0),MATCH($A34,$E$49:$O$49,0))</f>
        <v>3359.4760725999299</v>
      </c>
      <c r="F34" s="16">
        <f t="array" ref="F34">INDEX($E$50:$O$556,MATCH(F$24&amp;$B$22,$B$50:$B$556&amp;$C$50:$C$556,0),MATCH($A34,$E$49:$O$49,0))</f>
        <v>3377.120539893117</v>
      </c>
      <c r="G34" s="16">
        <f t="array" ref="G34">INDEX($E$50:$O$556,MATCH(G$24&amp;$B$22,$B$50:$B$556&amp;$C$50:$C$556,0),MATCH($A34,$E$49:$O$49,0))</f>
        <v>3661.3470532150404</v>
      </c>
      <c r="H34" s="16">
        <f t="array" ref="H34">INDEX($E$50:$O$556,MATCH(H$24&amp;$B$22,$B$50:$B$556&amp;$C$50:$C$556,0),MATCH($A34,$E$49:$O$49,0))</f>
        <v>2359.5962336509788</v>
      </c>
      <c r="I34" s="16">
        <f t="array" ref="I34">INDEX($E$50:$O$556,MATCH(I$24&amp;$B$22,$B$50:$B$556&amp;$C$50:$C$556,0),MATCH($A34,$E$49:$O$49,0))</f>
        <v>3704.2112616861632</v>
      </c>
      <c r="J34" s="16">
        <f t="array" ref="J34">INDEX($E$50:$O$556,MATCH(J$24&amp;$B$22,$B$50:$B$556&amp;$C$50:$C$556,0),MATCH($A34,$E$49:$O$49,0))</f>
        <v>3566.6167780296128</v>
      </c>
      <c r="K34" s="16" t="e">
        <f t="array" ref="K34">INDEX($E$50:$O$556,MATCH(K$24&amp;$B$22,$B$50:$B$556&amp;$C$50:$C$556,0),MATCH($A34,$E$49:$O$49,0))</f>
        <v>#N/A</v>
      </c>
      <c r="L34" s="16" t="e">
        <f t="array" ref="L34">INDEX($E$50:$O$556,MATCH(L$24&amp;$B$22,$B$50:$B$556&amp;$C$50:$C$556,0),MATCH($A34,$E$49:$O$49,0))</f>
        <v>#N/A</v>
      </c>
      <c r="M34" s="16" t="e">
        <f t="array" ref="M34">INDEX($E$50:$O$556,MATCH(M$24&amp;$B$22,$B$50:$B$556&amp;$C$50:$C$556,0),MATCH($A34,$E$49:$O$49,0))</f>
        <v>#N/A</v>
      </c>
    </row>
    <row r="36" spans="1:26" x14ac:dyDescent="0.3">
      <c r="A36" s="15" t="s">
        <v>196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22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262</v>
      </c>
      <c r="B38" s="15" t="str">
        <f t="shared" ref="B38" si="2">IF(ISBLANK(B20),"",B20)</f>
        <v>Vivid_0A</v>
      </c>
      <c r="C38" s="15" t="str">
        <f t="shared" ref="C38:N38" si="3">IF(ISBLANK(B20),"",B20)</f>
        <v>Vivid_0A</v>
      </c>
      <c r="D38" s="15" t="str">
        <f t="shared" si="3"/>
        <v>Vivid_0A_BAU</v>
      </c>
      <c r="E38" s="15" t="str">
        <f t="shared" si="3"/>
        <v>Vivid_0B</v>
      </c>
      <c r="F38" s="15" t="str">
        <f t="shared" si="3"/>
        <v>Vivid_1</v>
      </c>
      <c r="G38" s="15" t="str">
        <f t="shared" si="3"/>
        <v>Vivid_2</v>
      </c>
      <c r="H38" s="15" t="str">
        <f t="shared" si="3"/>
        <v>Vivid_13</v>
      </c>
      <c r="I38" s="15" t="str">
        <f t="shared" si="3"/>
        <v>Vivid_14</v>
      </c>
      <c r="J38" s="15" t="str">
        <f t="shared" si="3"/>
        <v>Vivid_25</v>
      </c>
      <c r="K38" s="15" t="str">
        <f t="shared" si="3"/>
        <v>Vivid_26</v>
      </c>
      <c r="L38" s="15" t="str">
        <f t="shared" si="3"/>
        <v/>
      </c>
      <c r="M38" s="15" t="str">
        <f t="shared" si="3"/>
        <v/>
      </c>
      <c r="N38" s="15" t="str">
        <f t="shared" si="3"/>
        <v/>
      </c>
      <c r="O38" s="15" t="str">
        <f t="shared" ref="O38:Z38" si="4">IF(ISBLANK(B20),"",B20)</f>
        <v>Vivid_0A</v>
      </c>
      <c r="P38" s="15" t="str">
        <f t="shared" si="4"/>
        <v>Vivid_0A_BAU</v>
      </c>
      <c r="Q38" s="15" t="str">
        <f t="shared" si="4"/>
        <v>Vivid_0B</v>
      </c>
      <c r="R38" s="15" t="str">
        <f t="shared" si="4"/>
        <v>Vivid_1</v>
      </c>
      <c r="S38" s="15" t="str">
        <f t="shared" si="4"/>
        <v>Vivid_2</v>
      </c>
      <c r="T38" s="15" t="str">
        <f t="shared" si="4"/>
        <v>Vivid_13</v>
      </c>
      <c r="U38" s="15" t="str">
        <f t="shared" si="4"/>
        <v>Vivid_14</v>
      </c>
      <c r="V38" s="15" t="str">
        <f t="shared" si="4"/>
        <v>Vivid_25</v>
      </c>
      <c r="W38" s="15" t="str">
        <f t="shared" si="4"/>
        <v>Vivid_26</v>
      </c>
      <c r="X38" s="15" t="str">
        <f t="shared" si="4"/>
        <v/>
      </c>
      <c r="Y38" s="15" t="str">
        <f t="shared" si="4"/>
        <v/>
      </c>
      <c r="Z38" s="15" t="str">
        <f t="shared" si="4"/>
        <v/>
      </c>
    </row>
    <row r="39" spans="1:26" x14ac:dyDescent="0.3">
      <c r="A39" s="15" t="s">
        <v>263</v>
      </c>
      <c r="B39" s="16">
        <f t="array" ref="B39">IF(B$38="",NA(),SUM(IF(($B$50:$B$556=B$38)*($D$50:$D$556=$A39)*($E$49:$O$49=B$36),$E$50:$O$556)))</f>
        <v>23.698294278602795</v>
      </c>
      <c r="C39" s="16">
        <f t="array" ref="C39">IF(C$38="",NA(),SUM(IF(($B$50:$B$556=C$38)*($D$50:$D$556=$A39)*($E$49:$O$49=C$36),$E$50:$O$556)))</f>
        <v>241.77284309385146</v>
      </c>
      <c r="D39" s="16">
        <f t="array" ref="D39">IF(D$38="",NA(),SUM(IF(($B$50:$B$556=D$38)*($D$50:$D$556=$A39)*($E$49:$O$49=D$36),$E$50:$O$556)))</f>
        <v>292.61788254016398</v>
      </c>
      <c r="E39" s="16">
        <f t="array" ref="E39">IF(E$38="",NA(),SUM(IF(($B$50:$B$556=E$38)*($D$50:$D$556=$A39)*($E$49:$O$49=E$36),$E$50:$O$556)))</f>
        <v>393.96464782375239</v>
      </c>
      <c r="F39" s="16">
        <f t="array" ref="F39">IF(F$38="",NA(),SUM(IF(($B$50:$B$556=F$38)*($D$50:$D$556=$A39)*($E$49:$O$49=F$36),$E$50:$O$556)))</f>
        <v>477.95994404927853</v>
      </c>
      <c r="G39" s="16">
        <f t="array" ref="G39">IF(G$38="",NA(),SUM(IF(($B$50:$B$556=G$38)*($D$50:$D$556=$A39)*($E$49:$O$49=G$36),$E$50:$O$556)))</f>
        <v>337.46670445449013</v>
      </c>
      <c r="H39" s="16">
        <f t="array" ref="H39">IF(H$38="",NA(),SUM(IF(($B$50:$B$556=H$38)*($D$50:$D$556=$A39)*($E$49:$O$49=H$36),$E$50:$O$556)))</f>
        <v>596.54798986517551</v>
      </c>
      <c r="I39" s="16">
        <f t="array" ref="I39">IF(I$38="",NA(),SUM(IF(($B$50:$B$556=I$38)*($D$50:$D$556=$A39)*($E$49:$O$49=I$36),$E$50:$O$556)))</f>
        <v>337.46670445449013</v>
      </c>
      <c r="J39" s="16">
        <f t="array" ref="J39">IF(J$38="",NA(),SUM(IF(($B$50:$B$556=J$38)*($D$50:$D$556=$A39)*($E$49:$O$49=J$36),$E$50:$O$556)))</f>
        <v>519.93505234401073</v>
      </c>
      <c r="K39" s="16">
        <f t="array" ref="K39">IF(K$38="",NA(),SUM(IF(($B$50:$B$556=K$38)*($D$50:$D$556=$A39)*($E$49:$O$49=K$36),$E$50:$O$556)))</f>
        <v>337.46670445449013</v>
      </c>
      <c r="L39" s="16" t="e">
        <f t="array" ref="L39">IF(L$38="",NA(),SUM(IF(($B$50:$B$556=L$38)*($D$50:$D$556=$A39)*($E$49:$O$49=L$36),$E$50:$O$556)))</f>
        <v>#N/A</v>
      </c>
      <c r="M39" s="16" t="e">
        <f t="array" ref="M39">IF(M$38="",NA(),SUM(IF(($B$50:$B$556=M$38)*($D$50:$D$556=$A39)*($E$49:$O$49=M$36),$E$50:$O$556)))</f>
        <v>#N/A</v>
      </c>
      <c r="N39" s="16" t="e">
        <f t="array" ref="N39">IF(N$38="",NA(),SUM(IF(($B$50:$B$556=N$38)*($D$50:$D$556=$A39)*($E$49:$O$49=N$36),$E$50:$O$556)))</f>
        <v>#N/A</v>
      </c>
      <c r="O39" s="16">
        <f t="array" ref="O39">IF(O$38="",NA(),SUM(IF(($B$50:$B$556=O$38)*($D$50:$D$556=$A39)*($E$49:$O$49=O$36),$E$50:$O$556)))</f>
        <v>385.22798784983087</v>
      </c>
      <c r="P39" s="16">
        <f t="array" ref="P39">IF(P$38="",NA(),SUM(IF(($B$50:$B$556=P$38)*($D$50:$D$556=$A39)*($E$49:$O$49=P$36),$E$50:$O$556)))</f>
        <v>388.30990335910315</v>
      </c>
      <c r="Q39" s="16">
        <f t="array" ref="Q39">IF(Q$38="",NA(),SUM(IF(($B$50:$B$556=Q$38)*($D$50:$D$556=$A39)*($E$49:$O$49=Q$36),$E$50:$O$556)))</f>
        <v>461.28968554982833</v>
      </c>
      <c r="R39" s="16">
        <f t="array" ref="R39">IF(R$38="",NA(),SUM(IF(($B$50:$B$556=R$38)*($D$50:$D$556=$A39)*($E$49:$O$49=R$36),$E$50:$O$556)))</f>
        <v>708.98775245213687</v>
      </c>
      <c r="S39" s="16">
        <f t="array" ref="S39">IF(S$38="",NA(),SUM(IF(($B$50:$B$556=S$38)*($D$50:$D$556=$A39)*($E$49:$O$49=S$36),$E$50:$O$556)))</f>
        <v>636.23314923145574</v>
      </c>
      <c r="T39" s="16">
        <f t="array" ref="T39">IF(T$38="",NA(),SUM(IF(($B$50:$B$556=T$38)*($D$50:$D$556=$A39)*($E$49:$O$49=T$36),$E$50:$O$556)))</f>
        <v>2062.0821712608631</v>
      </c>
      <c r="U39" s="16">
        <f t="array" ref="U39">IF(U$38="",NA(),SUM(IF(($B$50:$B$556=U$38)*($D$50:$D$556=$A39)*($E$49:$O$49=U$36),$E$50:$O$556)))</f>
        <v>1823.0708745407292</v>
      </c>
      <c r="V39" s="16">
        <f t="array" ref="V39">IF(V$38="",NA(),SUM(IF(($B$50:$B$556=V$38)*($D$50:$D$556=$A39)*($E$49:$O$49=V$36),$E$50:$O$556)))</f>
        <v>916.66485932197747</v>
      </c>
      <c r="W39" s="16">
        <f t="array" ref="W39">IF(W$38="",NA(),SUM(IF(($B$50:$B$556=W$38)*($D$50:$D$556=$A39)*($E$49:$O$49=W$36),$E$50:$O$556)))</f>
        <v>723.29055683184265</v>
      </c>
      <c r="X39" s="16" t="e">
        <f t="array" ref="X39">IF(X$38="",NA(),SUM(IF(($B$50:$B$556=X$38)*($D$50:$D$556=$A39)*($E$49:$O$49=X$36),$E$50:$O$556)))</f>
        <v>#N/A</v>
      </c>
      <c r="Y39" s="16" t="e">
        <f t="array" ref="Y39">IF(Y$38="",NA(),SUM(IF(($B$50:$B$556=Y$38)*($D$50:$D$556=$A39)*($E$49:$O$49=Y$36),$E$50:$O$556)))</f>
        <v>#N/A</v>
      </c>
      <c r="Z39" s="16" t="e">
        <f t="array" ref="Z39">IF(Z$38="",NA(),SUM(IF(($B$50:$B$556=Z$38)*($D$50:$D$556=$A39)*($E$49:$O$49=Z$36),$E$50:$O$556)))</f>
        <v>#N/A</v>
      </c>
    </row>
    <row r="40" spans="1:26" x14ac:dyDescent="0.3">
      <c r="A40" s="15" t="s">
        <v>264</v>
      </c>
      <c r="B40" s="16">
        <f t="array" ref="B40">IF(B$38="",NA(),SUM(IF(($B$50:$B$556=B$38)*($D$50:$D$556=$A40)*($E$49:$O$49=B$36),$E$50:$O$556)))</f>
        <v>1805</v>
      </c>
      <c r="C40" s="16">
        <f t="array" ref="C40">IF(C$38="",NA(),SUM(IF(($B$50:$B$556=C$38)*($D$50:$D$556=$A40)*($E$49:$O$49=C$36),$E$50:$O$556)))</f>
        <v>1907.8460411169679</v>
      </c>
      <c r="D40" s="16">
        <f t="array" ref="D40">IF(D$38="",NA(),SUM(IF(($B$50:$B$556=D$38)*($D$50:$D$556=$A40)*($E$49:$O$49=D$36),$E$50:$O$556)))</f>
        <v>1678.6737503911759</v>
      </c>
      <c r="E40" s="16">
        <f t="array" ref="E40">IF(E$38="",NA(),SUM(IF(($B$50:$B$556=E$38)*($D$50:$D$556=$A40)*($E$49:$O$49=E$36),$E$50:$O$556)))</f>
        <v>1458.1464160949131</v>
      </c>
      <c r="F40" s="16">
        <f t="array" ref="F40">IF(F$38="",NA(),SUM(IF(($B$50:$B$556=F$38)*($D$50:$D$556=$A40)*($E$49:$O$49=F$36),$E$50:$O$556)))</f>
        <v>1442.4317981122215</v>
      </c>
      <c r="G40" s="16">
        <f t="array" ref="G40">IF(G$38="",NA(),SUM(IF(($B$50:$B$556=G$38)*($D$50:$D$556=$A40)*($E$49:$O$49=G$36),$E$50:$O$556)))</f>
        <v>1457.9151695915234</v>
      </c>
      <c r="H40" s="16">
        <f t="array" ref="H40">IF(H$38="",NA(),SUM(IF(($B$50:$B$556=H$38)*($D$50:$D$556=$A40)*($E$49:$O$49=H$36),$E$50:$O$556)))</f>
        <v>1442.4317981122208</v>
      </c>
      <c r="I40" s="16">
        <f t="array" ref="I40">IF(I$38="",NA(),SUM(IF(($B$50:$B$556=I$38)*($D$50:$D$556=$A40)*($E$49:$O$49=I$36),$E$50:$O$556)))</f>
        <v>1457.9151695915234</v>
      </c>
      <c r="J40" s="16">
        <f t="array" ref="J40">IF(J$38="",NA(),SUM(IF(($B$50:$B$556=J$38)*($D$50:$D$556=$A40)*($E$49:$O$49=J$36),$E$50:$O$556)))</f>
        <v>1442.4317981122208</v>
      </c>
      <c r="K40" s="16">
        <f t="array" ref="K40">IF(K$38="",NA(),SUM(IF(($B$50:$B$556=K$38)*($D$50:$D$556=$A40)*($E$49:$O$49=K$36),$E$50:$O$556)))</f>
        <v>1457.9151695915234</v>
      </c>
      <c r="L40" s="16" t="e">
        <f t="array" ref="L40">IF(L$38="",NA(),SUM(IF(($B$50:$B$556=L$38)*($D$50:$D$556=$A40)*($E$49:$O$49=L$36),$E$50:$O$556)))</f>
        <v>#N/A</v>
      </c>
      <c r="M40" s="16" t="e">
        <f t="array" ref="M40">IF(M$38="",NA(),SUM(IF(($B$50:$B$556=M$38)*($D$50:$D$556=$A40)*($E$49:$O$49=M$36),$E$50:$O$556)))</f>
        <v>#N/A</v>
      </c>
      <c r="N40" s="16" t="e">
        <f t="array" ref="N40">IF(N$38="",NA(),SUM(IF(($B$50:$B$556=N$38)*($D$50:$D$556=$A40)*($E$49:$O$49=N$36),$E$50:$O$556)))</f>
        <v>#N/A</v>
      </c>
      <c r="O40" s="16">
        <f t="array" ref="O40">IF(O$38="",NA(),SUM(IF(($B$50:$B$556=O$38)*($D$50:$D$556=$A40)*($E$49:$O$49=O$36),$E$50:$O$556)))</f>
        <v>1589.248971480979</v>
      </c>
      <c r="P40" s="16">
        <f t="array" ref="P40">IF(P$38="",NA(),SUM(IF(($B$50:$B$556=P$38)*($D$50:$D$556=$A40)*($E$49:$O$49=P$36),$E$50:$O$556)))</f>
        <v>1582.4655370550436</v>
      </c>
      <c r="Q40" s="16">
        <f t="array" ref="Q40">IF(Q$38="",NA(),SUM(IF(($B$50:$B$556=Q$38)*($D$50:$D$556=$A40)*($E$49:$O$49=Q$36),$E$50:$O$556)))</f>
        <v>885.69714857612269</v>
      </c>
      <c r="R40" s="16">
        <f t="array" ref="R40">IF(R$38="",NA(),SUM(IF(($B$50:$B$556=R$38)*($D$50:$D$556=$A40)*($E$49:$O$49=R$36),$E$50:$O$556)))</f>
        <v>0</v>
      </c>
      <c r="S40" s="16">
        <f t="array" ref="S40">IF(S$38="",NA(),SUM(IF(($B$50:$B$556=S$38)*($D$50:$D$556=$A40)*($E$49:$O$49=S$36),$E$50:$O$556)))</f>
        <v>15.4833714793025</v>
      </c>
      <c r="T40" s="16">
        <f t="array" ref="T40">IF(T$38="",NA(),SUM(IF(($B$50:$B$556=T$38)*($D$50:$D$556=$A40)*($E$49:$O$49=T$36),$E$50:$O$556)))</f>
        <v>0</v>
      </c>
      <c r="U40" s="16">
        <f t="array" ref="U40">IF(U$38="",NA(),SUM(IF(($B$50:$B$556=U$38)*($D$50:$D$556=$A40)*($E$49:$O$49=U$36),$E$50:$O$556)))</f>
        <v>15.4833714793025</v>
      </c>
      <c r="V40" s="16">
        <f t="array" ref="V40">IF(V$38="",NA(),SUM(IF(($B$50:$B$556=V$38)*($D$50:$D$556=$A40)*($E$49:$O$49=V$36),$E$50:$O$556)))</f>
        <v>0</v>
      </c>
      <c r="W40" s="16">
        <f t="array" ref="W40">IF(W$38="",NA(),SUM(IF(($B$50:$B$556=W$38)*($D$50:$D$556=$A40)*($E$49:$O$49=W$36),$E$50:$O$556)))</f>
        <v>15.4833714793025</v>
      </c>
      <c r="X40" s="16" t="e">
        <f t="array" ref="X40">IF(X$38="",NA(),SUM(IF(($B$50:$B$556=X$38)*($D$50:$D$556=$A40)*($E$49:$O$49=X$36),$E$50:$O$556)))</f>
        <v>#N/A</v>
      </c>
      <c r="Y40" s="16" t="e">
        <f t="array" ref="Y40">IF(Y$38="",NA(),SUM(IF(($B$50:$B$556=Y$38)*($D$50:$D$556=$A40)*($E$49:$O$49=Y$36),$E$50:$O$556)))</f>
        <v>#N/A</v>
      </c>
      <c r="Z40" s="16" t="e">
        <f t="array" ref="Z40">IF(Z$38="",NA(),SUM(IF(($B$50:$B$556=Z$38)*($D$50:$D$556=$A40)*($E$49:$O$49=Z$36),$E$50:$O$556)))</f>
        <v>#N/A</v>
      </c>
    </row>
    <row r="41" spans="1:26" x14ac:dyDescent="0.3">
      <c r="A41" s="15" t="s">
        <v>265</v>
      </c>
      <c r="B41" s="16">
        <f t="array" ref="B41">IF(B$38="",NA(),SUM(IF(($B$50:$B$556=B$38)*($D$50:$D$556=$A41)*($E$49:$O$49=B$36),$E$50:$O$556)))</f>
        <v>1662.6355534387858</v>
      </c>
      <c r="C41" s="16">
        <f t="array" ref="C41">IF(C$38="",NA(),SUM(IF(($B$50:$B$556=C$38)*($D$50:$D$556=$A41)*($E$49:$O$49=C$36),$E$50:$O$556)))</f>
        <v>1717.9602569891681</v>
      </c>
      <c r="D41" s="16">
        <f t="array" ref="D41">IF(D$38="",NA(),SUM(IF(($B$50:$B$556=D$38)*($D$50:$D$556=$A41)*($E$49:$O$49=D$36),$E$50:$O$556)))</f>
        <v>1779.7073523133986</v>
      </c>
      <c r="E41" s="16">
        <f t="array" ref="E41">IF(E$38="",NA(),SUM(IF(($B$50:$B$556=E$38)*($D$50:$D$556=$A41)*($E$49:$O$49=E$36),$E$50:$O$556)))</f>
        <v>1977.536294369836</v>
      </c>
      <c r="F41" s="16">
        <f t="array" ref="F41">IF(F$38="",NA(),SUM(IF(($B$50:$B$556=F$38)*($D$50:$D$556=$A41)*($E$49:$O$49=F$36),$E$50:$O$556)))</f>
        <v>2003.2095787699805</v>
      </c>
      <c r="G41" s="16">
        <f t="array" ref="G41">IF(G$38="",NA(),SUM(IF(($B$50:$B$556=G$38)*($D$50:$D$556=$A41)*($E$49:$O$49=G$36),$E$50:$O$556)))</f>
        <v>2013.1733764806745</v>
      </c>
      <c r="H41" s="16">
        <f t="array" ref="H41">IF(H$38="",NA(),SUM(IF(($B$50:$B$556=H$38)*($D$50:$D$556=$A41)*($E$49:$O$49=H$36),$E$50:$O$556)))</f>
        <v>2345.2165669191641</v>
      </c>
      <c r="I41" s="16">
        <f t="array" ref="I41">IF(I$38="",NA(),SUM(IF(($B$50:$B$556=I$38)*($D$50:$D$556=$A41)*($E$49:$O$49=I$36),$E$50:$O$556)))</f>
        <v>2013.1733764806745</v>
      </c>
      <c r="J41" s="16">
        <f t="array" ref="J41">IF(J$38="",NA(),SUM(IF(($B$50:$B$556=J$38)*($D$50:$D$556=$A41)*($E$49:$O$49=J$36),$E$50:$O$556)))</f>
        <v>2032.8272127520809</v>
      </c>
      <c r="K41" s="16">
        <f t="array" ref="K41">IF(K$38="",NA(),SUM(IF(($B$50:$B$556=K$38)*($D$50:$D$556=$A41)*($E$49:$O$49=K$36),$E$50:$O$556)))</f>
        <v>2013.1733764806745</v>
      </c>
      <c r="L41" s="16" t="e">
        <f t="array" ref="L41">IF(L$38="",NA(),SUM(IF(($B$50:$B$556=L$38)*($D$50:$D$556=$A41)*($E$49:$O$49=L$36),$E$50:$O$556)))</f>
        <v>#N/A</v>
      </c>
      <c r="M41" s="16" t="e">
        <f t="array" ref="M41">IF(M$38="",NA(),SUM(IF(($B$50:$B$556=M$38)*($D$50:$D$556=$A41)*($E$49:$O$49=M$36),$E$50:$O$556)))</f>
        <v>#N/A</v>
      </c>
      <c r="N41" s="16" t="e">
        <f t="array" ref="N41">IF(N$38="",NA(),SUM(IF(($B$50:$B$556=N$38)*($D$50:$D$556=$A41)*($E$49:$O$49=N$36),$E$50:$O$556)))</f>
        <v>#N/A</v>
      </c>
      <c r="O41" s="16">
        <f t="array" ref="O41">IF(O$38="",NA(),SUM(IF(($B$50:$B$556=O$38)*($D$50:$D$556=$A41)*($E$49:$O$49=O$36),$E$50:$O$556)))</f>
        <v>191.5207311684201</v>
      </c>
      <c r="P41" s="16">
        <f t="array" ref="P41">IF(P$38="",NA(),SUM(IF(($B$50:$B$556=P$38)*($D$50:$D$556=$A41)*($E$49:$O$49=P$36),$E$50:$O$556)))</f>
        <v>174.23334780194176</v>
      </c>
      <c r="Q41" s="16">
        <f t="array" ref="Q41">IF(Q$38="",NA(),SUM(IF(($B$50:$B$556=Q$38)*($D$50:$D$556=$A41)*($E$49:$O$49=Q$36),$E$50:$O$556)))</f>
        <v>73.471006625976386</v>
      </c>
      <c r="R41" s="16">
        <f t="array" ref="R41">IF(R$38="",NA(),SUM(IF(($B$50:$B$556=R$38)*($D$50:$D$556=$A41)*($E$49:$O$49=R$36),$E$50:$O$556)))</f>
        <v>439.7214809008828</v>
      </c>
      <c r="S41" s="16">
        <f t="array" ref="S41">IF(S$38="",NA(),SUM(IF(($B$50:$B$556=S$38)*($D$50:$D$556=$A41)*($E$49:$O$49=S$36),$E$50:$O$556)))</f>
        <v>439.63074561141696</v>
      </c>
      <c r="T41" s="16">
        <f t="array" ref="T41">IF(T$38="",NA(),SUM(IF(($B$50:$B$556=T$38)*($D$50:$D$556=$A41)*($E$49:$O$49=T$36),$E$50:$O$556)))</f>
        <v>1868.7124900899216</v>
      </c>
      <c r="U41" s="16">
        <f t="array" ref="U41">IF(U$38="",NA(),SUM(IF(($B$50:$B$556=U$38)*($D$50:$D$556=$A41)*($E$49:$O$49=U$36),$E$50:$O$556)))</f>
        <v>582.91002208202724</v>
      </c>
      <c r="V41" s="16">
        <f t="array" ref="V41">IF(V$38="",NA(),SUM(IF(($B$50:$B$556=V$38)*($D$50:$D$556=$A41)*($E$49:$O$49=V$36),$E$50:$O$556)))</f>
        <v>451.2207099087135</v>
      </c>
      <c r="W41" s="16">
        <f t="array" ref="W41">IF(W$38="",NA(),SUM(IF(($B$50:$B$556=W$38)*($D$50:$D$556=$A41)*($E$49:$O$49=W$36),$E$50:$O$556)))</f>
        <v>539.7201650524438</v>
      </c>
      <c r="X41" s="16" t="e">
        <f t="array" ref="X41">IF(X$38="",NA(),SUM(IF(($B$50:$B$556=X$38)*($D$50:$D$556=$A41)*($E$49:$O$49=X$36),$E$50:$O$556)))</f>
        <v>#N/A</v>
      </c>
      <c r="Y41" s="16" t="e">
        <f t="array" ref="Y41">IF(Y$38="",NA(),SUM(IF(($B$50:$B$556=Y$38)*($D$50:$D$556=$A41)*($E$49:$O$49=Y$36),$E$50:$O$556)))</f>
        <v>#N/A</v>
      </c>
      <c r="Z41" s="16" t="e">
        <f t="array" ref="Z41">IF(Z$38="",NA(),SUM(IF(($B$50:$B$556=Z$38)*($D$50:$D$556=$A41)*($E$49:$O$49=Z$36),$E$50:$O$556)))</f>
        <v>#N/A</v>
      </c>
    </row>
    <row r="42" spans="1:26" x14ac:dyDescent="0.3">
      <c r="A42" s="15" t="s">
        <v>268</v>
      </c>
      <c r="B42" s="16">
        <f t="array" ref="B42">IF(B$38="",NA(),SUM(IF(($B$50:$B$556=B$38)*($D$50:$D$556=$A42)*($E$49:$O$49=B$36),$E$50:$O$556)))</f>
        <v>481.39045973200535</v>
      </c>
      <c r="C42" s="16">
        <f t="array" ref="C42">IF(C$38="",NA(),SUM(IF(($B$50:$B$556=C$38)*($D$50:$D$556=$A42)*($E$49:$O$49=C$36),$E$50:$O$556)))</f>
        <v>376.39777875460038</v>
      </c>
      <c r="D42" s="16">
        <f t="array" ref="D42">IF(D$38="",NA(),SUM(IF(($B$50:$B$556=D$38)*($D$50:$D$556=$A42)*($E$49:$O$49=D$36),$E$50:$O$556)))</f>
        <v>403.88853997361463</v>
      </c>
      <c r="E42" s="16">
        <f t="array" ref="E42">IF(E$38="",NA(),SUM(IF(($B$50:$B$556=E$38)*($D$50:$D$556=$A42)*($E$49:$O$49=E$36),$E$50:$O$556)))</f>
        <v>411.94157657962592</v>
      </c>
      <c r="F42" s="16">
        <f t="array" ref="F42">IF(F$38="",NA(),SUM(IF(($B$50:$B$556=F$38)*($D$50:$D$556=$A42)*($E$49:$O$49=F$36),$E$50:$O$556)))</f>
        <v>410.14521915352054</v>
      </c>
      <c r="G42" s="16">
        <f t="array" ref="G42">IF(G$38="",NA(),SUM(IF(($B$50:$B$556=G$38)*($D$50:$D$556=$A42)*($E$49:$O$49=G$36),$E$50:$O$556)))</f>
        <v>413.91088546489766</v>
      </c>
      <c r="H42" s="16">
        <f t="array" ref="H42">IF(H$38="",NA(),SUM(IF(($B$50:$B$556=H$38)*($D$50:$D$556=$A42)*($E$49:$O$49=H$36),$E$50:$O$556)))</f>
        <v>483.48265870373962</v>
      </c>
      <c r="I42" s="16">
        <f t="array" ref="I42">IF(I$38="",NA(),SUM(IF(($B$50:$B$556=I$38)*($D$50:$D$556=$A42)*($E$49:$O$49=I$36),$E$50:$O$556)))</f>
        <v>413.91088546489766</v>
      </c>
      <c r="J42" s="16">
        <f t="array" ref="J42">IF(J$38="",NA(),SUM(IF(($B$50:$B$556=J$38)*($D$50:$D$556=$A42)*($E$49:$O$49=J$36),$E$50:$O$556)))</f>
        <v>414.32667481520946</v>
      </c>
      <c r="K42" s="16">
        <f t="array" ref="K42">IF(K$38="",NA(),SUM(IF(($B$50:$B$556=K$38)*($D$50:$D$556=$A42)*($E$49:$O$49=K$36),$E$50:$O$556)))</f>
        <v>413.91088546489766</v>
      </c>
      <c r="L42" s="16" t="e">
        <f t="array" ref="L42">IF(L$38="",NA(),SUM(IF(($B$50:$B$556=L$38)*($D$50:$D$556=$A42)*($E$49:$O$49=L$36),$E$50:$O$556)))</f>
        <v>#N/A</v>
      </c>
      <c r="M42" s="16" t="e">
        <f t="array" ref="M42">IF(M$38="",NA(),SUM(IF(($B$50:$B$556=M$38)*($D$50:$D$556=$A42)*($E$49:$O$49=M$36),$E$50:$O$556)))</f>
        <v>#N/A</v>
      </c>
      <c r="N42" s="16" t="e">
        <f t="array" ref="N42">IF(N$38="",NA(),SUM(IF(($B$50:$B$556=N$38)*($D$50:$D$556=$A42)*($E$49:$O$49=N$36),$E$50:$O$556)))</f>
        <v>#N/A</v>
      </c>
      <c r="O42" s="16">
        <f t="array" ref="O42">IF(O$38="",NA(),SUM(IF(($B$50:$B$556=O$38)*($D$50:$D$556=$A42)*($E$49:$O$49=O$36),$E$50:$O$556)))</f>
        <v>275.02528664791248</v>
      </c>
      <c r="P42" s="16">
        <f t="array" ref="P42">IF(P$38="",NA(),SUM(IF(($B$50:$B$556=P$38)*($D$50:$D$556=$A42)*($E$49:$O$49=P$36),$E$50:$O$556)))</f>
        <v>264.44378663335726</v>
      </c>
      <c r="Q42" s="16">
        <f t="array" ref="Q42">IF(Q$38="",NA(),SUM(IF(($B$50:$B$556=Q$38)*($D$50:$D$556=$A42)*($E$49:$O$49=Q$36),$E$50:$O$556)))</f>
        <v>269.31715871139698</v>
      </c>
      <c r="R42" s="16">
        <f t="array" ref="R42">IF(R$38="",NA(),SUM(IF(($B$50:$B$556=R$38)*($D$50:$D$556=$A42)*($E$49:$O$49=R$36),$E$50:$O$556)))</f>
        <v>256.68216478122207</v>
      </c>
      <c r="S42" s="16">
        <f t="array" ref="S42">IF(S$38="",NA(),SUM(IF(($B$50:$B$556=S$38)*($D$50:$D$556=$A42)*($E$49:$O$49=S$36),$E$50:$O$556)))</f>
        <v>301.67898352888506</v>
      </c>
      <c r="T42" s="16">
        <f t="array" ref="T42">IF(T$38="",NA(),SUM(IF(($B$50:$B$556=T$38)*($D$50:$D$556=$A42)*($E$49:$O$49=T$36),$E$50:$O$556)))</f>
        <v>1158.9795222292171</v>
      </c>
      <c r="U42" s="16">
        <f t="array" ref="U42">IF(U$38="",NA(),SUM(IF(($B$50:$B$556=U$38)*($D$50:$D$556=$A42)*($E$49:$O$49=U$36),$E$50:$O$556)))</f>
        <v>1383.4569562689348</v>
      </c>
      <c r="V42" s="16">
        <f t="array" ref="V42">IF(V$38="",NA(),SUM(IF(($B$50:$B$556=V$38)*($D$50:$D$556=$A42)*($E$49:$O$49=V$36),$E$50:$O$556)))</f>
        <v>287.51010800182854</v>
      </c>
      <c r="W42" s="16">
        <f t="array" ref="W42">IF(W$38="",NA(),SUM(IF(($B$50:$B$556=W$38)*($D$50:$D$556=$A42)*($E$49:$O$49=W$36),$E$50:$O$556)))</f>
        <v>444.26245652234087</v>
      </c>
      <c r="X42" s="16" t="e">
        <f t="array" ref="X42">IF(X$38="",NA(),SUM(IF(($B$50:$B$556=X$38)*($D$50:$D$556=$A42)*($E$49:$O$49=X$36),$E$50:$O$556)))</f>
        <v>#N/A</v>
      </c>
      <c r="Y42" s="16" t="e">
        <f t="array" ref="Y42">IF(Y$38="",NA(),SUM(IF(($B$50:$B$556=Y$38)*($D$50:$D$556=$A42)*($E$49:$O$49=Y$36),$E$50:$O$556)))</f>
        <v>#N/A</v>
      </c>
      <c r="Z42" s="16" t="e">
        <f t="array" ref="Z42">IF(Z$38="",NA(),SUM(IF(($B$50:$B$556=Z$38)*($D$50:$D$556=$A42)*($E$49:$O$49=Z$36),$E$50:$O$556)))</f>
        <v>#N/A</v>
      </c>
    </row>
    <row r="43" spans="1:26" x14ac:dyDescent="0.3">
      <c r="A43" s="15" t="s">
        <v>266</v>
      </c>
      <c r="B43" s="16">
        <f t="array" ref="B43">IF(B$38="",NA(),SUM(IF(($B$50:$B$556=B$38)*($D$50:$D$556=$A43)*($E$49:$O$49=B$36),$E$50:$O$556)))</f>
        <v>744.21036568474779</v>
      </c>
      <c r="C43" s="16">
        <f t="array" ref="C43">IF(C$38="",NA(),SUM(IF(($B$50:$B$556=C$38)*($D$50:$D$556=$A43)*($E$49:$O$49=C$36),$E$50:$O$556)))</f>
        <v>1084.6758351369645</v>
      </c>
      <c r="D43" s="16">
        <f t="array" ref="D43">IF(D$38="",NA(),SUM(IF(($B$50:$B$556=D$38)*($D$50:$D$556=$A43)*($E$49:$O$49=D$36),$E$50:$O$556)))</f>
        <v>1093.1208589961268</v>
      </c>
      <c r="E43" s="16">
        <f t="array" ref="E43">IF(E$38="",NA(),SUM(IF(($B$50:$B$556=E$38)*($D$50:$D$556=$A43)*($E$49:$O$49=E$36),$E$50:$O$556)))</f>
        <v>1171.5625110221501</v>
      </c>
      <c r="F43" s="16">
        <f t="array" ref="F43">IF(F$38="",NA(),SUM(IF(($B$50:$B$556=F$38)*($D$50:$D$556=$A43)*($E$49:$O$49=F$36),$E$50:$O$556)))</f>
        <v>1171.6934244455244</v>
      </c>
      <c r="G43" s="16">
        <f t="array" ref="G43">IF(G$38="",NA(),SUM(IF(($B$50:$B$556=G$38)*($D$50:$D$556=$A43)*($E$49:$O$49=G$36),$E$50:$O$556)))</f>
        <v>1154.9259485065875</v>
      </c>
      <c r="H43" s="16">
        <f t="array" ref="H43">IF(H$38="",NA(),SUM(IF(($B$50:$B$556=H$38)*($D$50:$D$556=$A43)*($E$49:$O$49=H$36),$E$50:$O$556)))</f>
        <v>1213.5136056596937</v>
      </c>
      <c r="I43" s="16">
        <f t="array" ref="I43">IF(I$38="",NA(),SUM(IF(($B$50:$B$556=I$38)*($D$50:$D$556=$A43)*($E$49:$O$49=I$36),$E$50:$O$556)))</f>
        <v>1154.9259485065875</v>
      </c>
      <c r="J43" s="16">
        <f t="array" ref="J43">IF(J$38="",NA(),SUM(IF(($B$50:$B$556=J$38)*($D$50:$D$556=$A43)*($E$49:$O$49=J$36),$E$50:$O$556)))</f>
        <v>1202.5693988344749</v>
      </c>
      <c r="K43" s="16">
        <f t="array" ref="K43">IF(K$38="",NA(),SUM(IF(($B$50:$B$556=K$38)*($D$50:$D$556=$A43)*($E$49:$O$49=K$36),$E$50:$O$556)))</f>
        <v>1154.9259485065875</v>
      </c>
      <c r="L43" s="16" t="e">
        <f t="array" ref="L43">IF(L$38="",NA(),SUM(IF(($B$50:$B$556=L$38)*($D$50:$D$556=$A43)*($E$49:$O$49=L$36),$E$50:$O$556)))</f>
        <v>#N/A</v>
      </c>
      <c r="M43" s="16" t="e">
        <f t="array" ref="M43">IF(M$38="",NA(),SUM(IF(($B$50:$B$556=M$38)*($D$50:$D$556=$A43)*($E$49:$O$49=M$36),$E$50:$O$556)))</f>
        <v>#N/A</v>
      </c>
      <c r="N43" s="16" t="e">
        <f t="array" ref="N43">IF(N$38="",NA(),SUM(IF(($B$50:$B$556=N$38)*($D$50:$D$556=$A43)*($E$49:$O$49=N$36),$E$50:$O$556)))</f>
        <v>#N/A</v>
      </c>
      <c r="O43" s="16">
        <f t="array" ref="O43">IF(O$38="",NA(),SUM(IF(($B$50:$B$556=O$38)*($D$50:$D$556=$A43)*($E$49:$O$49=O$36),$E$50:$O$556)))</f>
        <v>1241.4004277175209</v>
      </c>
      <c r="P43" s="16">
        <f t="array" ref="P43">IF(P$38="",NA(),SUM(IF(($B$50:$B$556=P$38)*($D$50:$D$556=$A43)*($E$49:$O$49=P$36),$E$50:$O$556)))</f>
        <v>1245.7683647766119</v>
      </c>
      <c r="Q43" s="16">
        <f t="array" ref="Q43">IF(Q$38="",NA(),SUM(IF(($B$50:$B$556=Q$38)*($D$50:$D$556=$A43)*($E$49:$O$49=Q$36),$E$50:$O$556)))</f>
        <v>1368.652993910021</v>
      </c>
      <c r="R43" s="16">
        <f t="array" ref="R43">IF(R$38="",NA(),SUM(IF(($B$50:$B$556=R$38)*($D$50:$D$556=$A43)*($E$49:$O$49=R$36),$E$50:$O$556)))</f>
        <v>1547.5980594900445</v>
      </c>
      <c r="S43" s="16">
        <f t="array" ref="S43">IF(S$38="",NA(),SUM(IF(($B$50:$B$556=S$38)*($D$50:$D$556=$A43)*($E$49:$O$49=S$36),$E$50:$O$556)))</f>
        <v>1680.0261622455419</v>
      </c>
      <c r="T43" s="16">
        <f t="array" ref="T43">IF(T$38="",NA(),SUM(IF(($B$50:$B$556=T$38)*($D$50:$D$556=$A43)*($E$49:$O$49=T$36),$E$50:$O$556)))</f>
        <v>2447.4258217429951</v>
      </c>
      <c r="U43" s="16">
        <f t="array" ref="U43">IF(U$38="",NA(),SUM(IF(($B$50:$B$556=U$38)*($D$50:$D$556=$A43)*($E$49:$O$49=U$36),$E$50:$O$556)))</f>
        <v>2292.8110927783719</v>
      </c>
      <c r="V43" s="16">
        <f t="array" ref="V43">IF(V$38="",NA(),SUM(IF(($B$50:$B$556=V$38)*($D$50:$D$556=$A43)*($E$49:$O$49=V$36),$E$50:$O$556)))</f>
        <v>1707.4049446988722</v>
      </c>
      <c r="W43" s="16">
        <f t="array" ref="W43">IF(W$38="",NA(),SUM(IF(($B$50:$B$556=W$38)*($D$50:$D$556=$A43)*($E$49:$O$49=W$36),$E$50:$O$556)))</f>
        <v>1927.2198854571905</v>
      </c>
      <c r="X43" s="16" t="e">
        <f t="array" ref="X43">IF(X$38="",NA(),SUM(IF(($B$50:$B$556=X$38)*($D$50:$D$556=$A43)*($E$49:$O$49=X$36),$E$50:$O$556)))</f>
        <v>#N/A</v>
      </c>
      <c r="Y43" s="16" t="e">
        <f t="array" ref="Y43">IF(Y$38="",NA(),SUM(IF(($B$50:$B$556=Y$38)*($D$50:$D$556=$A43)*($E$49:$O$49=Y$36),$E$50:$O$556)))</f>
        <v>#N/A</v>
      </c>
      <c r="Z43" s="16" t="e">
        <f t="array" ref="Z43">IF(Z$38="",NA(),SUM(IF(($B$50:$B$556=Z$38)*($D$50:$D$556=$A43)*($E$49:$O$49=Z$36),$E$50:$O$556)))</f>
        <v>#N/A</v>
      </c>
    </row>
    <row r="44" spans="1:26" x14ac:dyDescent="0.3">
      <c r="A44" s="15" t="s">
        <v>267</v>
      </c>
      <c r="B44" s="16">
        <f t="array" ref="B44">IF(B$38="",NA(),SUM(IF(($B$50:$B$556=B$38)*($D$50:$D$556=$A44)*($E$49:$O$49=B$36),$E$50:$O$556)))</f>
        <v>393.99999999999972</v>
      </c>
      <c r="C44" s="16">
        <f t="array" ref="C44">IF(C$38="",NA(),SUM(IF(($B$50:$B$556=C$38)*($D$50:$D$556=$A44)*($E$49:$O$49=C$36),$E$50:$O$556)))</f>
        <v>599.60750408611352</v>
      </c>
      <c r="D44" s="16">
        <f t="array" ref="D44">IF(D$38="",NA(),SUM(IF(($B$50:$B$556=D$38)*($D$50:$D$556=$A44)*($E$49:$O$49=D$36),$E$50:$O$556)))</f>
        <v>599.60750408611364</v>
      </c>
      <c r="E44" s="16">
        <f t="array" ref="E44">IF(E$38="",NA(),SUM(IF(($B$50:$B$556=E$38)*($D$50:$D$556=$A44)*($E$49:$O$49=E$36),$E$50:$O$556)))</f>
        <v>602.16573699230344</v>
      </c>
      <c r="F44" s="16">
        <f t="array" ref="F44">IF(F$38="",NA(),SUM(IF(($B$50:$B$556=F$38)*($D$50:$D$556=$A44)*($E$49:$O$49=F$36),$E$50:$O$556)))</f>
        <v>602.16573699230344</v>
      </c>
      <c r="G44" s="16">
        <f t="array" ref="G44">IF(G$38="",NA(),SUM(IF(($B$50:$B$556=G$38)*($D$50:$D$556=$A44)*($E$49:$O$49=G$36),$E$50:$O$556)))</f>
        <v>602.16573699230344</v>
      </c>
      <c r="H44" s="16">
        <f t="array" ref="H44">IF(H$38="",NA(),SUM(IF(($B$50:$B$556=H$38)*($D$50:$D$556=$A44)*($E$49:$O$49=H$36),$E$50:$O$556)))</f>
        <v>602.16573699230344</v>
      </c>
      <c r="I44" s="16">
        <f t="array" ref="I44">IF(I$38="",NA(),SUM(IF(($B$50:$B$556=I$38)*($D$50:$D$556=$A44)*($E$49:$O$49=I$36),$E$50:$O$556)))</f>
        <v>602.16573699230344</v>
      </c>
      <c r="J44" s="16">
        <f t="array" ref="J44">IF(J$38="",NA(),SUM(IF(($B$50:$B$556=J$38)*($D$50:$D$556=$A44)*($E$49:$O$49=J$36),$E$50:$O$556)))</f>
        <v>602.16573699230344</v>
      </c>
      <c r="K44" s="16">
        <f t="array" ref="K44">IF(K$38="",NA(),SUM(IF(($B$50:$B$556=K$38)*($D$50:$D$556=$A44)*($E$49:$O$49=K$36),$E$50:$O$556)))</f>
        <v>602.16573699230344</v>
      </c>
      <c r="L44" s="16" t="e">
        <f t="array" ref="L44">IF(L$38="",NA(),SUM(IF(($B$50:$B$556=L$38)*($D$50:$D$556=$A44)*($E$49:$O$49=L$36),$E$50:$O$556)))</f>
        <v>#N/A</v>
      </c>
      <c r="M44" s="16" t="e">
        <f t="array" ref="M44">IF(M$38="",NA(),SUM(IF(($B$50:$B$556=M$38)*($D$50:$D$556=$A44)*($E$49:$O$49=M$36),$E$50:$O$556)))</f>
        <v>#N/A</v>
      </c>
      <c r="N44" s="16" t="e">
        <f t="array" ref="N44">IF(N$38="",NA(),SUM(IF(($B$50:$B$556=N$38)*($D$50:$D$556=$A44)*($E$49:$O$49=N$36),$E$50:$O$556)))</f>
        <v>#N/A</v>
      </c>
      <c r="O44" s="16">
        <f t="array" ref="O44">IF(O$38="",NA(),SUM(IF(($B$50:$B$556=O$38)*($D$50:$D$556=$A44)*($E$49:$O$49=O$36),$E$50:$O$556)))</f>
        <v>598.19483201590833</v>
      </c>
      <c r="P44" s="16">
        <f t="array" ref="P44">IF(P$38="",NA(),SUM(IF(($B$50:$B$556=P$38)*($D$50:$D$556=$A44)*($E$49:$O$49=P$36),$E$50:$O$556)))</f>
        <v>600.14395647066135</v>
      </c>
      <c r="Q44" s="16">
        <f t="array" ref="Q44">IF(Q$38="",NA(),SUM(IF(($B$50:$B$556=Q$38)*($D$50:$D$556=$A44)*($E$49:$O$49=Q$36),$E$50:$O$556)))</f>
        <v>684.11312286488817</v>
      </c>
      <c r="R44" s="16">
        <f t="array" ref="R44">IF(R$38="",NA(),SUM(IF(($B$50:$B$556=R$38)*($D$50:$D$556=$A44)*($E$49:$O$49=R$36),$E$50:$O$556)))</f>
        <v>779.66186354626132</v>
      </c>
      <c r="S44" s="16">
        <f t="array" ref="S44">IF(S$38="",NA(),SUM(IF(($B$50:$B$556=S$38)*($D$50:$D$556=$A44)*($E$49:$O$49=S$36),$E$50:$O$556)))</f>
        <v>864.24177945208612</v>
      </c>
      <c r="T44" s="16">
        <f t="array" ref="T44">IF(T$38="",NA(),SUM(IF(($B$50:$B$556=T$38)*($D$50:$D$556=$A44)*($E$49:$O$49=T$36),$E$50:$O$556)))</f>
        <v>1014.0970055374794</v>
      </c>
      <c r="U44" s="16">
        <f t="array" ref="U44">IF(U$38="",NA(),SUM(IF(($B$50:$B$556=U$38)*($D$50:$D$556=$A44)*($E$49:$O$49=U$36),$E$50:$O$556)))</f>
        <v>944.3055481759036</v>
      </c>
      <c r="V44" s="16">
        <f t="array" ref="V44">IF(V$38="",NA(),SUM(IF(($B$50:$B$556=V$38)*($D$50:$D$556=$A44)*($E$49:$O$49=V$36),$E$50:$O$556)))</f>
        <v>922.18616618489898</v>
      </c>
      <c r="W44" s="16">
        <f t="array" ref="W44">IF(W$38="",NA(),SUM(IF(($B$50:$B$556=W$38)*($D$50:$D$556=$A44)*($E$49:$O$49=W$36),$E$50:$O$556)))</f>
        <v>932.75289370291682</v>
      </c>
      <c r="X44" s="16" t="e">
        <f t="array" ref="X44">IF(X$38="",NA(),SUM(IF(($B$50:$B$556=X$38)*($D$50:$D$556=$A44)*($E$49:$O$49=X$36),$E$50:$O$556)))</f>
        <v>#N/A</v>
      </c>
      <c r="Y44" s="16" t="e">
        <f t="array" ref="Y44">IF(Y$38="",NA(),SUM(IF(($B$50:$B$556=Y$38)*($D$50:$D$556=$A44)*($E$49:$O$49=Y$36),$E$50:$O$556)))</f>
        <v>#N/A</v>
      </c>
      <c r="Z44" s="16" t="e">
        <f t="array" ref="Z44">IF(Z$38="",NA(),SUM(IF(($B$50:$B$556=Z$38)*($D$50:$D$556=$A44)*($E$49:$O$49=Z$36),$E$50:$O$556)))</f>
        <v>#N/A</v>
      </c>
    </row>
    <row r="45" spans="1:26" x14ac:dyDescent="0.3">
      <c r="A45" s="15" t="s">
        <v>269</v>
      </c>
      <c r="B45" s="16">
        <f t="array" ref="B45">IF(B$38="",NA(),SUM(IF(($B$50:$B$556=B$38)*($D$50:$D$556=$A45)*($E$49:$O$49=B$36),$E$50:$O$556)))</f>
        <v>108.81041965779016</v>
      </c>
      <c r="C45" s="16">
        <f t="array" ref="C45">IF(C$38="",NA(),SUM(IF(($B$50:$B$556=C$38)*($D$50:$D$556=$A45)*($E$49:$O$49=C$36),$E$50:$O$556)))</f>
        <v>406.79253288656002</v>
      </c>
      <c r="D45" s="16">
        <f t="array" ref="D45">IF(D$38="",NA(),SUM(IF(($B$50:$B$556=D$38)*($D$50:$D$556=$A45)*($E$49:$O$49=D$36),$E$50:$O$556)))</f>
        <v>593.45075556619327</v>
      </c>
      <c r="E45" s="16">
        <f t="array" ref="E45">IF(E$38="",NA(),SUM(IF(($B$50:$B$556=E$38)*($D$50:$D$556=$A45)*($E$49:$O$49=E$36),$E$50:$O$556)))</f>
        <v>656.19677730762646</v>
      </c>
      <c r="F45" s="16">
        <f t="array" ref="F45">IF(F$38="",NA(),SUM(IF(($B$50:$B$556=F$38)*($D$50:$D$556=$A45)*($E$49:$O$49=F$36),$E$50:$O$556)))</f>
        <v>949.6861334240931</v>
      </c>
      <c r="G45" s="16">
        <f t="array" ref="G45">IF(G$38="",NA(),SUM(IF(($B$50:$B$556=G$38)*($D$50:$D$556=$A45)*($E$49:$O$49=G$36),$E$50:$O$556)))</f>
        <v>562.95519681524297</v>
      </c>
      <c r="H45" s="16">
        <f t="array" ref="H45">IF(H$38="",NA(),SUM(IF(($B$50:$B$556=H$38)*($D$50:$D$556=$A45)*($E$49:$O$49=H$36),$E$50:$O$556)))</f>
        <v>1119.4861742899432</v>
      </c>
      <c r="I45" s="16">
        <f t="array" ref="I45">IF(I$38="",NA(),SUM(IF(($B$50:$B$556=I$38)*($D$50:$D$556=$A45)*($E$49:$O$49=I$36),$E$50:$O$556)))</f>
        <v>562.95519681524297</v>
      </c>
      <c r="J45" s="16">
        <f t="array" ref="J45">IF(J$38="",NA(),SUM(IF(($B$50:$B$556=J$38)*($D$50:$D$556=$A45)*($E$49:$O$49=J$36),$E$50:$O$556)))</f>
        <v>1091.1161159907747</v>
      </c>
      <c r="K45" s="16">
        <f t="array" ref="K45">IF(K$38="",NA(),SUM(IF(($B$50:$B$556=K$38)*($D$50:$D$556=$A45)*($E$49:$O$49=K$36),$E$50:$O$556)))</f>
        <v>562.95519681524297</v>
      </c>
      <c r="L45" s="16" t="e">
        <f t="array" ref="L45">IF(L$38="",NA(),SUM(IF(($B$50:$B$556=L$38)*($D$50:$D$556=$A45)*($E$49:$O$49=L$36),$E$50:$O$556)))</f>
        <v>#N/A</v>
      </c>
      <c r="M45" s="16" t="e">
        <f t="array" ref="M45">IF(M$38="",NA(),SUM(IF(($B$50:$B$556=M$38)*($D$50:$D$556=$A45)*($E$49:$O$49=M$36),$E$50:$O$556)))</f>
        <v>#N/A</v>
      </c>
      <c r="N45" s="16" t="e">
        <f t="array" ref="N45">IF(N$38="",NA(),SUM(IF(($B$50:$B$556=N$38)*($D$50:$D$556=$A45)*($E$49:$O$49=N$36),$E$50:$O$556)))</f>
        <v>#N/A</v>
      </c>
      <c r="O45" s="16">
        <f t="array" ref="O45">IF(O$38="",NA(),SUM(IF(($B$50:$B$556=O$38)*($D$50:$D$556=$A45)*($E$49:$O$49=O$36),$E$50:$O$556)))</f>
        <v>2991.8283191299147</v>
      </c>
      <c r="P45" s="16">
        <f t="array" ref="P45">IF(P$38="",NA(),SUM(IF(($B$50:$B$556=P$38)*($D$50:$D$556=$A45)*($E$49:$O$49=P$36),$E$50:$O$556)))</f>
        <v>2967.5446599046445</v>
      </c>
      <c r="Q45" s="16">
        <f t="array" ref="Q45">IF(Q$38="",NA(),SUM(IF(($B$50:$B$556=Q$38)*($D$50:$D$556=$A45)*($E$49:$O$49=Q$36),$E$50:$O$556)))</f>
        <v>4750.6110367843221</v>
      </c>
      <c r="R45" s="16">
        <f t="array" ref="R45">IF(R$38="",NA(),SUM(IF(($B$50:$B$556=R$38)*($D$50:$D$556=$A45)*($E$49:$O$49=R$36),$E$50:$O$556)))</f>
        <v>5990.1266139624022</v>
      </c>
      <c r="S45" s="16">
        <f t="array" ref="S45">IF(S$38="",NA(),SUM(IF(($B$50:$B$556=S$38)*($D$50:$D$556=$A45)*($E$49:$O$49=S$36),$E$50:$O$556)))</f>
        <v>4941.3979948893648</v>
      </c>
      <c r="T45" s="16">
        <f t="array" ref="T45">IF(T$38="",NA(),SUM(IF(($B$50:$B$556=T$38)*($D$50:$D$556=$A45)*($E$49:$O$49=T$36),$E$50:$O$556)))</f>
        <v>9009.1515512449278</v>
      </c>
      <c r="U45" s="16">
        <f t="array" ref="U45">IF(U$38="",NA(),SUM(IF(($B$50:$B$556=U$38)*($D$50:$D$556=$A45)*($E$49:$O$49=U$36),$E$50:$O$556)))</f>
        <v>6841.6269954936388</v>
      </c>
      <c r="V45" s="16">
        <f t="array" ref="V45">IF(V$38="",NA(),SUM(IF(($B$50:$B$556=V$38)*($D$50:$D$556=$A45)*($E$49:$O$49=V$36),$E$50:$O$556)))</f>
        <v>5043.4439714249083</v>
      </c>
      <c r="W45" s="16">
        <f t="array" ref="W45">IF(W$38="",NA(),SUM(IF(($B$50:$B$556=W$38)*($D$50:$D$556=$A45)*($E$49:$O$49=W$36),$E$50:$O$556)))</f>
        <v>5235.8557024472148</v>
      </c>
      <c r="X45" s="16" t="e">
        <f t="array" ref="X45">IF(X$38="",NA(),SUM(IF(($B$50:$B$556=X$38)*($D$50:$D$556=$A45)*($E$49:$O$49=X$36),$E$50:$O$556)))</f>
        <v>#N/A</v>
      </c>
      <c r="Y45" s="16" t="e">
        <f t="array" ref="Y45">IF(Y$38="",NA(),SUM(IF(($B$50:$B$556=Y$38)*($D$50:$D$556=$A45)*($E$49:$O$49=Y$36),$E$50:$O$556)))</f>
        <v>#N/A</v>
      </c>
      <c r="Z45" s="16" t="e">
        <f t="array" ref="Z45">IF(Z$38="",NA(),SUM(IF(($B$50:$B$556=Z$38)*($D$50:$D$556=$A45)*($E$49:$O$49=Z$36),$E$50:$O$556)))</f>
        <v>#N/A</v>
      </c>
    </row>
    <row r="46" spans="1:26" x14ac:dyDescent="0.3">
      <c r="A46" s="15" t="s">
        <v>270</v>
      </c>
      <c r="B46" s="16">
        <f t="array" ref="B46">IF(B$38="",NA(),SUM(IF(($B$50:$B$556=B$38)*($D$50:$D$556=$A46)*($E$49:$O$49=B$36),$E$50:$O$556)))</f>
        <v>242.99857406704328</v>
      </c>
      <c r="C46" s="16">
        <f t="array" ref="C46">IF(C$38="",NA(),SUM(IF(($B$50:$B$556=C$38)*($D$50:$D$556=$A46)*($E$49:$O$49=C$36),$E$50:$O$556)))</f>
        <v>1314.5932260411651</v>
      </c>
      <c r="D46" s="16">
        <f t="array" ref="D46">IF(D$38="",NA(),SUM(IF(($B$50:$B$556=D$38)*($D$50:$D$556=$A46)*($E$49:$O$49=D$36),$E$50:$O$556)))</f>
        <v>1351.5647788427518</v>
      </c>
      <c r="E46" s="16">
        <f t="array" ref="E46">IF(E$38="",NA(),SUM(IF(($B$50:$B$556=E$38)*($D$50:$D$556=$A46)*($E$49:$O$49=E$36),$E$50:$O$556)))</f>
        <v>1444.9811123870154</v>
      </c>
      <c r="F46" s="16">
        <f t="array" ref="F46">IF(F$38="",NA(),SUM(IF(($B$50:$B$556=F$38)*($D$50:$D$556=$A46)*($E$49:$O$49=F$36),$E$50:$O$556)))</f>
        <v>1543.845347628499</v>
      </c>
      <c r="G46" s="16">
        <f t="array" ref="G46">IF(G$38="",NA(),SUM(IF(($B$50:$B$556=G$38)*($D$50:$D$556=$A46)*($E$49:$O$49=G$36),$E$50:$O$556)))</f>
        <v>1442.2354881882916</v>
      </c>
      <c r="H46" s="16">
        <f t="array" ref="H46">IF(H$38="",NA(),SUM(IF(($B$50:$B$556=H$38)*($D$50:$D$556=$A46)*($E$49:$O$49=H$36),$E$50:$O$556)))</f>
        <v>1756.2662000926357</v>
      </c>
      <c r="I46" s="16">
        <f t="array" ref="I46">IF(I$38="",NA(),SUM(IF(($B$50:$B$556=I$38)*($D$50:$D$556=$A46)*($E$49:$O$49=I$36),$E$50:$O$556)))</f>
        <v>1442.2354881882916</v>
      </c>
      <c r="J46" s="16">
        <f t="array" ref="J46">IF(J$38="",NA(),SUM(IF(($B$50:$B$556=J$38)*($D$50:$D$556=$A46)*($E$49:$O$49=J$36),$E$50:$O$556)))</f>
        <v>1558.4397770798405</v>
      </c>
      <c r="K46" s="16">
        <f t="array" ref="K46">IF(K$38="",NA(),SUM(IF(($B$50:$B$556=K$38)*($D$50:$D$556=$A46)*($E$49:$O$49=K$36),$E$50:$O$556)))</f>
        <v>1442.2354881882916</v>
      </c>
      <c r="L46" s="16" t="e">
        <f t="array" ref="L46">IF(L$38="",NA(),SUM(IF(($B$50:$B$556=L$38)*($D$50:$D$556=$A46)*($E$49:$O$49=L$36),$E$50:$O$556)))</f>
        <v>#N/A</v>
      </c>
      <c r="M46" s="16" t="e">
        <f t="array" ref="M46">IF(M$38="",NA(),SUM(IF(($B$50:$B$556=M$38)*($D$50:$D$556=$A46)*($E$49:$O$49=M$36),$E$50:$O$556)))</f>
        <v>#N/A</v>
      </c>
      <c r="N46" s="16" t="e">
        <f t="array" ref="N46">IF(N$38="",NA(),SUM(IF(($B$50:$B$556=N$38)*($D$50:$D$556=$A46)*($E$49:$O$49=N$36),$E$50:$O$556)))</f>
        <v>#N/A</v>
      </c>
      <c r="O46" s="16">
        <f t="array" ref="O46">IF(O$38="",NA(),SUM(IF(($B$50:$B$556=O$38)*($D$50:$D$556=$A46)*($E$49:$O$49=O$36),$E$50:$O$556)))</f>
        <v>4076.5753581175127</v>
      </c>
      <c r="P46" s="16">
        <f t="array" ref="P46">IF(P$38="",NA(),SUM(IF(($B$50:$B$556=P$38)*($D$50:$D$556=$A46)*($E$49:$O$49=P$36),$E$50:$O$556)))</f>
        <v>4148.4063533312956</v>
      </c>
      <c r="Q46" s="16">
        <f t="array" ref="Q46">IF(Q$38="",NA(),SUM(IF(($B$50:$B$556=Q$38)*($D$50:$D$556=$A46)*($E$49:$O$49=Q$36),$E$50:$O$556)))</f>
        <v>4264.9427578261857</v>
      </c>
      <c r="R46" s="16">
        <f t="array" ref="R46">IF(R$38="",NA(),SUM(IF(($B$50:$B$556=R$38)*($D$50:$D$556=$A46)*($E$49:$O$49=R$36),$E$50:$O$556)))</f>
        <v>4304.3686560750193</v>
      </c>
      <c r="S46" s="16">
        <f t="array" ref="S46">IF(S$38="",NA(),SUM(IF(($B$50:$B$556=S$38)*($D$50:$D$556=$A46)*($E$49:$O$49=S$36),$E$50:$O$556)))</f>
        <v>4178.6802059806805</v>
      </c>
      <c r="T46" s="16">
        <f t="array" ref="T46">IF(T$38="",NA(),SUM(IF(($B$50:$B$556=T$38)*($D$50:$D$556=$A46)*($E$49:$O$49=T$36),$E$50:$O$556)))</f>
        <v>8407.8284507469107</v>
      </c>
      <c r="U46" s="16">
        <f t="array" ref="U46">IF(U$38="",NA(),SUM(IF(($B$50:$B$556=U$38)*($D$50:$D$556=$A46)*($E$49:$O$49=U$36),$E$50:$O$556)))</f>
        <v>6706.9749603273804</v>
      </c>
      <c r="V46" s="16">
        <f t="array" ref="V46">IF(V$38="",NA(),SUM(IF(($B$50:$B$556=V$38)*($D$50:$D$556=$A46)*($E$49:$O$49=V$36),$E$50:$O$556)))</f>
        <v>4456.071866671351</v>
      </c>
      <c r="W46" s="16">
        <f t="array" ref="W46">IF(W$38="",NA(),SUM(IF(($B$50:$B$556=W$38)*($D$50:$D$556=$A46)*($E$49:$O$49=W$36),$E$50:$O$556)))</f>
        <v>4792.5816390798536</v>
      </c>
      <c r="X46" s="16" t="e">
        <f t="array" ref="X46">IF(X$38="",NA(),SUM(IF(($B$50:$B$556=X$38)*($D$50:$D$556=$A46)*($E$49:$O$49=X$36),$E$50:$O$556)))</f>
        <v>#N/A</v>
      </c>
      <c r="Y46" s="16" t="e">
        <f t="array" ref="Y46">IF(Y$38="",NA(),SUM(IF(($B$50:$B$556=Y$38)*($D$50:$D$556=$A46)*($E$49:$O$49=Y$36),$E$50:$O$556)))</f>
        <v>#N/A</v>
      </c>
      <c r="Z46" s="16" t="e">
        <f t="array" ref="Z46">IF(Z$38="",NA(),SUM(IF(($B$50:$B$556=Z$38)*($D$50:$D$556=$A46)*($E$49:$O$49=Z$36),$E$50:$O$556)))</f>
        <v>#N/A</v>
      </c>
    </row>
    <row r="47" spans="1:26" ht="15" thickBot="1" x14ac:dyDescent="0.35"/>
    <row r="48" spans="1:26" s="17" customFormat="1" ht="15" thickBot="1" x14ac:dyDescent="0.35">
      <c r="A48" s="17" t="s">
        <v>202</v>
      </c>
      <c r="S48" s="19"/>
    </row>
    <row r="49" spans="1:19" x14ac:dyDescent="0.3">
      <c r="A49" s="15" t="s">
        <v>87</v>
      </c>
      <c r="B49" s="15" t="s">
        <v>8</v>
      </c>
      <c r="C49" s="15" t="s">
        <v>60</v>
      </c>
      <c r="D49" s="15" t="s">
        <v>262</v>
      </c>
      <c r="E49" s="15">
        <v>2007</v>
      </c>
      <c r="F49" s="15">
        <v>2012</v>
      </c>
      <c r="G49" s="15">
        <v>2020</v>
      </c>
      <c r="H49" s="15">
        <v>2030</v>
      </c>
      <c r="I49" s="15">
        <v>2040</v>
      </c>
      <c r="J49" s="15">
        <v>2050</v>
      </c>
      <c r="K49" s="15">
        <v>2060</v>
      </c>
      <c r="L49" s="15">
        <v>2070</v>
      </c>
      <c r="M49" s="15">
        <v>2080</v>
      </c>
      <c r="N49" s="15">
        <v>2090</v>
      </c>
      <c r="O49" s="15">
        <v>2100</v>
      </c>
    </row>
    <row r="50" spans="1:19" x14ac:dyDescent="0.3">
      <c r="A50" s="15" t="str">
        <f>INDEX('R1. Scenario specifications'!$C$11:$C$49,MATCH($B50,'R1. Scenario specifications'!$A$11:$A$49,0))</f>
        <v>TIAM BAU - No Policy Action</v>
      </c>
      <c r="B50" s="15" t="s">
        <v>11</v>
      </c>
      <c r="C50" s="15" t="s">
        <v>64</v>
      </c>
      <c r="D50" s="15" t="s">
        <v>263</v>
      </c>
      <c r="E50" s="16">
        <v>19.526838931037336</v>
      </c>
      <c r="F50" s="16">
        <v>23.698294278602795</v>
      </c>
      <c r="G50" s="16">
        <v>80.597296374275572</v>
      </c>
      <c r="H50" s="16">
        <v>241.77284309385146</v>
      </c>
      <c r="I50" s="16">
        <v>324.66865198224508</v>
      </c>
      <c r="J50" s="16">
        <v>385.22798784983087</v>
      </c>
      <c r="K50" s="16">
        <v>410.62782210566752</v>
      </c>
      <c r="L50" s="16">
        <v>449.14530136876056</v>
      </c>
      <c r="M50" s="16">
        <v>539.23008248106692</v>
      </c>
      <c r="N50" s="16">
        <v>590.48376471410552</v>
      </c>
      <c r="O50" s="16">
        <v>570.89276488585824</v>
      </c>
      <c r="S50" s="18"/>
    </row>
    <row r="51" spans="1:19" x14ac:dyDescent="0.3">
      <c r="A51" s="15" t="str">
        <f>INDEX('R1. Scenario specifications'!$C$11:$C$49,MATCH($B51,'R1. Scenario specifications'!$A$11:$A$49,0))</f>
        <v>TIAM BAU - No Policy Action</v>
      </c>
      <c r="B51" s="15" t="s">
        <v>11</v>
      </c>
      <c r="C51" s="15" t="s">
        <v>65</v>
      </c>
      <c r="D51" s="15" t="s">
        <v>264</v>
      </c>
      <c r="E51" s="16">
        <v>1558.2560763320735</v>
      </c>
      <c r="F51" s="16">
        <v>1805</v>
      </c>
      <c r="G51" s="16">
        <v>1946.9450296144221</v>
      </c>
      <c r="H51" s="16">
        <v>1907.8460411169679</v>
      </c>
      <c r="I51" s="16">
        <v>1643.4621922178478</v>
      </c>
      <c r="J51" s="16">
        <v>1589.248971480979</v>
      </c>
      <c r="K51" s="16">
        <v>1835.4791246754103</v>
      </c>
      <c r="L51" s="16">
        <v>1967.0246065071219</v>
      </c>
      <c r="M51" s="16">
        <v>2002.811611621984</v>
      </c>
      <c r="N51" s="16">
        <v>2004.5735431613289</v>
      </c>
      <c r="O51" s="16">
        <v>2141.8502093996085</v>
      </c>
    </row>
    <row r="52" spans="1:19" x14ac:dyDescent="0.3">
      <c r="A52" s="15" t="str">
        <f>INDEX('R1. Scenario specifications'!$C$11:$C$49,MATCH($B52,'R1. Scenario specifications'!$A$11:$A$49,0))</f>
        <v>TIAM BAU - No Policy Action</v>
      </c>
      <c r="B52" s="15" t="s">
        <v>11</v>
      </c>
      <c r="C52" s="15" t="s">
        <v>66</v>
      </c>
      <c r="D52" s="15" t="s">
        <v>265</v>
      </c>
      <c r="E52" s="16">
        <v>1036.8497555813403</v>
      </c>
      <c r="F52" s="16">
        <v>1662.6355534387858</v>
      </c>
      <c r="G52" s="16">
        <v>1865.8778503352826</v>
      </c>
      <c r="H52" s="16">
        <v>1717.9602569891681</v>
      </c>
      <c r="I52" s="16">
        <v>715.78310804645071</v>
      </c>
      <c r="J52" s="16">
        <v>191.5207311684201</v>
      </c>
      <c r="K52" s="16">
        <v>389.89832038629135</v>
      </c>
      <c r="L52" s="16">
        <v>563.73471720648581</v>
      </c>
      <c r="M52" s="16">
        <v>732.61033755328901</v>
      </c>
      <c r="N52" s="16">
        <v>852.57546455572231</v>
      </c>
      <c r="O52" s="16">
        <v>927.3290780345128</v>
      </c>
    </row>
    <row r="53" spans="1:19" x14ac:dyDescent="0.3">
      <c r="A53" s="15" t="str">
        <f>INDEX('R1. Scenario specifications'!$C$11:$C$49,MATCH($B53,'R1. Scenario specifications'!$A$11:$A$49,0))</f>
        <v>TIAM BAU - No Policy Action</v>
      </c>
      <c r="B53" s="15" t="s">
        <v>11</v>
      </c>
      <c r="C53" s="15" t="s">
        <v>67</v>
      </c>
      <c r="D53" s="15" t="s">
        <v>268</v>
      </c>
      <c r="E53" s="16">
        <v>31.122062759818384</v>
      </c>
      <c r="F53" s="16">
        <v>28.670816918420648</v>
      </c>
      <c r="G53" s="16">
        <v>24.940787734406484</v>
      </c>
      <c r="H53" s="16">
        <v>116.66772150437096</v>
      </c>
      <c r="I53" s="16">
        <v>198.04235287443205</v>
      </c>
      <c r="J53" s="16">
        <v>241.19321102920728</v>
      </c>
      <c r="K53" s="16">
        <v>241.10683339773189</v>
      </c>
      <c r="L53" s="16">
        <v>243.054</v>
      </c>
      <c r="M53" s="16">
        <v>243.054</v>
      </c>
      <c r="N53" s="16">
        <v>242.8088666022681</v>
      </c>
      <c r="O53" s="16">
        <v>243.054</v>
      </c>
    </row>
    <row r="54" spans="1:19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68</v>
      </c>
      <c r="D54" s="15" t="s">
        <v>266</v>
      </c>
      <c r="E54" s="16">
        <v>738.24098154394619</v>
      </c>
      <c r="F54" s="16">
        <v>744.21036568474779</v>
      </c>
      <c r="G54" s="16">
        <v>1000.7537814583688</v>
      </c>
      <c r="H54" s="16">
        <v>1084.6758351369645</v>
      </c>
      <c r="I54" s="16">
        <v>1140.8940815418457</v>
      </c>
      <c r="J54" s="16">
        <v>1241.4004277175209</v>
      </c>
      <c r="K54" s="16">
        <v>1255.1590235810138</v>
      </c>
      <c r="L54" s="16">
        <v>1287.0281101311139</v>
      </c>
      <c r="M54" s="16">
        <v>1306.7079457055083</v>
      </c>
      <c r="N54" s="16">
        <v>1325.5538503607447</v>
      </c>
      <c r="O54" s="16">
        <v>1353.2062868255025</v>
      </c>
    </row>
    <row r="55" spans="1:19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69</v>
      </c>
      <c r="D55" s="15" t="s">
        <v>267</v>
      </c>
      <c r="E55" s="16">
        <v>381.69394199846289</v>
      </c>
      <c r="F55" s="16">
        <v>393.99999999999972</v>
      </c>
      <c r="G55" s="16">
        <v>647.54384646462063</v>
      </c>
      <c r="H55" s="16">
        <v>599.60750408611352</v>
      </c>
      <c r="I55" s="16">
        <v>571.11923256294563</v>
      </c>
      <c r="J55" s="16">
        <v>598.19483201590833</v>
      </c>
      <c r="K55" s="16">
        <v>640.97548447342911</v>
      </c>
      <c r="L55" s="16">
        <v>717.93054189819168</v>
      </c>
      <c r="M55" s="16">
        <v>802.77807328361973</v>
      </c>
      <c r="N55" s="16">
        <v>854.93755377027912</v>
      </c>
      <c r="O55" s="16">
        <v>883.61761155592637</v>
      </c>
    </row>
    <row r="56" spans="1:19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70</v>
      </c>
      <c r="D56" s="15" t="s">
        <v>268</v>
      </c>
      <c r="E56" s="16">
        <v>430.92482224951107</v>
      </c>
      <c r="F56" s="16">
        <v>452.4364981864552</v>
      </c>
      <c r="G56" s="16">
        <v>452.95717458875544</v>
      </c>
      <c r="H56" s="16">
        <v>259.57127051393007</v>
      </c>
      <c r="I56" s="16">
        <v>161.23576774686009</v>
      </c>
      <c r="J56" s="16">
        <v>33.832075618705233</v>
      </c>
      <c r="K56" s="16">
        <v>5.3346975968770556</v>
      </c>
      <c r="L56" s="16">
        <v>10.923345019002262</v>
      </c>
      <c r="M56" s="16">
        <v>25.350582797638374</v>
      </c>
      <c r="N56" s="16">
        <v>46.674384549221458</v>
      </c>
      <c r="O56" s="16">
        <v>83.4170425702453</v>
      </c>
    </row>
    <row r="57" spans="1:19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71</v>
      </c>
      <c r="D57" s="15" t="s">
        <v>269</v>
      </c>
      <c r="E57" s="16">
        <v>13.930776255707762</v>
      </c>
      <c r="F57" s="16">
        <v>96.560908546679059</v>
      </c>
      <c r="G57" s="16">
        <v>243.97374260878553</v>
      </c>
      <c r="H57" s="16">
        <v>393.72942177544894</v>
      </c>
      <c r="I57" s="16">
        <v>1313.6960936815963</v>
      </c>
      <c r="J57" s="16">
        <v>2978.7652080188036</v>
      </c>
      <c r="K57" s="16">
        <v>3717.617976391085</v>
      </c>
      <c r="L57" s="16">
        <v>4177.5098833355842</v>
      </c>
      <c r="M57" s="16">
        <v>4407.5574799778951</v>
      </c>
      <c r="N57" s="16">
        <v>4548.2240975016766</v>
      </c>
      <c r="O57" s="16">
        <v>4752.5227974376166</v>
      </c>
    </row>
    <row r="58" spans="1:19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72</v>
      </c>
      <c r="D58" s="15" t="s">
        <v>269</v>
      </c>
      <c r="E58" s="16">
        <v>11.2241111111111</v>
      </c>
      <c r="F58" s="16">
        <v>12.249511111111101</v>
      </c>
      <c r="G58" s="16">
        <v>13.0631111111111</v>
      </c>
      <c r="H58" s="16">
        <v>13.063111111111096</v>
      </c>
      <c r="I58" s="16">
        <v>13.063111111111104</v>
      </c>
      <c r="J58" s="16">
        <v>13.0631111111111</v>
      </c>
      <c r="K58" s="16">
        <v>13.0631111111111</v>
      </c>
      <c r="L58" s="16">
        <v>13.0631111111111</v>
      </c>
      <c r="M58" s="16">
        <v>13.0631111111111</v>
      </c>
      <c r="N58" s="16">
        <v>13.0631111111111</v>
      </c>
      <c r="O58" s="16">
        <v>13.0631111111111</v>
      </c>
    </row>
    <row r="59" spans="1:19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76</v>
      </c>
      <c r="D59" s="15" t="s">
        <v>268</v>
      </c>
      <c r="E59" s="16">
        <v>0.31124745380476826</v>
      </c>
      <c r="F59" s="16">
        <v>0.28314462712947408</v>
      </c>
      <c r="G59" s="16">
        <v>0.23818010444900301</v>
      </c>
      <c r="H59" s="16">
        <v>0.15878673629933501</v>
      </c>
      <c r="I59" s="16">
        <v>7.9393368149667701E-2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</row>
    <row r="60" spans="1:19" x14ac:dyDescent="0.3">
      <c r="A60" s="15" t="str">
        <f>INDEX('R1. Scenario specifications'!$C$11:$C$49,MATCH($B60,'R1. Scenario specifications'!$A$11:$A$49,0))</f>
        <v>TIAM BAU - No Policy Action</v>
      </c>
      <c r="B60" s="15" t="s">
        <v>11</v>
      </c>
      <c r="C60" s="15" t="s">
        <v>73</v>
      </c>
      <c r="D60" s="15" t="s">
        <v>270</v>
      </c>
      <c r="E60" s="16">
        <v>217.76839471634247</v>
      </c>
      <c r="F60" s="16">
        <v>242.99857406704328</v>
      </c>
      <c r="G60" s="16">
        <v>365.36686102816486</v>
      </c>
      <c r="H60" s="16">
        <v>1314.5932260411651</v>
      </c>
      <c r="I60" s="16">
        <v>3351.6893463668603</v>
      </c>
      <c r="J60" s="16">
        <v>4076.5753581175127</v>
      </c>
      <c r="K60" s="16">
        <v>5478.8736249865287</v>
      </c>
      <c r="L60" s="16">
        <v>6900.5488387261275</v>
      </c>
      <c r="M60" s="16">
        <v>8323.0962368907785</v>
      </c>
      <c r="N60" s="16">
        <v>9744.89473537923</v>
      </c>
      <c r="O60" s="16">
        <v>11315.348008978526</v>
      </c>
    </row>
    <row r="61" spans="1:19" x14ac:dyDescent="0.3">
      <c r="A61" s="15" t="str">
        <f>INDEX('R1. Scenario specifications'!$C$11:$C$49,MATCH($B61,'R1. Scenario specifications'!$A$11:$A$49,0))</f>
        <v>TIAM BAU - No Policy Action</v>
      </c>
      <c r="B61" s="15" t="s">
        <v>11</v>
      </c>
      <c r="C61" s="15" t="s">
        <v>74</v>
      </c>
      <c r="D61" s="15" t="s">
        <v>263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</row>
    <row r="62" spans="1:19" x14ac:dyDescent="0.3">
      <c r="A62" s="15" t="str">
        <f>INDEX('R1. Scenario specifications'!$C$11:$C$49,MATCH($B62,'R1. Scenario specifications'!$A$11:$A$49,0))</f>
        <v>TIAM BAU - No Policy Action</v>
      </c>
      <c r="B62" s="15" t="s">
        <v>11</v>
      </c>
      <c r="C62" s="15" t="s">
        <v>75</v>
      </c>
      <c r="D62" s="15" t="s">
        <v>265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</row>
    <row r="63" spans="1:19" x14ac:dyDescent="0.3">
      <c r="A63" s="15" t="str">
        <f>INDEX('R1. Scenario specifications'!$C$11:$C$49,MATCH($B63,'R1. Scenario specifications'!$A$11:$A$49,0))</f>
        <v>Vivid BAU - WEO Current Policies Scenario emissions pathway run through TIAM</v>
      </c>
      <c r="B63" s="15" t="s">
        <v>13</v>
      </c>
      <c r="C63" s="15" t="s">
        <v>64</v>
      </c>
      <c r="D63" s="15" t="s">
        <v>263</v>
      </c>
      <c r="E63" s="16">
        <v>19.526838931037336</v>
      </c>
      <c r="F63" s="16">
        <v>26.713231713634936</v>
      </c>
      <c r="G63" s="16">
        <v>115.19693408392241</v>
      </c>
      <c r="H63" s="16">
        <v>292.61788254016398</v>
      </c>
      <c r="I63" s="16">
        <v>336.0673004497516</v>
      </c>
      <c r="J63" s="16">
        <v>388.30990335910315</v>
      </c>
      <c r="K63" s="16">
        <v>394.77328907482479</v>
      </c>
      <c r="L63" s="16">
        <v>453.35091626937378</v>
      </c>
      <c r="M63" s="16">
        <v>541.20658481083876</v>
      </c>
      <c r="N63" s="16">
        <v>587.14142655770013</v>
      </c>
      <c r="O63" s="16">
        <v>571.82111984443281</v>
      </c>
    </row>
    <row r="64" spans="1:19" x14ac:dyDescent="0.3">
      <c r="A64" s="15" t="str">
        <f>INDEX('R1. Scenario specifications'!$C$11:$C$49,MATCH($B64,'R1. Scenario specifications'!$A$11:$A$49,0))</f>
        <v>Vivid BAU - WEO Current Policies Scenario emissions pathway run through TIAM</v>
      </c>
      <c r="B64" s="15" t="s">
        <v>13</v>
      </c>
      <c r="C64" s="15" t="s">
        <v>65</v>
      </c>
      <c r="D64" s="15" t="s">
        <v>264</v>
      </c>
      <c r="E64" s="16">
        <v>1507.6553574320981</v>
      </c>
      <c r="F64" s="16">
        <v>1805.0000000000002</v>
      </c>
      <c r="G64" s="16">
        <v>1805.0000000000002</v>
      </c>
      <c r="H64" s="16">
        <v>1678.6737503911759</v>
      </c>
      <c r="I64" s="16">
        <v>1570.121972692634</v>
      </c>
      <c r="J64" s="16">
        <v>1582.4655370550436</v>
      </c>
      <c r="K64" s="16">
        <v>1821.3861186647509</v>
      </c>
      <c r="L64" s="16">
        <v>1956.3607607449997</v>
      </c>
      <c r="M64" s="16">
        <v>1996.0665217236442</v>
      </c>
      <c r="N64" s="16">
        <v>2006.9630352016436</v>
      </c>
      <c r="O64" s="16">
        <v>2138.7317504637454</v>
      </c>
    </row>
    <row r="65" spans="1:15" x14ac:dyDescent="0.3">
      <c r="A65" s="15" t="str">
        <f>INDEX('R1. Scenario specifications'!$C$11:$C$49,MATCH($B65,'R1. Scenario specifications'!$A$11:$A$49,0))</f>
        <v>Vivid BAU - WEO Current Policies Scenario emissions pathway run through TIAM</v>
      </c>
      <c r="B65" s="15" t="s">
        <v>13</v>
      </c>
      <c r="C65" s="15" t="s">
        <v>66</v>
      </c>
      <c r="D65" s="15" t="s">
        <v>265</v>
      </c>
      <c r="E65" s="16">
        <v>993.34219371327936</v>
      </c>
      <c r="F65" s="16">
        <v>1633.9541935145478</v>
      </c>
      <c r="G65" s="16">
        <v>1947.3056406994988</v>
      </c>
      <c r="H65" s="16">
        <v>1779.7073523133986</v>
      </c>
      <c r="I65" s="16">
        <v>842.03758200262212</v>
      </c>
      <c r="J65" s="16">
        <v>174.23334780194176</v>
      </c>
      <c r="K65" s="16">
        <v>365.3756781218612</v>
      </c>
      <c r="L65" s="16">
        <v>571.97028295612927</v>
      </c>
      <c r="M65" s="16">
        <v>741.45215661246323</v>
      </c>
      <c r="N65" s="16">
        <v>850.26529714306707</v>
      </c>
      <c r="O65" s="16">
        <v>926.89598474210561</v>
      </c>
    </row>
    <row r="66" spans="1:15" x14ac:dyDescent="0.3">
      <c r="A66" s="15" t="str">
        <f>INDEX('R1. Scenario specifications'!$C$11:$C$49,MATCH($B66,'R1. Scenario specifications'!$A$11:$A$49,0))</f>
        <v>Vivid BAU - WEO Current Policies Scenario emissions pathway run through TIAM</v>
      </c>
      <c r="B66" s="15" t="s">
        <v>13</v>
      </c>
      <c r="C66" s="15" t="s">
        <v>67</v>
      </c>
      <c r="D66" s="15" t="s">
        <v>268</v>
      </c>
      <c r="E66" s="16">
        <v>31.193940359818384</v>
      </c>
      <c r="F66" s="16">
        <v>29.235121696198426</v>
      </c>
      <c r="G66" s="16">
        <v>107.86956428996206</v>
      </c>
      <c r="H66" s="16">
        <v>148.96659397108584</v>
      </c>
      <c r="I66" s="16">
        <v>198.45862365220984</v>
      </c>
      <c r="J66" s="16">
        <v>241.92139417417448</v>
      </c>
      <c r="K66" s="16">
        <v>237.99904798337869</v>
      </c>
      <c r="L66" s="16">
        <v>243.054</v>
      </c>
      <c r="M66" s="16">
        <v>243.054</v>
      </c>
      <c r="N66" s="16">
        <v>242.41355201662131</v>
      </c>
      <c r="O66" s="16">
        <v>243.054</v>
      </c>
    </row>
    <row r="67" spans="1:15" x14ac:dyDescent="0.3">
      <c r="A67" s="15" t="str">
        <f>INDEX('R1. Scenario specifications'!$C$11:$C$49,MATCH($B67,'R1. Scenario specifications'!$A$11:$A$49,0))</f>
        <v>Vivid BAU - WEO Current Policies Scenario emissions pathway run through TIAM</v>
      </c>
      <c r="B67" s="15" t="s">
        <v>13</v>
      </c>
      <c r="C67" s="15" t="s">
        <v>68</v>
      </c>
      <c r="D67" s="15" t="s">
        <v>266</v>
      </c>
      <c r="E67" s="16">
        <v>738.24098154394619</v>
      </c>
      <c r="F67" s="16">
        <v>743.39211252484324</v>
      </c>
      <c r="G67" s="16">
        <v>1021.260589085854</v>
      </c>
      <c r="H67" s="16">
        <v>1093.1208589961268</v>
      </c>
      <c r="I67" s="16">
        <v>1152.4690762143025</v>
      </c>
      <c r="J67" s="16">
        <v>1245.7683647766119</v>
      </c>
      <c r="K67" s="16">
        <v>1260.080696686156</v>
      </c>
      <c r="L67" s="16">
        <v>1294.452347244106</v>
      </c>
      <c r="M67" s="16">
        <v>1317.0611904715536</v>
      </c>
      <c r="N67" s="16">
        <v>1334.1182422709585</v>
      </c>
      <c r="O67" s="16">
        <v>1360.9003354336273</v>
      </c>
    </row>
    <row r="68" spans="1:15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69</v>
      </c>
      <c r="D68" s="15" t="s">
        <v>267</v>
      </c>
      <c r="E68" s="16">
        <v>381.69394199846289</v>
      </c>
      <c r="F68" s="16">
        <v>393.99999999999972</v>
      </c>
      <c r="G68" s="16">
        <v>647.54384646462074</v>
      </c>
      <c r="H68" s="16">
        <v>599.60750408611364</v>
      </c>
      <c r="I68" s="16">
        <v>573.23670582813622</v>
      </c>
      <c r="J68" s="16">
        <v>600.14395647066135</v>
      </c>
      <c r="K68" s="16">
        <v>640.97548447342933</v>
      </c>
      <c r="L68" s="16">
        <v>717.93054189819168</v>
      </c>
      <c r="M68" s="16">
        <v>802.77807328361951</v>
      </c>
      <c r="N68" s="16">
        <v>854.93755377027912</v>
      </c>
      <c r="O68" s="16">
        <v>883.61761155592637</v>
      </c>
    </row>
    <row r="69" spans="1:15" x14ac:dyDescent="0.3">
      <c r="A69" s="15" t="str">
        <f>INDEX('R1. Scenario specifications'!$C$11:$C$49,MATCH($B69,'R1. Scenario specifications'!$A$11:$A$49,0))</f>
        <v>Vivid BAU - WEO Current Policies Scenario emissions pathway run through TIAM</v>
      </c>
      <c r="B69" s="15" t="s">
        <v>13</v>
      </c>
      <c r="C69" s="15" t="s">
        <v>70</v>
      </c>
      <c r="D69" s="15" t="s">
        <v>268</v>
      </c>
      <c r="E69" s="16">
        <v>429.51809970763065</v>
      </c>
      <c r="F69" s="16">
        <v>452.4364981864552</v>
      </c>
      <c r="G69" s="16">
        <v>452.81632403931116</v>
      </c>
      <c r="H69" s="16">
        <v>254.76315926622942</v>
      </c>
      <c r="I69" s="16">
        <v>139.65136762578351</v>
      </c>
      <c r="J69" s="16">
        <v>22.522392459182782</v>
      </c>
      <c r="K69" s="16">
        <v>5.3418734076233561</v>
      </c>
      <c r="L69" s="16">
        <v>10.353307247089411</v>
      </c>
      <c r="M69" s="16">
        <v>24.79440797951953</v>
      </c>
      <c r="N69" s="16">
        <v>46.505810447301187</v>
      </c>
      <c r="O69" s="16">
        <v>83.178520972559468</v>
      </c>
    </row>
    <row r="70" spans="1:15" x14ac:dyDescent="0.3">
      <c r="A70" s="15" t="str">
        <f>INDEX('R1. Scenario specifications'!$C$11:$C$49,MATCH($B70,'R1. Scenario specifications'!$A$11:$A$49,0))</f>
        <v>Vivid BAU - WEO Current Policies Scenario emissions pathway run through TIAM</v>
      </c>
      <c r="B70" s="15" t="s">
        <v>13</v>
      </c>
      <c r="C70" s="15" t="s">
        <v>71</v>
      </c>
      <c r="D70" s="15" t="s">
        <v>269</v>
      </c>
      <c r="E70" s="16">
        <v>13.930776255707762</v>
      </c>
      <c r="F70" s="16">
        <v>96.560908546679059</v>
      </c>
      <c r="G70" s="16">
        <v>237.76072226310342</v>
      </c>
      <c r="H70" s="16">
        <v>580.38764445508218</v>
      </c>
      <c r="I70" s="16">
        <v>1392.7840437405246</v>
      </c>
      <c r="J70" s="16">
        <v>2954.4815487935334</v>
      </c>
      <c r="K70" s="16">
        <v>3687.6343568295506</v>
      </c>
      <c r="L70" s="16">
        <v>4130.3635516477434</v>
      </c>
      <c r="M70" s="16">
        <v>4377.0999152522818</v>
      </c>
      <c r="N70" s="16">
        <v>4518.8840549167244</v>
      </c>
      <c r="O70" s="16">
        <v>4719.2830917943757</v>
      </c>
    </row>
    <row r="71" spans="1:15" x14ac:dyDescent="0.3">
      <c r="A71" s="15" t="str">
        <f>INDEX('R1. Scenario specifications'!$C$11:$C$49,MATCH($B71,'R1. Scenario specifications'!$A$11:$A$49,0))</f>
        <v>Vivid BAU - WEO Current Policies Scenario emissions pathway run through TIAM</v>
      </c>
      <c r="B71" s="15" t="s">
        <v>13</v>
      </c>
      <c r="C71" s="15" t="s">
        <v>72</v>
      </c>
      <c r="D71" s="15" t="s">
        <v>269</v>
      </c>
      <c r="E71" s="16">
        <v>11.2241111111111</v>
      </c>
      <c r="F71" s="16">
        <v>12.249511111111101</v>
      </c>
      <c r="G71" s="16">
        <v>13.0631111111111</v>
      </c>
      <c r="H71" s="16">
        <v>13.063111111111096</v>
      </c>
      <c r="I71" s="16">
        <v>13.063111111111104</v>
      </c>
      <c r="J71" s="16">
        <v>13.0631111111111</v>
      </c>
      <c r="K71" s="16">
        <v>13.0631111111111</v>
      </c>
      <c r="L71" s="16">
        <v>13.0631111111111</v>
      </c>
      <c r="M71" s="16">
        <v>13.0631111111111</v>
      </c>
      <c r="N71" s="16">
        <v>13.0631111111111</v>
      </c>
      <c r="O71" s="16">
        <v>13.0631111111111</v>
      </c>
    </row>
    <row r="72" spans="1:15" x14ac:dyDescent="0.3">
      <c r="A72" s="15" t="str">
        <f>INDEX('R1. Scenario specifications'!$C$11:$C$49,MATCH($B72,'R1. Scenario specifications'!$A$11:$A$49,0))</f>
        <v>Vivid BAU - WEO Current Policies Scenario emissions pathway run through TIAM</v>
      </c>
      <c r="B72" s="15" t="s">
        <v>13</v>
      </c>
      <c r="C72" s="15" t="s">
        <v>76</v>
      </c>
      <c r="D72" s="15" t="s">
        <v>268</v>
      </c>
      <c r="E72" s="16">
        <v>0.31124745380476826</v>
      </c>
      <c r="F72" s="16">
        <v>0.28314462712947408</v>
      </c>
      <c r="G72" s="16">
        <v>0.23818010444900301</v>
      </c>
      <c r="H72" s="16">
        <v>0.15878673629933501</v>
      </c>
      <c r="I72" s="16">
        <v>7.9393368149667701E-2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</row>
    <row r="73" spans="1:15" x14ac:dyDescent="0.3">
      <c r="A73" s="15" t="str">
        <f>INDEX('R1. Scenario specifications'!$C$11:$C$49,MATCH($B73,'R1. Scenario specifications'!$A$11:$A$49,0))</f>
        <v>Vivid BAU - WEO Current Policies Scenario emissions pathway run through TIAM</v>
      </c>
      <c r="B73" s="15" t="s">
        <v>13</v>
      </c>
      <c r="C73" s="15" t="s">
        <v>73</v>
      </c>
      <c r="D73" s="15" t="s">
        <v>270</v>
      </c>
      <c r="E73" s="16">
        <v>217.76839471634241</v>
      </c>
      <c r="F73" s="16">
        <v>242.99857406704328</v>
      </c>
      <c r="G73" s="16">
        <v>365.36686102816418</v>
      </c>
      <c r="H73" s="16">
        <v>1351.5647788427518</v>
      </c>
      <c r="I73" s="16">
        <v>3478.5956777813276</v>
      </c>
      <c r="J73" s="16">
        <v>4148.4063533312956</v>
      </c>
      <c r="K73" s="16">
        <v>5535.2723558783855</v>
      </c>
      <c r="L73" s="16">
        <v>6878.5935675204455</v>
      </c>
      <c r="M73" s="16">
        <v>8315.2157240029974</v>
      </c>
      <c r="N73" s="16">
        <v>9739.9813509624582</v>
      </c>
      <c r="O73" s="16">
        <v>11302.706165401858</v>
      </c>
    </row>
    <row r="74" spans="1:15" x14ac:dyDescent="0.3">
      <c r="A74" s="15" t="str">
        <f>INDEX('R1. Scenario specifications'!$C$11:$C$49,MATCH($B74,'R1. Scenario specifications'!$A$11:$A$49,0))</f>
        <v>Vivid BAU - WEO Current Policies Scenario emissions pathway run through TIAM</v>
      </c>
      <c r="B74" s="15" t="s">
        <v>13</v>
      </c>
      <c r="C74" s="15" t="s">
        <v>74</v>
      </c>
      <c r="D74" s="15" t="s">
        <v>263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</row>
    <row r="75" spans="1:15" x14ac:dyDescent="0.3">
      <c r="A75" s="15" t="str">
        <f>INDEX('R1. Scenario specifications'!$C$11:$C$49,MATCH($B75,'R1. Scenario specifications'!$A$11:$A$49,0))</f>
        <v>Vivid BAU - WEO Current Policies Scenario emissions pathway run through TIAM</v>
      </c>
      <c r="B75" s="15" t="s">
        <v>13</v>
      </c>
      <c r="C75" s="15" t="s">
        <v>75</v>
      </c>
      <c r="D75" s="15" t="s">
        <v>265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</row>
    <row r="76" spans="1:15" x14ac:dyDescent="0.3">
      <c r="A76" s="15" t="str">
        <f>INDEX('R1. Scenario specifications'!$C$11:$C$49,MATCH($B76,'R1. Scenario specifications'!$A$11:$A$49,0))</f>
        <v>Vivid Paris NDCs - WEO New Policies Scenario emissions pathway run through TIAM</v>
      </c>
      <c r="B76" s="15" t="s">
        <v>14</v>
      </c>
      <c r="C76" s="15" t="s">
        <v>64</v>
      </c>
      <c r="D76" s="15" t="s">
        <v>263</v>
      </c>
      <c r="E76" s="16">
        <v>19.526838931037336</v>
      </c>
      <c r="F76" s="16">
        <v>23.698294278602795</v>
      </c>
      <c r="G76" s="16">
        <v>117.10029682765501</v>
      </c>
      <c r="H76" s="16">
        <v>393.96464782375239</v>
      </c>
      <c r="I76" s="16">
        <v>425.50694393467916</v>
      </c>
      <c r="J76" s="16">
        <v>461.28968554982833</v>
      </c>
      <c r="K76" s="16">
        <v>536.06014483889271</v>
      </c>
      <c r="L76" s="16">
        <v>524.38186150290971</v>
      </c>
      <c r="M76" s="16">
        <v>573.91645782122362</v>
      </c>
      <c r="N76" s="16">
        <v>543.93701734967635</v>
      </c>
      <c r="O76" s="16">
        <v>583.97102354275148</v>
      </c>
    </row>
    <row r="77" spans="1:15" x14ac:dyDescent="0.3">
      <c r="A77" s="15" t="str">
        <f>INDEX('R1. Scenario specifications'!$C$11:$C$49,MATCH($B77,'R1. Scenario specifications'!$A$11:$A$49,0))</f>
        <v>Vivid Paris NDCs - WEO New Policies Scenario emissions pathway run through TIAM</v>
      </c>
      <c r="B77" s="15" t="s">
        <v>14</v>
      </c>
      <c r="C77" s="15" t="s">
        <v>74</v>
      </c>
      <c r="D77" s="15" t="s">
        <v>263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</row>
    <row r="78" spans="1:15" x14ac:dyDescent="0.3">
      <c r="A78" s="15" t="str">
        <f>INDEX('R1. Scenario specifications'!$C$11:$C$49,MATCH($B78,'R1. Scenario specifications'!$A$11:$A$49,0))</f>
        <v>Vivid Paris NDCs - WEO New Policies Scenario emissions pathway run through TIAM</v>
      </c>
      <c r="B78" s="15" t="s">
        <v>14</v>
      </c>
      <c r="C78" s="15" t="s">
        <v>65</v>
      </c>
      <c r="D78" s="15" t="s">
        <v>264</v>
      </c>
      <c r="E78" s="16">
        <v>1558.2560763320735</v>
      </c>
      <c r="F78" s="16">
        <v>1805</v>
      </c>
      <c r="G78" s="16">
        <v>1805</v>
      </c>
      <c r="H78" s="16">
        <v>1458.1464160949131</v>
      </c>
      <c r="I78" s="16">
        <v>947.27368807787525</v>
      </c>
      <c r="J78" s="16">
        <v>885.69714857612269</v>
      </c>
      <c r="K78" s="16">
        <v>997.29844344380513</v>
      </c>
      <c r="L78" s="16">
        <v>1477.0018255508628</v>
      </c>
      <c r="M78" s="16">
        <v>1575.4324281606723</v>
      </c>
      <c r="N78" s="16">
        <v>1721.5328310562977</v>
      </c>
      <c r="O78" s="16">
        <v>1833.9311474216304</v>
      </c>
    </row>
    <row r="79" spans="1:15" x14ac:dyDescent="0.3">
      <c r="A79" s="15" t="str">
        <f>INDEX('R1. Scenario specifications'!$C$11:$C$49,MATCH($B79,'R1. Scenario specifications'!$A$11:$A$49,0))</f>
        <v>Vivid Paris NDCs - WEO New Policies Scenario emissions pathway run through TIAM</v>
      </c>
      <c r="B79" s="15" t="s">
        <v>14</v>
      </c>
      <c r="C79" s="15" t="s">
        <v>66</v>
      </c>
      <c r="D79" s="15" t="s">
        <v>265</v>
      </c>
      <c r="E79" s="16">
        <v>1036.8497555813403</v>
      </c>
      <c r="F79" s="16">
        <v>1662.6355534387858</v>
      </c>
      <c r="G79" s="16">
        <v>2141.406971981367</v>
      </c>
      <c r="H79" s="16">
        <v>1977.536294369836</v>
      </c>
      <c r="I79" s="16">
        <v>945.52971800546288</v>
      </c>
      <c r="J79" s="16">
        <v>73.471006625976386</v>
      </c>
      <c r="K79" s="16">
        <v>330.81464501440075</v>
      </c>
      <c r="L79" s="16">
        <v>472.91502249643094</v>
      </c>
      <c r="M79" s="16">
        <v>539.71970781964137</v>
      </c>
      <c r="N79" s="16">
        <v>624.54117367280855</v>
      </c>
      <c r="O79" s="16">
        <v>670.44396571079812</v>
      </c>
    </row>
    <row r="80" spans="1:15" x14ac:dyDescent="0.3">
      <c r="A80" s="15" t="str">
        <f>INDEX('R1. Scenario specifications'!$C$11:$C$49,MATCH($B80,'R1. Scenario specifications'!$A$11:$A$49,0))</f>
        <v>Vivid Paris NDCs - WEO New Policies Scenario emissions pathway run through TIAM</v>
      </c>
      <c r="B80" s="15" t="s">
        <v>14</v>
      </c>
      <c r="C80" s="15" t="s">
        <v>75</v>
      </c>
      <c r="D80" s="15" t="s">
        <v>265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</row>
    <row r="81" spans="1:15" x14ac:dyDescent="0.3">
      <c r="A81" s="15" t="str">
        <f>INDEX('R1. Scenario specifications'!$C$11:$C$49,MATCH($B81,'R1. Scenario specifications'!$A$11:$A$49,0))</f>
        <v>Vivid Paris NDCs - WEO New Policies Scenario emissions pathway run through TIAM</v>
      </c>
      <c r="B81" s="15" t="s">
        <v>14</v>
      </c>
      <c r="C81" s="15" t="s">
        <v>67</v>
      </c>
      <c r="D81" s="15" t="s">
        <v>268</v>
      </c>
      <c r="E81" s="16">
        <v>31.122062759818384</v>
      </c>
      <c r="F81" s="16">
        <v>28.670816918420648</v>
      </c>
      <c r="G81" s="16">
        <v>109.38444775599423</v>
      </c>
      <c r="H81" s="16">
        <v>154.67913692330163</v>
      </c>
      <c r="I81" s="16">
        <v>199.97382609060901</v>
      </c>
      <c r="J81" s="16">
        <v>245.07201033383586</v>
      </c>
      <c r="K81" s="16">
        <v>243.06512916200001</v>
      </c>
      <c r="L81" s="16">
        <v>243.06512916200001</v>
      </c>
      <c r="M81" s="16">
        <v>243.06512916200001</v>
      </c>
      <c r="N81" s="16">
        <v>241.7257114477577</v>
      </c>
      <c r="O81" s="16">
        <v>239.74725307851543</v>
      </c>
    </row>
    <row r="82" spans="1:15" x14ac:dyDescent="0.3">
      <c r="A82" s="15" t="str">
        <f>INDEX('R1. Scenario specifications'!$C$11:$C$49,MATCH($B82,'R1. Scenario specifications'!$A$11:$A$49,0))</f>
        <v>Vivid Paris NDCs - WEO New Policies Scenario emissions pathway run through TIAM</v>
      </c>
      <c r="B82" s="15" t="s">
        <v>14</v>
      </c>
      <c r="C82" s="15" t="s">
        <v>68</v>
      </c>
      <c r="D82" s="15" t="s">
        <v>266</v>
      </c>
      <c r="E82" s="16">
        <v>738.24098154394619</v>
      </c>
      <c r="F82" s="16">
        <v>744.21036568474779</v>
      </c>
      <c r="G82" s="16">
        <v>1004.4451437172011</v>
      </c>
      <c r="H82" s="16">
        <v>1171.5625110221501</v>
      </c>
      <c r="I82" s="16">
        <v>1278.8948212282176</v>
      </c>
      <c r="J82" s="16">
        <v>1368.652993910021</v>
      </c>
      <c r="K82" s="16">
        <v>1416.4219215339576</v>
      </c>
      <c r="L82" s="16">
        <v>1444.9364891437838</v>
      </c>
      <c r="M82" s="16">
        <v>1469.0392080930237</v>
      </c>
      <c r="N82" s="16">
        <v>1479.2953415504949</v>
      </c>
      <c r="O82" s="16">
        <v>1530.603458695565</v>
      </c>
    </row>
    <row r="83" spans="1:15" x14ac:dyDescent="0.3">
      <c r="A83" s="15" t="str">
        <f>INDEX('R1. Scenario specifications'!$C$11:$C$49,MATCH($B83,'R1. Scenario specifications'!$A$11:$A$49,0))</f>
        <v>Vivid Paris NDCs - WEO New Policies Scenario emissions pathway run through TIAM</v>
      </c>
      <c r="B83" s="15" t="s">
        <v>14</v>
      </c>
      <c r="C83" s="15" t="s">
        <v>69</v>
      </c>
      <c r="D83" s="15" t="s">
        <v>267</v>
      </c>
      <c r="E83" s="16">
        <v>381.69394199846289</v>
      </c>
      <c r="F83" s="16">
        <v>393.99999999999972</v>
      </c>
      <c r="G83" s="16">
        <v>647.54384646462063</v>
      </c>
      <c r="H83" s="16">
        <v>602.16573699230344</v>
      </c>
      <c r="I83" s="16">
        <v>582.79205779994402</v>
      </c>
      <c r="J83" s="16">
        <v>684.11312286488817</v>
      </c>
      <c r="K83" s="16">
        <v>716.5748337517241</v>
      </c>
      <c r="L83" s="16">
        <v>754.23436349796577</v>
      </c>
      <c r="M83" s="16">
        <v>812.98279582099076</v>
      </c>
      <c r="N83" s="16">
        <v>853.43975660918841</v>
      </c>
      <c r="O83" s="16">
        <v>883.61761155592637</v>
      </c>
    </row>
    <row r="84" spans="1:15" x14ac:dyDescent="0.3">
      <c r="A84" s="15" t="str">
        <f>INDEX('R1. Scenario specifications'!$C$11:$C$49,MATCH($B84,'R1. Scenario specifications'!$A$11:$A$49,0))</f>
        <v>Vivid Paris NDCs - WEO New Policies Scenario emissions pathway run through TIAM</v>
      </c>
      <c r="B84" s="15" t="s">
        <v>14</v>
      </c>
      <c r="C84" s="15" t="s">
        <v>70</v>
      </c>
      <c r="D84" s="15" t="s">
        <v>268</v>
      </c>
      <c r="E84" s="16">
        <v>430.92482224951107</v>
      </c>
      <c r="F84" s="16">
        <v>452.4364981864552</v>
      </c>
      <c r="G84" s="16">
        <v>452.8330666776244</v>
      </c>
      <c r="H84" s="16">
        <v>257.10365292002496</v>
      </c>
      <c r="I84" s="16">
        <v>149.78708375968634</v>
      </c>
      <c r="J84" s="16">
        <v>24.245148377561119</v>
      </c>
      <c r="K84" s="16">
        <v>4.4485406331287267</v>
      </c>
      <c r="L84" s="16">
        <v>11.316680565225262</v>
      </c>
      <c r="M84" s="16">
        <v>21.784620319396929</v>
      </c>
      <c r="N84" s="16">
        <v>47.895408536055193</v>
      </c>
      <c r="O84" s="16">
        <v>84.059663891175163</v>
      </c>
    </row>
    <row r="85" spans="1:15" x14ac:dyDescent="0.3">
      <c r="A85" s="15" t="str">
        <f>INDEX('R1. Scenario specifications'!$C$11:$C$49,MATCH($B85,'R1. Scenario specifications'!$A$11:$A$49,0))</f>
        <v>Vivid Paris NDCs - WEO New Policies Scenario emissions pathway run through TIAM</v>
      </c>
      <c r="B85" s="15" t="s">
        <v>14</v>
      </c>
      <c r="C85" s="15" t="s">
        <v>71</v>
      </c>
      <c r="D85" s="15" t="s">
        <v>269</v>
      </c>
      <c r="E85" s="16">
        <v>13.930776255707762</v>
      </c>
      <c r="F85" s="16">
        <v>96.560908546679059</v>
      </c>
      <c r="G85" s="16">
        <v>200.99425222798618</v>
      </c>
      <c r="H85" s="16">
        <v>643.13687175251539</v>
      </c>
      <c r="I85" s="16">
        <v>2059.2409458133734</v>
      </c>
      <c r="J85" s="16">
        <v>4737.5551312292109</v>
      </c>
      <c r="K85" s="16">
        <v>5948.3390776542901</v>
      </c>
      <c r="L85" s="16">
        <v>6095.7058202912531</v>
      </c>
      <c r="M85" s="16">
        <v>6228.5362449357963</v>
      </c>
      <c r="N85" s="16">
        <v>6246.4747329154798</v>
      </c>
      <c r="O85" s="16">
        <v>6402.3384006824344</v>
      </c>
    </row>
    <row r="86" spans="1:15" x14ac:dyDescent="0.3">
      <c r="A86" s="15" t="str">
        <f>INDEX('R1. Scenario specifications'!$C$11:$C$49,MATCH($B86,'R1. Scenario specifications'!$A$11:$A$49,0))</f>
        <v>Vivid Paris NDCs - WEO New Policies Scenario emissions pathway run through TIAM</v>
      </c>
      <c r="B86" s="15" t="s">
        <v>14</v>
      </c>
      <c r="C86" s="15" t="s">
        <v>72</v>
      </c>
      <c r="D86" s="15" t="s">
        <v>269</v>
      </c>
      <c r="E86" s="16">
        <v>11.2241111111111</v>
      </c>
      <c r="F86" s="16">
        <v>12.249511111111101</v>
      </c>
      <c r="G86" s="16">
        <v>13.0611055551111</v>
      </c>
      <c r="H86" s="16">
        <v>13.059905555111095</v>
      </c>
      <c r="I86" s="16">
        <v>13.057905555111102</v>
      </c>
      <c r="J86" s="16">
        <v>13.055905555111099</v>
      </c>
      <c r="K86" s="16">
        <v>13.054172488046625</v>
      </c>
      <c r="L86" s="16">
        <v>13.052184276334902</v>
      </c>
      <c r="M86" s="16">
        <v>13.050305561111099</v>
      </c>
      <c r="N86" s="16">
        <v>13.048705561111101</v>
      </c>
      <c r="O86" s="16">
        <v>13.047105561111097</v>
      </c>
    </row>
    <row r="87" spans="1:15" x14ac:dyDescent="0.3">
      <c r="A87" s="15" t="str">
        <f>INDEX('R1. Scenario specifications'!$C$11:$C$49,MATCH($B87,'R1. Scenario specifications'!$A$11:$A$49,0))</f>
        <v>Vivid Paris NDCs - WEO New Policies Scenario emissions pathway run through TIAM</v>
      </c>
      <c r="B87" s="15" t="s">
        <v>14</v>
      </c>
      <c r="C87" s="15" t="s">
        <v>76</v>
      </c>
      <c r="D87" s="15" t="s">
        <v>268</v>
      </c>
      <c r="E87" s="16">
        <v>0.31124745380476826</v>
      </c>
      <c r="F87" s="16">
        <v>0.28314462712947408</v>
      </c>
      <c r="G87" s="16">
        <v>0.23818010444900301</v>
      </c>
      <c r="H87" s="16">
        <v>0.15878673629933501</v>
      </c>
      <c r="I87" s="16">
        <v>7.9393368149667701E-2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</row>
    <row r="88" spans="1:15" x14ac:dyDescent="0.3">
      <c r="A88" s="15" t="str">
        <f>INDEX('R1. Scenario specifications'!$C$11:$C$49,MATCH($B88,'R1. Scenario specifications'!$A$11:$A$49,0))</f>
        <v>Vivid Paris NDCs - WEO New Policies Scenario emissions pathway run through TIAM</v>
      </c>
      <c r="B88" s="15" t="s">
        <v>14</v>
      </c>
      <c r="C88" s="15" t="s">
        <v>73</v>
      </c>
      <c r="D88" s="15" t="s">
        <v>270</v>
      </c>
      <c r="E88" s="16">
        <v>217.76839471634247</v>
      </c>
      <c r="F88" s="16">
        <v>242.99857406704328</v>
      </c>
      <c r="G88" s="16">
        <v>365.36686102816412</v>
      </c>
      <c r="H88" s="16">
        <v>1444.9811123870154</v>
      </c>
      <c r="I88" s="16">
        <v>3436.9075776889968</v>
      </c>
      <c r="J88" s="16">
        <v>4264.9427578261857</v>
      </c>
      <c r="K88" s="16">
        <v>5499.7620538254796</v>
      </c>
      <c r="L88" s="16">
        <v>6590.6305399647645</v>
      </c>
      <c r="M88" s="16">
        <v>8002.2162683506649</v>
      </c>
      <c r="N88" s="16">
        <v>9440.2515643155311</v>
      </c>
      <c r="O88" s="16">
        <v>11026.439646116933</v>
      </c>
    </row>
    <row r="89" spans="1:15" x14ac:dyDescent="0.3">
      <c r="A89" s="15" t="str">
        <f>INDEX('R1. Scenario specifications'!$C$11:$C$49,MATCH($B89,'R1. Scenario specifications'!$A$11:$A$49,0))</f>
        <v>Current 2DS, 2020 start, 'Expect the Unexpected'</v>
      </c>
      <c r="B89" s="15" t="s">
        <v>15</v>
      </c>
      <c r="C89" s="15" t="s">
        <v>64</v>
      </c>
      <c r="D89" s="15" t="s">
        <v>263</v>
      </c>
      <c r="E89" s="16">
        <v>19.526838931037336</v>
      </c>
      <c r="F89" s="16">
        <v>23.698294278602795</v>
      </c>
      <c r="G89" s="16">
        <v>117.10029682765501</v>
      </c>
      <c r="H89" s="16">
        <v>471.50440029302945</v>
      </c>
      <c r="I89" s="16">
        <v>535.62112585592217</v>
      </c>
      <c r="J89" s="16">
        <v>562.09809972962955</v>
      </c>
      <c r="K89" s="16">
        <v>249.58733777259849</v>
      </c>
      <c r="L89" s="16">
        <v>177.28037708296227</v>
      </c>
      <c r="M89" s="16">
        <v>53.110761120791324</v>
      </c>
      <c r="N89" s="16">
        <v>6.2364904735911901</v>
      </c>
      <c r="O89" s="16">
        <v>6.2364904735911901</v>
      </c>
    </row>
    <row r="90" spans="1:15" x14ac:dyDescent="0.3">
      <c r="A90" s="15" t="str">
        <f>INDEX('R1. Scenario specifications'!$C$11:$C$49,MATCH($B90,'R1. Scenario specifications'!$A$11:$A$49,0))</f>
        <v>Current 2DS, 2020 start, 'Expect the Unexpected'</v>
      </c>
      <c r="B90" s="15" t="s">
        <v>15</v>
      </c>
      <c r="C90" s="15" t="s">
        <v>74</v>
      </c>
      <c r="D90" s="15" t="s">
        <v>263</v>
      </c>
      <c r="E90" s="16">
        <v>0</v>
      </c>
      <c r="F90" s="16">
        <v>0</v>
      </c>
      <c r="G90" s="16">
        <v>0</v>
      </c>
      <c r="H90" s="16">
        <v>6.4555437562490727</v>
      </c>
      <c r="I90" s="16">
        <v>36.103827462946647</v>
      </c>
      <c r="J90" s="16">
        <v>146.88965272250726</v>
      </c>
      <c r="K90" s="16">
        <v>701.84468487468121</v>
      </c>
      <c r="L90" s="16">
        <v>1626.6044475800329</v>
      </c>
      <c r="M90" s="16">
        <v>2457.3616235034533</v>
      </c>
      <c r="N90" s="16">
        <v>3099.2753126820935</v>
      </c>
      <c r="O90" s="16">
        <v>3359.4760725999299</v>
      </c>
    </row>
    <row r="91" spans="1:15" x14ac:dyDescent="0.3">
      <c r="A91" s="15" t="str">
        <f>INDEX('R1. Scenario specifications'!$C$11:$C$49,MATCH($B91,'R1. Scenario specifications'!$A$11:$A$49,0))</f>
        <v>Current 2DS, 2020 start, 'Expect the Unexpected'</v>
      </c>
      <c r="B91" s="15" t="s">
        <v>15</v>
      </c>
      <c r="C91" s="15" t="s">
        <v>65</v>
      </c>
      <c r="D91" s="15" t="s">
        <v>264</v>
      </c>
      <c r="E91" s="16">
        <v>1558.2560763320735</v>
      </c>
      <c r="F91" s="16">
        <v>1805</v>
      </c>
      <c r="G91" s="16">
        <v>1805</v>
      </c>
      <c r="H91" s="16">
        <v>1442.4317981122215</v>
      </c>
      <c r="I91" s="16">
        <v>475.87716020246665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</row>
    <row r="92" spans="1:15" x14ac:dyDescent="0.3">
      <c r="A92" s="15" t="str">
        <f>INDEX('R1. Scenario specifications'!$C$11:$C$49,MATCH($B92,'R1. Scenario specifications'!$A$11:$A$49,0))</f>
        <v>Current 2DS, 2020 start, 'Expect the Unexpected'</v>
      </c>
      <c r="B92" s="15" t="s">
        <v>15</v>
      </c>
      <c r="C92" s="15" t="s">
        <v>66</v>
      </c>
      <c r="D92" s="15" t="s">
        <v>265</v>
      </c>
      <c r="E92" s="16">
        <v>1036.8497555813403</v>
      </c>
      <c r="F92" s="16">
        <v>1662.6355534387858</v>
      </c>
      <c r="G92" s="16">
        <v>2141.406971981367</v>
      </c>
      <c r="H92" s="16">
        <v>2003.2095787699805</v>
      </c>
      <c r="I92" s="16">
        <v>1000.8824376621882</v>
      </c>
      <c r="J92" s="16">
        <v>433.22373070614628</v>
      </c>
      <c r="K92" s="16">
        <v>698.19650337313283</v>
      </c>
      <c r="L92" s="16">
        <v>785.97179894965836</v>
      </c>
      <c r="M92" s="16">
        <v>510.655541853849</v>
      </c>
      <c r="N92" s="16">
        <v>314.35809679168375</v>
      </c>
      <c r="O92" s="16">
        <v>270.36109325053798</v>
      </c>
    </row>
    <row r="93" spans="1:15" x14ac:dyDescent="0.3">
      <c r="A93" s="15" t="str">
        <f>INDEX('R1. Scenario specifications'!$C$11:$C$49,MATCH($B93,'R1. Scenario specifications'!$A$11:$A$49,0))</f>
        <v>Current 2DS, 2020 start, 'Expect the Unexpected'</v>
      </c>
      <c r="B93" s="15" t="s">
        <v>15</v>
      </c>
      <c r="C93" s="15" t="s">
        <v>75</v>
      </c>
      <c r="D93" s="15" t="s">
        <v>265</v>
      </c>
      <c r="E93" s="16">
        <v>0</v>
      </c>
      <c r="F93" s="16">
        <v>0</v>
      </c>
      <c r="G93" s="16">
        <v>0</v>
      </c>
      <c r="H93" s="16">
        <v>0</v>
      </c>
      <c r="I93" s="16">
        <v>2.4544027585392723</v>
      </c>
      <c r="J93" s="16">
        <v>6.4977501947364997</v>
      </c>
      <c r="K93" s="16">
        <v>7.9819023298281788</v>
      </c>
      <c r="L93" s="16">
        <v>42.546392791480706</v>
      </c>
      <c r="M93" s="16">
        <v>358.03550074550742</v>
      </c>
      <c r="N93" s="16">
        <v>876.57702492993212</v>
      </c>
      <c r="O93" s="16">
        <v>1092.2714341005953</v>
      </c>
    </row>
    <row r="94" spans="1:15" x14ac:dyDescent="0.3">
      <c r="A94" s="15" t="str">
        <f>INDEX('R1. Scenario specifications'!$C$11:$C$49,MATCH($B94,'R1. Scenario specifications'!$A$11:$A$49,0))</f>
        <v>Current 2DS, 2020 start, 'Expect the Unexpected'</v>
      </c>
      <c r="B94" s="15" t="s">
        <v>15</v>
      </c>
      <c r="C94" s="15" t="s">
        <v>67</v>
      </c>
      <c r="D94" s="15" t="s">
        <v>268</v>
      </c>
      <c r="E94" s="16">
        <v>31.122062759818384</v>
      </c>
      <c r="F94" s="16">
        <v>28.670816918420648</v>
      </c>
      <c r="G94" s="16">
        <v>109.38444775599423</v>
      </c>
      <c r="H94" s="16">
        <v>154.67913692330163</v>
      </c>
      <c r="I94" s="16">
        <v>200.8417857010445</v>
      </c>
      <c r="J94" s="16">
        <v>248.975285538577</v>
      </c>
      <c r="K94" s="16">
        <v>263.94512538852007</v>
      </c>
      <c r="L94" s="16">
        <v>349.46335157007979</v>
      </c>
      <c r="M94" s="16">
        <v>431.51250862241795</v>
      </c>
      <c r="N94" s="16">
        <v>683.63306029188095</v>
      </c>
      <c r="O94" s="16">
        <v>881.90523330555106</v>
      </c>
    </row>
    <row r="95" spans="1:15" x14ac:dyDescent="0.3">
      <c r="A95" s="15" t="str">
        <f>INDEX('R1. Scenario specifications'!$C$11:$C$49,MATCH($B95,'R1. Scenario specifications'!$A$11:$A$49,0))</f>
        <v>Current 2DS, 2020 start, 'Expect the Unexpected'</v>
      </c>
      <c r="B95" s="15" t="s">
        <v>15</v>
      </c>
      <c r="C95" s="15" t="s">
        <v>68</v>
      </c>
      <c r="D95" s="15" t="s">
        <v>266</v>
      </c>
      <c r="E95" s="16">
        <v>738.24098154394619</v>
      </c>
      <c r="F95" s="16">
        <v>744.21036568474779</v>
      </c>
      <c r="G95" s="16">
        <v>1004.4451437172011</v>
      </c>
      <c r="H95" s="16">
        <v>1171.6934244455244</v>
      </c>
      <c r="I95" s="16">
        <v>1337.2965099690243</v>
      </c>
      <c r="J95" s="16">
        <v>1547.5980594900445</v>
      </c>
      <c r="K95" s="16">
        <v>1701.0341440678428</v>
      </c>
      <c r="L95" s="16">
        <v>1878.6164025214512</v>
      </c>
      <c r="M95" s="16">
        <v>2211.6976103158454</v>
      </c>
      <c r="N95" s="16">
        <v>2699.8575258138735</v>
      </c>
      <c r="O95" s="16">
        <v>3096.4202776829657</v>
      </c>
    </row>
    <row r="96" spans="1:15" x14ac:dyDescent="0.3">
      <c r="A96" s="15" t="str">
        <f>INDEX('R1. Scenario specifications'!$C$11:$C$49,MATCH($B96,'R1. Scenario specifications'!$A$11:$A$49,0))</f>
        <v>Current 2DS, 2020 start, 'Expect the Unexpected'</v>
      </c>
      <c r="B96" s="15" t="s">
        <v>15</v>
      </c>
      <c r="C96" s="15" t="s">
        <v>69</v>
      </c>
      <c r="D96" s="15" t="s">
        <v>267</v>
      </c>
      <c r="E96" s="16">
        <v>381.69394199846289</v>
      </c>
      <c r="F96" s="16">
        <v>393.99999999999972</v>
      </c>
      <c r="G96" s="16">
        <v>647.54384646462063</v>
      </c>
      <c r="H96" s="16">
        <v>602.16573699230344</v>
      </c>
      <c r="I96" s="16">
        <v>615.82389472213606</v>
      </c>
      <c r="J96" s="16">
        <v>779.66186354626132</v>
      </c>
      <c r="K96" s="16">
        <v>963.42990907546198</v>
      </c>
      <c r="L96" s="16">
        <v>1152.205284469153</v>
      </c>
      <c r="M96" s="16">
        <v>1231.2208887716356</v>
      </c>
      <c r="N96" s="16">
        <v>1429.6332270192145</v>
      </c>
      <c r="O96" s="16">
        <v>1481.5781096517267</v>
      </c>
    </row>
    <row r="97" spans="1:15" x14ac:dyDescent="0.3">
      <c r="A97" s="15" t="str">
        <f>INDEX('R1. Scenario specifications'!$C$11:$C$49,MATCH($B97,'R1. Scenario specifications'!$A$11:$A$49,0))</f>
        <v>Current 2DS, 2020 start, 'Expect the Unexpected'</v>
      </c>
      <c r="B97" s="15" t="s">
        <v>15</v>
      </c>
      <c r="C97" s="15" t="s">
        <v>70</v>
      </c>
      <c r="D97" s="15" t="s">
        <v>268</v>
      </c>
      <c r="E97" s="16">
        <v>430.92482224951107</v>
      </c>
      <c r="F97" s="16">
        <v>452.4364981864552</v>
      </c>
      <c r="G97" s="16">
        <v>452.8330666776244</v>
      </c>
      <c r="H97" s="16">
        <v>255.30729549391953</v>
      </c>
      <c r="I97" s="16">
        <v>131.47730798626918</v>
      </c>
      <c r="J97" s="16">
        <v>7.7068792426450479</v>
      </c>
      <c r="K97" s="16">
        <v>15.912216505816581</v>
      </c>
      <c r="L97" s="16">
        <v>15.01614146269463</v>
      </c>
      <c r="M97" s="16">
        <v>42.116238928262526</v>
      </c>
      <c r="N97" s="16">
        <v>80.706904137331051</v>
      </c>
      <c r="O97" s="16">
        <v>160.44084454245038</v>
      </c>
    </row>
    <row r="98" spans="1:15" x14ac:dyDescent="0.3">
      <c r="A98" s="15" t="str">
        <f>INDEX('R1. Scenario specifications'!$C$11:$C$49,MATCH($B98,'R1. Scenario specifications'!$A$11:$A$49,0))</f>
        <v>Current 2DS, 2020 start, 'Expect the Unexpected'</v>
      </c>
      <c r="B98" s="15" t="s">
        <v>15</v>
      </c>
      <c r="C98" s="15" t="s">
        <v>71</v>
      </c>
      <c r="D98" s="15" t="s">
        <v>269</v>
      </c>
      <c r="E98" s="16">
        <v>13.930776255707762</v>
      </c>
      <c r="F98" s="16">
        <v>96.560908546679059</v>
      </c>
      <c r="G98" s="16">
        <v>200.99425222798618</v>
      </c>
      <c r="H98" s="16">
        <v>936.62702787258195</v>
      </c>
      <c r="I98" s="16">
        <v>3250.385713590465</v>
      </c>
      <c r="J98" s="16">
        <v>5977.0603434398699</v>
      </c>
      <c r="K98" s="16">
        <v>7606.5399913947467</v>
      </c>
      <c r="L98" s="16">
        <v>9506.8816201088794</v>
      </c>
      <c r="M98" s="16">
        <v>12929.509622253567</v>
      </c>
      <c r="N98" s="16">
        <v>18728.525918048268</v>
      </c>
      <c r="O98" s="16">
        <v>21861.805094074014</v>
      </c>
    </row>
    <row r="99" spans="1:15" x14ac:dyDescent="0.3">
      <c r="A99" s="15" t="str">
        <f>INDEX('R1. Scenario specifications'!$C$11:$C$49,MATCH($B99,'R1. Scenario specifications'!$A$11:$A$49,0))</f>
        <v>Current 2DS, 2020 start, 'Expect the Unexpected'</v>
      </c>
      <c r="B99" s="15" t="s">
        <v>15</v>
      </c>
      <c r="C99" s="15" t="s">
        <v>72</v>
      </c>
      <c r="D99" s="15" t="s">
        <v>269</v>
      </c>
      <c r="E99" s="16">
        <v>11.2241111111111</v>
      </c>
      <c r="F99" s="16">
        <v>12.249511111111101</v>
      </c>
      <c r="G99" s="16">
        <v>13.0611055551111</v>
      </c>
      <c r="H99" s="16">
        <v>13.059105551511097</v>
      </c>
      <c r="I99" s="16">
        <v>13.0590282828668</v>
      </c>
      <c r="J99" s="16">
        <v>13.066270522532257</v>
      </c>
      <c r="K99" s="16">
        <v>13.108963315471918</v>
      </c>
      <c r="L99" s="16">
        <v>61.482201942276703</v>
      </c>
      <c r="M99" s="16">
        <v>61.4799232270529</v>
      </c>
      <c r="N99" s="16">
        <v>66.034566847047003</v>
      </c>
      <c r="O99" s="16">
        <v>66.032166847046994</v>
      </c>
    </row>
    <row r="100" spans="1:15" x14ac:dyDescent="0.3">
      <c r="A100" s="15" t="str">
        <f>INDEX('R1. Scenario specifications'!$C$11:$C$49,MATCH($B100,'R1. Scenario specifications'!$A$11:$A$49,0))</f>
        <v>Current 2DS, 2020 start, 'Expect the Unexpected'</v>
      </c>
      <c r="B100" s="15" t="s">
        <v>15</v>
      </c>
      <c r="C100" s="15" t="s">
        <v>76</v>
      </c>
      <c r="D100" s="15" t="s">
        <v>268</v>
      </c>
      <c r="E100" s="16">
        <v>0.31124745380476826</v>
      </c>
      <c r="F100" s="16">
        <v>0.28314462712947408</v>
      </c>
      <c r="G100" s="16">
        <v>0.23818010444900301</v>
      </c>
      <c r="H100" s="16">
        <v>0.15878673629933501</v>
      </c>
      <c r="I100" s="16">
        <v>7.9393368149667701E-2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</row>
    <row r="101" spans="1:15" x14ac:dyDescent="0.3">
      <c r="A101" s="15" t="str">
        <f>INDEX('R1. Scenario specifications'!$C$11:$C$49,MATCH($B101,'R1. Scenario specifications'!$A$11:$A$49,0))</f>
        <v>Current 2DS, 2020 start, 'Expect the Unexpected'</v>
      </c>
      <c r="B101" s="15" t="s">
        <v>15</v>
      </c>
      <c r="C101" s="15" t="s">
        <v>73</v>
      </c>
      <c r="D101" s="15" t="s">
        <v>270</v>
      </c>
      <c r="E101" s="16">
        <v>217.76839471634247</v>
      </c>
      <c r="F101" s="16">
        <v>242.99857406704328</v>
      </c>
      <c r="G101" s="16">
        <v>365.36686102816412</v>
      </c>
      <c r="H101" s="16">
        <v>1543.845347628499</v>
      </c>
      <c r="I101" s="16">
        <v>3444.1857321288107</v>
      </c>
      <c r="J101" s="16">
        <v>4304.3686560750193</v>
      </c>
      <c r="K101" s="16">
        <v>5804.9994062940677</v>
      </c>
      <c r="L101" s="16">
        <v>8139.0352352281325</v>
      </c>
      <c r="M101" s="16">
        <v>11765.021427020663</v>
      </c>
      <c r="N101" s="16">
        <v>18496.544995670836</v>
      </c>
      <c r="O101" s="16">
        <v>23724.60503450382</v>
      </c>
    </row>
    <row r="102" spans="1:15" x14ac:dyDescent="0.3">
      <c r="A102" s="15" t="str">
        <f>INDEX('R1. Scenario specifications'!$C$11:$C$49,MATCH($B102,'R1. Scenario specifications'!$A$11:$A$49,0))</f>
        <v>Current 2DS, 2030 start, 'Expect the Unexpected' but with cheap energy efficiency</v>
      </c>
      <c r="B102" s="15" t="s">
        <v>16</v>
      </c>
      <c r="C102" s="15" t="s">
        <v>64</v>
      </c>
      <c r="D102" s="15" t="s">
        <v>263</v>
      </c>
      <c r="E102" s="16">
        <v>19.526838931037336</v>
      </c>
      <c r="F102" s="16">
        <v>24.241679819130685</v>
      </c>
      <c r="G102" s="16">
        <v>117.00973314165351</v>
      </c>
      <c r="H102" s="16">
        <v>337.46670445449013</v>
      </c>
      <c r="I102" s="16">
        <v>494.56135989539456</v>
      </c>
      <c r="J102" s="16">
        <v>561.95612357316315</v>
      </c>
      <c r="K102" s="16">
        <v>339.5496133288766</v>
      </c>
      <c r="L102" s="16">
        <v>173.97086899698721</v>
      </c>
      <c r="M102" s="16">
        <v>8.4498862327646904</v>
      </c>
      <c r="N102" s="16">
        <v>5.4184960253580003</v>
      </c>
      <c r="O102" s="16">
        <v>5.9971576198200003</v>
      </c>
    </row>
    <row r="103" spans="1:15" x14ac:dyDescent="0.3">
      <c r="A103" s="15" t="str">
        <f>INDEX('R1. Scenario specifications'!$C$11:$C$49,MATCH($B103,'R1. Scenario specifications'!$A$11:$A$49,0))</f>
        <v>Current 2DS, 2030 start, 'Expect the Unexpected' but with cheap energy efficiency</v>
      </c>
      <c r="B103" s="15" t="s">
        <v>16</v>
      </c>
      <c r="C103" s="15" t="s">
        <v>74</v>
      </c>
      <c r="D103" s="15" t="s">
        <v>263</v>
      </c>
      <c r="E103" s="16">
        <v>0</v>
      </c>
      <c r="F103" s="16">
        <v>0</v>
      </c>
      <c r="G103" s="16">
        <v>0</v>
      </c>
      <c r="H103" s="16">
        <v>0</v>
      </c>
      <c r="I103" s="16">
        <v>6.0452669611607135</v>
      </c>
      <c r="J103" s="16">
        <v>46.474693712800502</v>
      </c>
      <c r="K103" s="16">
        <v>305.99833017056443</v>
      </c>
      <c r="L103" s="16">
        <v>1119.83667311312</v>
      </c>
      <c r="M103" s="16">
        <v>2147.6741797493401</v>
      </c>
      <c r="N103" s="16">
        <v>2852.1914937200945</v>
      </c>
      <c r="O103" s="16">
        <v>3270.9684583587818</v>
      </c>
    </row>
    <row r="104" spans="1:15" x14ac:dyDescent="0.3">
      <c r="A104" s="15" t="str">
        <f>INDEX('R1. Scenario specifications'!$C$11:$C$49,MATCH($B104,'R1. Scenario specifications'!$A$11:$A$49,0))</f>
        <v>Current 2DS, 2030 start, 'Expect the Unexpected' but with cheap energy efficiency</v>
      </c>
      <c r="B104" s="15" t="s">
        <v>16</v>
      </c>
      <c r="C104" s="15" t="s">
        <v>65</v>
      </c>
      <c r="D104" s="15" t="s">
        <v>264</v>
      </c>
      <c r="E104" s="16">
        <v>1574.4667538708993</v>
      </c>
      <c r="F104" s="16">
        <v>1804.9999999999995</v>
      </c>
      <c r="G104" s="16">
        <v>1804.9999999999995</v>
      </c>
      <c r="H104" s="16">
        <v>1457.9151695915234</v>
      </c>
      <c r="I104" s="16">
        <v>483.91631600182512</v>
      </c>
      <c r="J104" s="16">
        <v>15.4833714793025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</row>
    <row r="105" spans="1:15" x14ac:dyDescent="0.3">
      <c r="A105" s="15" t="str">
        <f>INDEX('R1. Scenario specifications'!$C$11:$C$49,MATCH($B105,'R1. Scenario specifications'!$A$11:$A$49,0))</f>
        <v>Current 2DS, 2030 start, 'Expect the Unexpected' but with cheap energy efficiency</v>
      </c>
      <c r="B105" s="15" t="s">
        <v>16</v>
      </c>
      <c r="C105" s="15" t="s">
        <v>66</v>
      </c>
      <c r="D105" s="15" t="s">
        <v>265</v>
      </c>
      <c r="E105" s="16">
        <v>1039.9117830499872</v>
      </c>
      <c r="F105" s="16">
        <v>1665.4640407224579</v>
      </c>
      <c r="G105" s="16">
        <v>2174.5779702128848</v>
      </c>
      <c r="H105" s="16">
        <v>2013.1733764806745</v>
      </c>
      <c r="I105" s="16">
        <v>1071.909065288495</v>
      </c>
      <c r="J105" s="16">
        <v>319.83763016011943</v>
      </c>
      <c r="K105" s="16">
        <v>352.97340539612128</v>
      </c>
      <c r="L105" s="16">
        <v>417.37550240262209</v>
      </c>
      <c r="M105" s="16">
        <v>327.92918118138209</v>
      </c>
      <c r="N105" s="16">
        <v>305.8824409571377</v>
      </c>
      <c r="O105" s="16">
        <v>218.57478194101017</v>
      </c>
    </row>
    <row r="106" spans="1:15" x14ac:dyDescent="0.3">
      <c r="A106" s="15" t="str">
        <f>INDEX('R1. Scenario specifications'!$C$11:$C$49,MATCH($B106,'R1. Scenario specifications'!$A$11:$A$49,0))</f>
        <v>Current 2DS, 2030 start, 'Expect the Unexpected' but with cheap energy efficiency</v>
      </c>
      <c r="B106" s="15" t="s">
        <v>16</v>
      </c>
      <c r="C106" s="15" t="s">
        <v>75</v>
      </c>
      <c r="D106" s="15" t="s">
        <v>265</v>
      </c>
      <c r="E106" s="16">
        <v>0</v>
      </c>
      <c r="F106" s="16">
        <v>0</v>
      </c>
      <c r="G106" s="16">
        <v>0</v>
      </c>
      <c r="H106" s="16">
        <v>0</v>
      </c>
      <c r="I106" s="16">
        <v>0.18818990507199412</v>
      </c>
      <c r="J106" s="16">
        <v>1.9791442858924999</v>
      </c>
      <c r="K106" s="16">
        <v>3.9583648191806708</v>
      </c>
      <c r="L106" s="16">
        <v>5.2817047504747512</v>
      </c>
      <c r="M106" s="16">
        <v>66.875381257796917</v>
      </c>
      <c r="N106" s="16">
        <v>169.31793347874785</v>
      </c>
      <c r="O106" s="16">
        <v>447.96942137872486</v>
      </c>
    </row>
    <row r="107" spans="1:15" x14ac:dyDescent="0.3">
      <c r="A107" s="15" t="str">
        <f>INDEX('R1. Scenario specifications'!$C$11:$C$49,MATCH($B107,'R1. Scenario specifications'!$A$11:$A$49,0))</f>
        <v>Current 2DS, 2030 start, 'Expect the Unexpected' but with cheap energy efficiency</v>
      </c>
      <c r="B107" s="15" t="s">
        <v>16</v>
      </c>
      <c r="C107" s="15" t="s">
        <v>67</v>
      </c>
      <c r="D107" s="15" t="s">
        <v>268</v>
      </c>
      <c r="E107" s="16">
        <v>31.122062759818384</v>
      </c>
      <c r="F107" s="16">
        <v>28.670816918420648</v>
      </c>
      <c r="G107" s="16">
        <v>111.69584269732113</v>
      </c>
      <c r="H107" s="16">
        <v>156.99053186462854</v>
      </c>
      <c r="I107" s="16">
        <v>202.28522103193592</v>
      </c>
      <c r="J107" s="16">
        <v>252.5501949797432</v>
      </c>
      <c r="K107" s="16">
        <v>284.41232571626273</v>
      </c>
      <c r="L107" s="16">
        <v>281.75663441587938</v>
      </c>
      <c r="M107" s="16">
        <v>281.7086730181876</v>
      </c>
      <c r="N107" s="16">
        <v>290.1472912953522</v>
      </c>
      <c r="O107" s="16">
        <v>462.24701250450295</v>
      </c>
    </row>
    <row r="108" spans="1:15" x14ac:dyDescent="0.3">
      <c r="A108" s="15" t="str">
        <f>INDEX('R1. Scenario specifications'!$C$11:$C$49,MATCH($B108,'R1. Scenario specifications'!$A$11:$A$49,0))</f>
        <v>Current 2DS, 2030 start, 'Expect the Unexpected' but with cheap energy efficiency</v>
      </c>
      <c r="B108" s="15" t="s">
        <v>16</v>
      </c>
      <c r="C108" s="15" t="s">
        <v>68</v>
      </c>
      <c r="D108" s="15" t="s">
        <v>266</v>
      </c>
      <c r="E108" s="16">
        <v>738.24098154394619</v>
      </c>
      <c r="F108" s="16">
        <v>743.13608956648409</v>
      </c>
      <c r="G108" s="16">
        <v>987.16933273363418</v>
      </c>
      <c r="H108" s="16">
        <v>1154.9259485065875</v>
      </c>
      <c r="I108" s="16">
        <v>1270.9829130564219</v>
      </c>
      <c r="J108" s="16">
        <v>1495.9126996518544</v>
      </c>
      <c r="K108" s="16">
        <v>1602.2631694792992</v>
      </c>
      <c r="L108" s="16">
        <v>1765.68465196239</v>
      </c>
      <c r="M108" s="16">
        <v>1859.1852070550001</v>
      </c>
      <c r="N108" s="16">
        <v>2288.7886577505437</v>
      </c>
      <c r="O108" s="16">
        <v>2605.3435448618488</v>
      </c>
    </row>
    <row r="109" spans="1:15" x14ac:dyDescent="0.3">
      <c r="A109" s="15" t="str">
        <f>INDEX('R1. Scenario specifications'!$C$11:$C$49,MATCH($B109,'R1. Scenario specifications'!$A$11:$A$49,0))</f>
        <v>Current 2DS, 2030 start, 'Expect the Unexpected' but with cheap energy efficiency</v>
      </c>
      <c r="B109" s="15" t="s">
        <v>16</v>
      </c>
      <c r="C109" s="15" t="s">
        <v>69</v>
      </c>
      <c r="D109" s="15" t="s">
        <v>267</v>
      </c>
      <c r="E109" s="16">
        <v>381.69394199846289</v>
      </c>
      <c r="F109" s="16">
        <v>393.99999999999972</v>
      </c>
      <c r="G109" s="16">
        <v>647.54384646462074</v>
      </c>
      <c r="H109" s="16">
        <v>602.16573699230344</v>
      </c>
      <c r="I109" s="16">
        <v>568.95167702708954</v>
      </c>
      <c r="J109" s="16">
        <v>769.29945839277696</v>
      </c>
      <c r="K109" s="16">
        <v>864.35728155144523</v>
      </c>
      <c r="L109" s="16">
        <v>972.28845238451322</v>
      </c>
      <c r="M109" s="16">
        <v>1044.6849842954255</v>
      </c>
      <c r="N109" s="16">
        <v>1390.3713331752938</v>
      </c>
      <c r="O109" s="16">
        <v>1412.7436708660152</v>
      </c>
    </row>
    <row r="110" spans="1:15" x14ac:dyDescent="0.3">
      <c r="A110" s="15" t="str">
        <f>INDEX('R1. Scenario specifications'!$C$11:$C$49,MATCH($B110,'R1. Scenario specifications'!$A$11:$A$49,0))</f>
        <v>Current 2DS, 2030 start, 'Expect the Unexpected' but with cheap energy efficiency</v>
      </c>
      <c r="B110" s="15" t="s">
        <v>16</v>
      </c>
      <c r="C110" s="15" t="s">
        <v>70</v>
      </c>
      <c r="D110" s="15" t="s">
        <v>268</v>
      </c>
      <c r="E110" s="16">
        <v>425.57696557048564</v>
      </c>
      <c r="F110" s="16">
        <v>452.4364981864552</v>
      </c>
      <c r="G110" s="16">
        <v>452.8330666776244</v>
      </c>
      <c r="H110" s="16">
        <v>256.76156686396979</v>
      </c>
      <c r="I110" s="16">
        <v>143.35798878408886</v>
      </c>
      <c r="J110" s="16">
        <v>25.396364211151358</v>
      </c>
      <c r="K110" s="16">
        <v>18.400011894395739</v>
      </c>
      <c r="L110" s="16">
        <v>12.56238047824389</v>
      </c>
      <c r="M110" s="16">
        <v>54.859843871644031</v>
      </c>
      <c r="N110" s="16">
        <v>78.81566773193245</v>
      </c>
      <c r="O110" s="16">
        <v>159.23863158609032</v>
      </c>
    </row>
    <row r="111" spans="1:15" x14ac:dyDescent="0.3">
      <c r="A111" s="15" t="str">
        <f>INDEX('R1. Scenario specifications'!$C$11:$C$49,MATCH($B111,'R1. Scenario specifications'!$A$11:$A$49,0))</f>
        <v>Current 2DS, 2030 start, 'Expect the Unexpected' but with cheap energy efficiency</v>
      </c>
      <c r="B111" s="15" t="s">
        <v>16</v>
      </c>
      <c r="C111" s="15" t="s">
        <v>71</v>
      </c>
      <c r="D111" s="15" t="s">
        <v>269</v>
      </c>
      <c r="E111" s="16">
        <v>13.930776255707762</v>
      </c>
      <c r="F111" s="16">
        <v>96.560908546679059</v>
      </c>
      <c r="G111" s="16">
        <v>228.79465615510912</v>
      </c>
      <c r="H111" s="16">
        <v>549.8952912601319</v>
      </c>
      <c r="I111" s="16">
        <v>2207.1325789113152</v>
      </c>
      <c r="J111" s="16">
        <v>4401.9544990339073</v>
      </c>
      <c r="K111" s="16">
        <v>5986.4617154204534</v>
      </c>
      <c r="L111" s="16">
        <v>8178.5642539130895</v>
      </c>
      <c r="M111" s="16">
        <v>10335.796917524196</v>
      </c>
      <c r="N111" s="16">
        <v>14367.257915346332</v>
      </c>
      <c r="O111" s="16">
        <v>17541.884819680821</v>
      </c>
    </row>
    <row r="112" spans="1:15" x14ac:dyDescent="0.3">
      <c r="A112" s="15" t="str">
        <f>INDEX('R1. Scenario specifications'!$C$11:$C$49,MATCH($B112,'R1. Scenario specifications'!$A$11:$A$49,0))</f>
        <v>Current 2DS, 2030 start, 'Expect the Unexpected' but with cheap energy efficiency</v>
      </c>
      <c r="B112" s="15" t="s">
        <v>16</v>
      </c>
      <c r="C112" s="15" t="s">
        <v>72</v>
      </c>
      <c r="D112" s="15" t="s">
        <v>269</v>
      </c>
      <c r="E112" s="16">
        <v>11.2241111111111</v>
      </c>
      <c r="F112" s="16">
        <v>12.249511111111101</v>
      </c>
      <c r="G112" s="16">
        <v>13.0611055551111</v>
      </c>
      <c r="H112" s="16">
        <v>13.059905555111095</v>
      </c>
      <c r="I112" s="16">
        <v>13.056002652205361</v>
      </c>
      <c r="J112" s="16">
        <v>13.054402652205358</v>
      </c>
      <c r="K112" s="16">
        <v>13.054725383561056</v>
      </c>
      <c r="L112" s="16">
        <v>29.014339640017202</v>
      </c>
      <c r="M112" s="16">
        <v>33.105769058760899</v>
      </c>
      <c r="N112" s="16">
        <v>33.103769058760903</v>
      </c>
      <c r="O112" s="16">
        <v>33.101769058760894</v>
      </c>
    </row>
    <row r="113" spans="1:15" x14ac:dyDescent="0.3">
      <c r="A113" s="15" t="str">
        <f>INDEX('R1. Scenario specifications'!$C$11:$C$49,MATCH($B113,'R1. Scenario specifications'!$A$11:$A$49,0))</f>
        <v>Current 2DS, 2030 start, 'Expect the Unexpected' but with cheap energy efficiency</v>
      </c>
      <c r="B113" s="15" t="s">
        <v>16</v>
      </c>
      <c r="C113" s="15" t="s">
        <v>76</v>
      </c>
      <c r="D113" s="15" t="s">
        <v>268</v>
      </c>
      <c r="E113" s="16">
        <v>0.31124745380476826</v>
      </c>
      <c r="F113" s="16">
        <v>0.28314462712947408</v>
      </c>
      <c r="G113" s="16">
        <v>0.23818010444900301</v>
      </c>
      <c r="H113" s="16">
        <v>0.15878673629933501</v>
      </c>
      <c r="I113" s="16">
        <v>7.9393368149667701E-2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</row>
    <row r="114" spans="1:15" x14ac:dyDescent="0.3">
      <c r="A114" s="15" t="str">
        <f>INDEX('R1. Scenario specifications'!$C$11:$C$49,MATCH($B114,'R1. Scenario specifications'!$A$11:$A$49,0))</f>
        <v>Current 2DS, 2030 start, 'Expect the Unexpected' but with cheap energy efficiency</v>
      </c>
      <c r="B114" s="15" t="s">
        <v>16</v>
      </c>
      <c r="C114" s="15" t="s">
        <v>73</v>
      </c>
      <c r="D114" s="15" t="s">
        <v>270</v>
      </c>
      <c r="E114" s="16">
        <v>217.76839471634247</v>
      </c>
      <c r="F114" s="16">
        <v>242.99857406704328</v>
      </c>
      <c r="G114" s="16">
        <v>365.36686102816446</v>
      </c>
      <c r="H114" s="16">
        <v>1442.2354881882916</v>
      </c>
      <c r="I114" s="16">
        <v>3161.4566143102147</v>
      </c>
      <c r="J114" s="16">
        <v>3723.4936379757942</v>
      </c>
      <c r="K114" s="16">
        <v>4833.8201574154718</v>
      </c>
      <c r="L114" s="16">
        <v>6676.4008396943109</v>
      </c>
      <c r="M114" s="16">
        <v>9238.5073555248728</v>
      </c>
      <c r="N114" s="16">
        <v>14288.384807969825</v>
      </c>
      <c r="O114" s="16">
        <v>18990.455468494816</v>
      </c>
    </row>
    <row r="115" spans="1:15" x14ac:dyDescent="0.3">
      <c r="A115" s="15" t="str">
        <f>INDEX('R1. Scenario specifications'!$C$11:$C$49,MATCH($B115,'R1. Scenario specifications'!$A$11:$A$49,0))</f>
        <v>Current 2DS, 2020 start, 'Expect the Unexpected' but with most conservative biomass CCS / NET technology cost assumptions</v>
      </c>
      <c r="B115" s="15" t="s">
        <v>17</v>
      </c>
      <c r="C115" s="15" t="s">
        <v>64</v>
      </c>
      <c r="D115" s="15" t="s">
        <v>263</v>
      </c>
      <c r="E115" s="16">
        <v>19.526838931037336</v>
      </c>
      <c r="F115" s="16">
        <v>24.241679819130685</v>
      </c>
      <c r="G115" s="16">
        <v>117.00973314165351</v>
      </c>
      <c r="H115" s="16">
        <v>441.96889716582848</v>
      </c>
      <c r="I115" s="16">
        <v>509.21142004537046</v>
      </c>
      <c r="J115" s="16">
        <v>532.44611931104293</v>
      </c>
      <c r="K115" s="16">
        <v>260.25610798837334</v>
      </c>
      <c r="L115" s="16">
        <v>184.529496217846</v>
      </c>
      <c r="M115" s="16">
        <v>63.986662317075236</v>
      </c>
      <c r="N115" s="16">
        <v>6.2365804767131401</v>
      </c>
      <c r="O115" s="16">
        <v>6.2365804767131401</v>
      </c>
    </row>
    <row r="116" spans="1:15" x14ac:dyDescent="0.3">
      <c r="A116" s="15" t="str">
        <f>INDEX('R1. Scenario specifications'!$C$11:$C$49,MATCH($B116,'R1. Scenario specifications'!$A$11:$A$49,0))</f>
        <v>Current 2DS, 2020 start, 'Expect the Unexpected' but with most conservative biomass CCS / NET technology cost assumptions</v>
      </c>
      <c r="B116" s="15" t="s">
        <v>17</v>
      </c>
      <c r="C116" s="15" t="s">
        <v>74</v>
      </c>
      <c r="D116" s="15" t="s">
        <v>263</v>
      </c>
      <c r="E116" s="16">
        <v>0</v>
      </c>
      <c r="F116" s="16">
        <v>0</v>
      </c>
      <c r="G116" s="16">
        <v>0</v>
      </c>
      <c r="H116" s="16">
        <v>6.2193538168447819</v>
      </c>
      <c r="I116" s="16">
        <v>34.814851986432487</v>
      </c>
      <c r="J116" s="16">
        <v>140.66134756577389</v>
      </c>
      <c r="K116" s="16">
        <v>712.87592880058719</v>
      </c>
      <c r="L116" s="16">
        <v>1635.8646536915148</v>
      </c>
      <c r="M116" s="16">
        <v>2444.0586767430136</v>
      </c>
      <c r="N116" s="16">
        <v>3080.5255201382756</v>
      </c>
      <c r="O116" s="16">
        <v>3345.2973095393518</v>
      </c>
    </row>
    <row r="117" spans="1:15" x14ac:dyDescent="0.3">
      <c r="A117" s="15" t="str">
        <f>INDEX('R1. Scenario specifications'!$C$11:$C$49,MATCH($B117,'R1. Scenario specifications'!$A$11:$A$49,0))</f>
        <v>Current 2DS, 2020 start, 'Expect the Unexpected' but with most conservative biomass CCS / NET technology cost assumptions</v>
      </c>
      <c r="B117" s="15" t="s">
        <v>17</v>
      </c>
      <c r="C117" s="15" t="s">
        <v>65</v>
      </c>
      <c r="D117" s="15" t="s">
        <v>264</v>
      </c>
      <c r="E117" s="16">
        <v>1574.4667538708993</v>
      </c>
      <c r="F117" s="16">
        <v>1804.9999999999995</v>
      </c>
      <c r="G117" s="16">
        <v>1804.9999999999995</v>
      </c>
      <c r="H117" s="16">
        <v>1442.4317981122208</v>
      </c>
      <c r="I117" s="16">
        <v>468.43294452252263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</row>
    <row r="118" spans="1:15" x14ac:dyDescent="0.3">
      <c r="A118" s="15" t="str">
        <f>INDEX('R1. Scenario specifications'!$C$11:$C$49,MATCH($B118,'R1. Scenario specifications'!$A$11:$A$49,0))</f>
        <v>Current 2DS, 2020 start, 'Expect the Unexpected' but with most conservative biomass CCS / NET technology cost assumptions</v>
      </c>
      <c r="B118" s="15" t="s">
        <v>17</v>
      </c>
      <c r="C118" s="15" t="s">
        <v>66</v>
      </c>
      <c r="D118" s="15" t="s">
        <v>265</v>
      </c>
      <c r="E118" s="16">
        <v>1039.9117830499872</v>
      </c>
      <c r="F118" s="16">
        <v>1665.4640407224579</v>
      </c>
      <c r="G118" s="16">
        <v>2174.5779702128848</v>
      </c>
      <c r="H118" s="16">
        <v>2058.7444082394104</v>
      </c>
      <c r="I118" s="16">
        <v>1079.8776628125852</v>
      </c>
      <c r="J118" s="16">
        <v>466.63922498682837</v>
      </c>
      <c r="K118" s="16">
        <v>726.19804292842718</v>
      </c>
      <c r="L118" s="16">
        <v>798.76280611636366</v>
      </c>
      <c r="M118" s="16">
        <v>539.5813914733609</v>
      </c>
      <c r="N118" s="16">
        <v>322.05503210334746</v>
      </c>
      <c r="O118" s="16">
        <v>259.19764130023538</v>
      </c>
    </row>
    <row r="119" spans="1:15" x14ac:dyDescent="0.3">
      <c r="A119" s="15" t="str">
        <f>INDEX('R1. Scenario specifications'!$C$11:$C$49,MATCH($B119,'R1. Scenario specifications'!$A$11:$A$49,0))</f>
        <v>Current 2DS, 2020 start, 'Expect the Unexpected' but with most conservative biomass CCS / NET technology cost assumptions</v>
      </c>
      <c r="B119" s="15" t="s">
        <v>17</v>
      </c>
      <c r="C119" s="15" t="s">
        <v>75</v>
      </c>
      <c r="D119" s="15" t="s">
        <v>265</v>
      </c>
      <c r="E119" s="16">
        <v>0</v>
      </c>
      <c r="F119" s="16">
        <v>0</v>
      </c>
      <c r="G119" s="16">
        <v>0</v>
      </c>
      <c r="H119" s="16">
        <v>0</v>
      </c>
      <c r="I119" s="16">
        <v>2.9191737831612357</v>
      </c>
      <c r="J119" s="16">
        <v>7.6369846784866455</v>
      </c>
      <c r="K119" s="16">
        <v>8.9032132433701001</v>
      </c>
      <c r="L119" s="16">
        <v>20.696081302234219</v>
      </c>
      <c r="M119" s="16">
        <v>340.17106262440996</v>
      </c>
      <c r="N119" s="16">
        <v>869.0326609638023</v>
      </c>
      <c r="O119" s="16">
        <v>1117.7818936753733</v>
      </c>
    </row>
    <row r="120" spans="1:15" x14ac:dyDescent="0.3">
      <c r="A120" s="15" t="str">
        <f>INDEX('R1. Scenario specifications'!$C$11:$C$49,MATCH($B120,'R1. Scenario specifications'!$A$11:$A$49,0))</f>
        <v>Current 2DS, 2020 start, 'Expect the Unexpected' but with most conservative biomass CCS / NET technology cost assumptions</v>
      </c>
      <c r="B120" s="15" t="s">
        <v>17</v>
      </c>
      <c r="C120" s="15" t="s">
        <v>67</v>
      </c>
      <c r="D120" s="15" t="s">
        <v>268</v>
      </c>
      <c r="E120" s="16">
        <v>31.122062759818384</v>
      </c>
      <c r="F120" s="16">
        <v>28.670816918420648</v>
      </c>
      <c r="G120" s="16">
        <v>111.69584269732113</v>
      </c>
      <c r="H120" s="16">
        <v>157.36109019852242</v>
      </c>
      <c r="I120" s="16">
        <v>203.89429731015917</v>
      </c>
      <c r="J120" s="16">
        <v>262.45925913379091</v>
      </c>
      <c r="K120" s="16">
        <v>319.4497825476052</v>
      </c>
      <c r="L120" s="16">
        <v>355.85144732751951</v>
      </c>
      <c r="M120" s="16">
        <v>427.95492483601794</v>
      </c>
      <c r="N120" s="16">
        <v>660.98939031300893</v>
      </c>
      <c r="O120" s="16">
        <v>898.73386072146343</v>
      </c>
    </row>
    <row r="121" spans="1:15" x14ac:dyDescent="0.3">
      <c r="A121" s="15" t="str">
        <f>INDEX('R1. Scenario specifications'!$C$11:$C$49,MATCH($B121,'R1. Scenario specifications'!$A$11:$A$49,0))</f>
        <v>Current 2DS, 2020 start, 'Expect the Unexpected' but with most conservative biomass CCS / NET technology cost assumptions</v>
      </c>
      <c r="B121" s="15" t="s">
        <v>17</v>
      </c>
      <c r="C121" s="15" t="s">
        <v>68</v>
      </c>
      <c r="D121" s="15" t="s">
        <v>266</v>
      </c>
      <c r="E121" s="16">
        <v>738.24098154394619</v>
      </c>
      <c r="F121" s="16">
        <v>743.13608956648409</v>
      </c>
      <c r="G121" s="16">
        <v>987.16933273363418</v>
      </c>
      <c r="H121" s="16">
        <v>1167.2521370003794</v>
      </c>
      <c r="I121" s="16">
        <v>1366.2065689221897</v>
      </c>
      <c r="J121" s="16">
        <v>1592.3929222608306</v>
      </c>
      <c r="K121" s="16">
        <v>1700.3308583902697</v>
      </c>
      <c r="L121" s="16">
        <v>1900.6221411636518</v>
      </c>
      <c r="M121" s="16">
        <v>2177.656536939091</v>
      </c>
      <c r="N121" s="16">
        <v>2696.7303021698031</v>
      </c>
      <c r="O121" s="16">
        <v>3082.0661017361317</v>
      </c>
    </row>
    <row r="122" spans="1:15" x14ac:dyDescent="0.3">
      <c r="A122" s="15" t="str">
        <f>INDEX('R1. Scenario specifications'!$C$11:$C$49,MATCH($B122,'R1. Scenario specifications'!$A$11:$A$49,0))</f>
        <v>Current 2DS, 2020 start, 'Expect the Unexpected' but with most conservative biomass CCS / NET technology cost assumptions</v>
      </c>
      <c r="B122" s="15" t="s">
        <v>17</v>
      </c>
      <c r="C122" s="15" t="s">
        <v>69</v>
      </c>
      <c r="D122" s="15" t="s">
        <v>267</v>
      </c>
      <c r="E122" s="16">
        <v>381.69394199846289</v>
      </c>
      <c r="F122" s="16">
        <v>393.99999999999972</v>
      </c>
      <c r="G122" s="16">
        <v>647.54384646462074</v>
      </c>
      <c r="H122" s="16">
        <v>602.16573699230344</v>
      </c>
      <c r="I122" s="16">
        <v>628.46400557117533</v>
      </c>
      <c r="J122" s="16">
        <v>844.38288872308715</v>
      </c>
      <c r="K122" s="16">
        <v>976.89421559041205</v>
      </c>
      <c r="L122" s="16">
        <v>1169.109116185778</v>
      </c>
      <c r="M122" s="16">
        <v>1252.9147218846742</v>
      </c>
      <c r="N122" s="16">
        <v>1431.9577910816365</v>
      </c>
      <c r="O122" s="16">
        <v>1482.4943388069485</v>
      </c>
    </row>
    <row r="123" spans="1:15" x14ac:dyDescent="0.3">
      <c r="A123" s="15" t="str">
        <f>INDEX('R1. Scenario specifications'!$C$11:$C$49,MATCH($B123,'R1. Scenario specifications'!$A$11:$A$49,0))</f>
        <v>Current 2DS, 2020 start, 'Expect the Unexpected' but with most conservative biomass CCS / NET technology cost assumptions</v>
      </c>
      <c r="B123" s="15" t="s">
        <v>17</v>
      </c>
      <c r="C123" s="15" t="s">
        <v>70</v>
      </c>
      <c r="D123" s="15" t="s">
        <v>268</v>
      </c>
      <c r="E123" s="16">
        <v>425.57696557048564</v>
      </c>
      <c r="F123" s="16">
        <v>452.4364981864552</v>
      </c>
      <c r="G123" s="16">
        <v>452.8330666776244</v>
      </c>
      <c r="H123" s="16">
        <v>257.29690419922332</v>
      </c>
      <c r="I123" s="16">
        <v>143.02592655734108</v>
      </c>
      <c r="J123" s="16">
        <v>24.45504081847573</v>
      </c>
      <c r="K123" s="16">
        <v>21.38362042521371</v>
      </c>
      <c r="L123" s="16">
        <v>13.98235754693016</v>
      </c>
      <c r="M123" s="16">
        <v>59.107912434298896</v>
      </c>
      <c r="N123" s="16">
        <v>84.917921028074659</v>
      </c>
      <c r="O123" s="16">
        <v>157.04652065153124</v>
      </c>
    </row>
    <row r="124" spans="1:15" x14ac:dyDescent="0.3">
      <c r="A124" s="15" t="str">
        <f>INDEX('R1. Scenario specifications'!$C$11:$C$49,MATCH($B124,'R1. Scenario specifications'!$A$11:$A$49,0))</f>
        <v>Current 2DS, 2020 start, 'Expect the Unexpected' but with most conservative biomass CCS / NET technology cost assumptions</v>
      </c>
      <c r="B124" s="15" t="s">
        <v>17</v>
      </c>
      <c r="C124" s="15" t="s">
        <v>71</v>
      </c>
      <c r="D124" s="15" t="s">
        <v>269</v>
      </c>
      <c r="E124" s="16">
        <v>13.930776255707762</v>
      </c>
      <c r="F124" s="16">
        <v>96.560908546679059</v>
      </c>
      <c r="G124" s="16">
        <v>228.79465615510912</v>
      </c>
      <c r="H124" s="16">
        <v>906.75383984886707</v>
      </c>
      <c r="I124" s="16">
        <v>3091.3208314465019</v>
      </c>
      <c r="J124" s="16">
        <v>5037.6785299697722</v>
      </c>
      <c r="K124" s="16">
        <v>6570.7700018466412</v>
      </c>
      <c r="L124" s="16">
        <v>9045.7188307070501</v>
      </c>
      <c r="M124" s="16">
        <v>12378.460705429527</v>
      </c>
      <c r="N124" s="16">
        <v>18312.864406039887</v>
      </c>
      <c r="O124" s="16">
        <v>21563.608590252588</v>
      </c>
    </row>
    <row r="125" spans="1:15" x14ac:dyDescent="0.3">
      <c r="A125" s="15" t="str">
        <f>INDEX('R1. Scenario specifications'!$C$11:$C$49,MATCH($B125,'R1. Scenario specifications'!$A$11:$A$49,0))</f>
        <v>Current 2DS, 2020 start, 'Expect the Unexpected' but with most conservative biomass CCS / NET technology cost assumptions</v>
      </c>
      <c r="B125" s="15" t="s">
        <v>17</v>
      </c>
      <c r="C125" s="15" t="s">
        <v>72</v>
      </c>
      <c r="D125" s="15" t="s">
        <v>269</v>
      </c>
      <c r="E125" s="16">
        <v>11.2241111111111</v>
      </c>
      <c r="F125" s="16">
        <v>12.249511111111101</v>
      </c>
      <c r="G125" s="16">
        <v>13.0611055551111</v>
      </c>
      <c r="H125" s="16">
        <v>13.059105551511097</v>
      </c>
      <c r="I125" s="16">
        <v>13.0590282828668</v>
      </c>
      <c r="J125" s="16">
        <v>13.066670522532259</v>
      </c>
      <c r="K125" s="16">
        <v>13.111286046827615</v>
      </c>
      <c r="L125" s="16">
        <v>53.388095225999301</v>
      </c>
      <c r="M125" s="16">
        <v>53.385416510775499</v>
      </c>
      <c r="N125" s="16">
        <v>57.727583206164496</v>
      </c>
      <c r="O125" s="16">
        <v>57.725183206164502</v>
      </c>
    </row>
    <row r="126" spans="1:15" x14ac:dyDescent="0.3">
      <c r="A126" s="15" t="str">
        <f>INDEX('R1. Scenario specifications'!$C$11:$C$49,MATCH($B126,'R1. Scenario specifications'!$A$11:$A$49,0))</f>
        <v>Current 2DS, 2020 start, 'Expect the Unexpected' but with most conservative biomass CCS / NET technology cost assumptions</v>
      </c>
      <c r="B126" s="15" t="s">
        <v>17</v>
      </c>
      <c r="C126" s="15" t="s">
        <v>76</v>
      </c>
      <c r="D126" s="15" t="s">
        <v>268</v>
      </c>
      <c r="E126" s="16">
        <v>0.31124745380476826</v>
      </c>
      <c r="F126" s="16">
        <v>0.28314462712947408</v>
      </c>
      <c r="G126" s="16">
        <v>0.23818010444900301</v>
      </c>
      <c r="H126" s="16">
        <v>0.15878673629933501</v>
      </c>
      <c r="I126" s="16">
        <v>7.9393368149667701E-2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</row>
    <row r="127" spans="1:15" x14ac:dyDescent="0.3">
      <c r="A127" s="15" t="str">
        <f>INDEX('R1. Scenario specifications'!$C$11:$C$49,MATCH($B127,'R1. Scenario specifications'!$A$11:$A$49,0))</f>
        <v>Current 2DS, 2020 start, 'Expect the Unexpected' but with most conservative biomass CCS / NET technology cost assumptions</v>
      </c>
      <c r="B127" s="15" t="s">
        <v>17</v>
      </c>
      <c r="C127" s="15" t="s">
        <v>73</v>
      </c>
      <c r="D127" s="15" t="s">
        <v>270</v>
      </c>
      <c r="E127" s="16">
        <v>217.76839471634247</v>
      </c>
      <c r="F127" s="16">
        <v>242.99857406704328</v>
      </c>
      <c r="G127" s="16">
        <v>365.36686102816446</v>
      </c>
      <c r="H127" s="16">
        <v>1574.5759714634621</v>
      </c>
      <c r="I127" s="16">
        <v>3445.0583535327255</v>
      </c>
      <c r="J127" s="16">
        <v>4198.1501645830194</v>
      </c>
      <c r="K127" s="16">
        <v>5771.2491525262121</v>
      </c>
      <c r="L127" s="16">
        <v>8086.0528317242915</v>
      </c>
      <c r="M127" s="16">
        <v>11588.171195824245</v>
      </c>
      <c r="N127" s="16">
        <v>18291.739953031974</v>
      </c>
      <c r="O127" s="16">
        <v>23585.629601797293</v>
      </c>
    </row>
    <row r="128" spans="1:15" x14ac:dyDescent="0.3">
      <c r="A128" s="15" t="str">
        <f>INDEX('R1. Scenario specifications'!$C$11:$C$49,MATCH($B128,'R1. Scenario specifications'!$A$11:$A$49,0))</f>
        <v>Current 2DS, 2030 start, 'Expect the Unexpected' but with most conservative biomass CCS / NET technology cost assumptions</v>
      </c>
      <c r="B128" s="15" t="s">
        <v>18</v>
      </c>
      <c r="C128" s="15" t="s">
        <v>64</v>
      </c>
      <c r="D128" s="15" t="s">
        <v>263</v>
      </c>
      <c r="E128" s="16">
        <v>19.526838931037336</v>
      </c>
      <c r="F128" s="16">
        <v>24.241679819130685</v>
      </c>
      <c r="G128" s="16">
        <v>117.00973314165351</v>
      </c>
      <c r="H128" s="16">
        <v>337.46670445449013</v>
      </c>
      <c r="I128" s="16">
        <v>564.33274761479618</v>
      </c>
      <c r="J128" s="16">
        <v>544.14560436056138</v>
      </c>
      <c r="K128" s="16">
        <v>332.97536440656893</v>
      </c>
      <c r="L128" s="16">
        <v>97.625232355277674</v>
      </c>
      <c r="M128" s="16">
        <v>20.504565387650931</v>
      </c>
      <c r="N128" s="16">
        <v>6.2369048899507504</v>
      </c>
      <c r="O128" s="16">
        <v>6.2369048899507504</v>
      </c>
    </row>
    <row r="129" spans="1:15" x14ac:dyDescent="0.3">
      <c r="A129" s="15" t="str">
        <f>INDEX('R1. Scenario specifications'!$C$11:$C$49,MATCH($B129,'R1. Scenario specifications'!$A$11:$A$49,0))</f>
        <v>Current 2DS, 2030 start, 'Expect the Unexpected' but with most conservative biomass CCS / NET technology cost assumptions</v>
      </c>
      <c r="B129" s="15" t="s">
        <v>18</v>
      </c>
      <c r="C129" s="15" t="s">
        <v>74</v>
      </c>
      <c r="D129" s="15" t="s">
        <v>263</v>
      </c>
      <c r="E129" s="16">
        <v>0</v>
      </c>
      <c r="F129" s="16">
        <v>0</v>
      </c>
      <c r="G129" s="16">
        <v>0</v>
      </c>
      <c r="H129" s="16">
        <v>0</v>
      </c>
      <c r="I129" s="16">
        <v>10.990426630503249</v>
      </c>
      <c r="J129" s="16">
        <v>84.728185650824244</v>
      </c>
      <c r="K129" s="16">
        <v>522.96369243342349</v>
      </c>
      <c r="L129" s="16">
        <v>1465.6116801865865</v>
      </c>
      <c r="M129" s="16">
        <v>2526.2477921072455</v>
      </c>
      <c r="N129" s="16">
        <v>3096.7377848720057</v>
      </c>
      <c r="O129" s="16">
        <v>3377.1453565735228</v>
      </c>
    </row>
    <row r="130" spans="1:15" x14ac:dyDescent="0.3">
      <c r="A130" s="15" t="str">
        <f>INDEX('R1. Scenario specifications'!$C$11:$C$49,MATCH($B130,'R1. Scenario specifications'!$A$11:$A$49,0))</f>
        <v>Current 2DS, 2030 start, 'Expect the Unexpected' but with most conservative biomass CCS / NET technology cost assumptions</v>
      </c>
      <c r="B130" s="15" t="s">
        <v>18</v>
      </c>
      <c r="C130" s="15" t="s">
        <v>65</v>
      </c>
      <c r="D130" s="15" t="s">
        <v>264</v>
      </c>
      <c r="E130" s="16">
        <v>1574.4667538708993</v>
      </c>
      <c r="F130" s="16">
        <v>1804.9999999999995</v>
      </c>
      <c r="G130" s="16">
        <v>1804.9999999999995</v>
      </c>
      <c r="H130" s="16">
        <v>1457.9151695915234</v>
      </c>
      <c r="I130" s="16">
        <v>483.91631600182512</v>
      </c>
      <c r="J130" s="16">
        <v>15.4833714793025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</row>
    <row r="131" spans="1:15" x14ac:dyDescent="0.3">
      <c r="A131" s="15" t="str">
        <f>INDEX('R1. Scenario specifications'!$C$11:$C$49,MATCH($B131,'R1. Scenario specifications'!$A$11:$A$49,0))</f>
        <v>Current 2DS, 2030 start, 'Expect the Unexpected' but with most conservative biomass CCS / NET technology cost assumptions</v>
      </c>
      <c r="B131" s="15" t="s">
        <v>18</v>
      </c>
      <c r="C131" s="15" t="s">
        <v>66</v>
      </c>
      <c r="D131" s="15" t="s">
        <v>265</v>
      </c>
      <c r="E131" s="16">
        <v>1039.9117830499872</v>
      </c>
      <c r="F131" s="16">
        <v>1665.4640407224579</v>
      </c>
      <c r="G131" s="16">
        <v>2174.5779702128848</v>
      </c>
      <c r="H131" s="16">
        <v>2013.1733764806745</v>
      </c>
      <c r="I131" s="16">
        <v>1089.1279039694409</v>
      </c>
      <c r="J131" s="16">
        <v>439.06665477248231</v>
      </c>
      <c r="K131" s="16">
        <v>533.41117486523467</v>
      </c>
      <c r="L131" s="16">
        <v>675.82422750798276</v>
      </c>
      <c r="M131" s="16">
        <v>472.72608033664676</v>
      </c>
      <c r="N131" s="16">
        <v>433.03393650393338</v>
      </c>
      <c r="O131" s="16">
        <v>258.49296196709844</v>
      </c>
    </row>
    <row r="132" spans="1:15" x14ac:dyDescent="0.3">
      <c r="A132" s="15" t="str">
        <f>INDEX('R1. Scenario specifications'!$C$11:$C$49,MATCH($B132,'R1. Scenario specifications'!$A$11:$A$49,0))</f>
        <v>Current 2DS, 2030 start, 'Expect the Unexpected' but with most conservative biomass CCS / NET technology cost assumptions</v>
      </c>
      <c r="B132" s="15" t="s">
        <v>18</v>
      </c>
      <c r="C132" s="15" t="s">
        <v>75</v>
      </c>
      <c r="D132" s="15" t="s">
        <v>265</v>
      </c>
      <c r="E132" s="16">
        <v>0</v>
      </c>
      <c r="F132" s="16">
        <v>0</v>
      </c>
      <c r="G132" s="16">
        <v>0</v>
      </c>
      <c r="H132" s="16">
        <v>0</v>
      </c>
      <c r="I132" s="16">
        <v>1.8492953663439828</v>
      </c>
      <c r="J132" s="16">
        <v>4.3000861247917124</v>
      </c>
      <c r="K132" s="16">
        <v>18.217008088326139</v>
      </c>
      <c r="L132" s="16">
        <v>68.899445345681556</v>
      </c>
      <c r="M132" s="16">
        <v>284.5105295593504</v>
      </c>
      <c r="N132" s="16">
        <v>741.82529553997824</v>
      </c>
      <c r="O132" s="16">
        <v>1098.8072436239725</v>
      </c>
    </row>
    <row r="133" spans="1:15" x14ac:dyDescent="0.3">
      <c r="A133" s="15" t="str">
        <f>INDEX('R1. Scenario specifications'!$C$11:$C$49,MATCH($B133,'R1. Scenario specifications'!$A$11:$A$49,0))</f>
        <v>Current 2DS, 2030 start, 'Expect the Unexpected' but with most conservative biomass CCS / NET technology cost assumptions</v>
      </c>
      <c r="B133" s="15" t="s">
        <v>18</v>
      </c>
      <c r="C133" s="15" t="s">
        <v>67</v>
      </c>
      <c r="D133" s="15" t="s">
        <v>268</v>
      </c>
      <c r="E133" s="16">
        <v>31.122062759818384</v>
      </c>
      <c r="F133" s="16">
        <v>28.670816918420648</v>
      </c>
      <c r="G133" s="16">
        <v>111.69584269732113</v>
      </c>
      <c r="H133" s="16">
        <v>156.99053186462854</v>
      </c>
      <c r="I133" s="16">
        <v>203.89442769766157</v>
      </c>
      <c r="J133" s="16">
        <v>275.54406440489913</v>
      </c>
      <c r="K133" s="16">
        <v>392.26618385257819</v>
      </c>
      <c r="L133" s="16">
        <v>389.66030626646216</v>
      </c>
      <c r="M133" s="16">
        <v>423.63394092346067</v>
      </c>
      <c r="N133" s="16">
        <v>660.51599811692631</v>
      </c>
      <c r="O133" s="16">
        <v>943.43006681326813</v>
      </c>
    </row>
    <row r="134" spans="1:15" x14ac:dyDescent="0.3">
      <c r="A134" s="15" t="str">
        <f>INDEX('R1. Scenario specifications'!$C$11:$C$49,MATCH($B134,'R1. Scenario specifications'!$A$11:$A$49,0))</f>
        <v>Current 2DS, 2030 start, 'Expect the Unexpected' but with most conservative biomass CCS / NET technology cost assumptions</v>
      </c>
      <c r="B134" s="15" t="s">
        <v>18</v>
      </c>
      <c r="C134" s="15" t="s">
        <v>68</v>
      </c>
      <c r="D134" s="15" t="s">
        <v>266</v>
      </c>
      <c r="E134" s="16">
        <v>738.24098154394619</v>
      </c>
      <c r="F134" s="16">
        <v>743.13608956648409</v>
      </c>
      <c r="G134" s="16">
        <v>987.16933273363418</v>
      </c>
      <c r="H134" s="16">
        <v>1154.9259485065875</v>
      </c>
      <c r="I134" s="16">
        <v>1277.9439921685787</v>
      </c>
      <c r="J134" s="16">
        <v>1679.1540174749489</v>
      </c>
      <c r="K134" s="16">
        <v>1822.1231419721335</v>
      </c>
      <c r="L134" s="16">
        <v>1978.0043713173329</v>
      </c>
      <c r="M134" s="16">
        <v>2197.9617902099958</v>
      </c>
      <c r="N134" s="16">
        <v>2729.6526382256548</v>
      </c>
      <c r="O134" s="16">
        <v>3123.4347321572013</v>
      </c>
    </row>
    <row r="135" spans="1:15" x14ac:dyDescent="0.3">
      <c r="A135" s="15" t="str">
        <f>INDEX('R1. Scenario specifications'!$C$11:$C$49,MATCH($B135,'R1. Scenario specifications'!$A$11:$A$49,0))</f>
        <v>Current 2DS, 2030 start, 'Expect the Unexpected' but with most conservative biomass CCS / NET technology cost assumptions</v>
      </c>
      <c r="B135" s="15" t="s">
        <v>18</v>
      </c>
      <c r="C135" s="15" t="s">
        <v>69</v>
      </c>
      <c r="D135" s="15" t="s">
        <v>267</v>
      </c>
      <c r="E135" s="16">
        <v>381.69394199846289</v>
      </c>
      <c r="F135" s="16">
        <v>393.99999999999972</v>
      </c>
      <c r="G135" s="16">
        <v>647.54384646462074</v>
      </c>
      <c r="H135" s="16">
        <v>602.16573699230344</v>
      </c>
      <c r="I135" s="16">
        <v>568.95167702708954</v>
      </c>
      <c r="J135" s="16">
        <v>871.28072842041206</v>
      </c>
      <c r="K135" s="16">
        <v>1032.4721649384155</v>
      </c>
      <c r="L135" s="16">
        <v>1180.6755948314647</v>
      </c>
      <c r="M135" s="16">
        <v>1259.2231741719738</v>
      </c>
      <c r="N135" s="16">
        <v>1432.2057188856747</v>
      </c>
      <c r="O135" s="16">
        <v>1482.4943388069476</v>
      </c>
    </row>
    <row r="136" spans="1:15" x14ac:dyDescent="0.3">
      <c r="A136" s="15" t="str">
        <f>INDEX('R1. Scenario specifications'!$C$11:$C$49,MATCH($B136,'R1. Scenario specifications'!$A$11:$A$49,0))</f>
        <v>Current 2DS, 2030 start, 'Expect the Unexpected' but with most conservative biomass CCS / NET technology cost assumptions</v>
      </c>
      <c r="B136" s="15" t="s">
        <v>18</v>
      </c>
      <c r="C136" s="15" t="s">
        <v>70</v>
      </c>
      <c r="D136" s="15" t="s">
        <v>268</v>
      </c>
      <c r="E136" s="16">
        <v>425.57696557048564</v>
      </c>
      <c r="F136" s="16">
        <v>452.4364981864552</v>
      </c>
      <c r="G136" s="16">
        <v>452.8330666776244</v>
      </c>
      <c r="H136" s="16">
        <v>256.76156686396979</v>
      </c>
      <c r="I136" s="16">
        <v>147.35563959252315</v>
      </c>
      <c r="J136" s="16">
        <v>27.475663511839507</v>
      </c>
      <c r="K136" s="16">
        <v>19.672149542566792</v>
      </c>
      <c r="L136" s="16">
        <v>11.21842855721696</v>
      </c>
      <c r="M136" s="16">
        <v>47.944187180348081</v>
      </c>
      <c r="N136" s="16">
        <v>80.832094942789936</v>
      </c>
      <c r="O136" s="16">
        <v>160.40224767349071</v>
      </c>
    </row>
    <row r="137" spans="1:15" x14ac:dyDescent="0.3">
      <c r="A137" s="15" t="str">
        <f>INDEX('R1. Scenario specifications'!$C$11:$C$49,MATCH($B137,'R1. Scenario specifications'!$A$11:$A$49,0))</f>
        <v>Current 2DS, 2030 start, 'Expect the Unexpected' but with most conservative biomass CCS / NET technology cost assumptions</v>
      </c>
      <c r="B137" s="15" t="s">
        <v>18</v>
      </c>
      <c r="C137" s="15" t="s">
        <v>71</v>
      </c>
      <c r="D137" s="15" t="s">
        <v>269</v>
      </c>
      <c r="E137" s="16">
        <v>13.930776255707762</v>
      </c>
      <c r="F137" s="16">
        <v>96.560908546679059</v>
      </c>
      <c r="G137" s="16">
        <v>228.79465615510912</v>
      </c>
      <c r="H137" s="16">
        <v>549.8952912601319</v>
      </c>
      <c r="I137" s="16">
        <v>2235.9117594858549</v>
      </c>
      <c r="J137" s="16">
        <v>4933.9744550097003</v>
      </c>
      <c r="K137" s="16">
        <v>6722.8809002256048</v>
      </c>
      <c r="L137" s="16">
        <v>9243.4327419427154</v>
      </c>
      <c r="M137" s="16">
        <v>12580.973569753696</v>
      </c>
      <c r="N137" s="16">
        <v>18619.334340870402</v>
      </c>
      <c r="O137" s="16">
        <v>22155.414816199987</v>
      </c>
    </row>
    <row r="138" spans="1:15" x14ac:dyDescent="0.3">
      <c r="A138" s="15" t="str">
        <f>INDEX('R1. Scenario specifications'!$C$11:$C$49,MATCH($B138,'R1. Scenario specifications'!$A$11:$A$49,0))</f>
        <v>Current 2DS, 2030 start, 'Expect the Unexpected' but with most conservative biomass CCS / NET technology cost assumptions</v>
      </c>
      <c r="B138" s="15" t="s">
        <v>18</v>
      </c>
      <c r="C138" s="15" t="s">
        <v>72</v>
      </c>
      <c r="D138" s="15" t="s">
        <v>269</v>
      </c>
      <c r="E138" s="16">
        <v>11.2241111111111</v>
      </c>
      <c r="F138" s="16">
        <v>12.249511111111101</v>
      </c>
      <c r="G138" s="16">
        <v>13.0611055551111</v>
      </c>
      <c r="H138" s="16">
        <v>13.059905555111095</v>
      </c>
      <c r="I138" s="16">
        <v>13.056802652205363</v>
      </c>
      <c r="J138" s="16">
        <v>13.058648114916753</v>
      </c>
      <c r="K138" s="16">
        <v>13.075532594247676</v>
      </c>
      <c r="L138" s="16">
        <v>40.149046929055757</v>
      </c>
      <c r="M138" s="16">
        <v>40.146368213831963</v>
      </c>
      <c r="N138" s="16">
        <v>43.87486605554426</v>
      </c>
      <c r="O138" s="16">
        <v>43.872466055544265</v>
      </c>
    </row>
    <row r="139" spans="1:15" x14ac:dyDescent="0.3">
      <c r="A139" s="15" t="str">
        <f>INDEX('R1. Scenario specifications'!$C$11:$C$49,MATCH($B139,'R1. Scenario specifications'!$A$11:$A$49,0))</f>
        <v>Current 2DS, 2030 start, 'Expect the Unexpected' but with most conservative biomass CCS / NET technology cost assumptions</v>
      </c>
      <c r="B139" s="15" t="s">
        <v>18</v>
      </c>
      <c r="C139" s="15" t="s">
        <v>76</v>
      </c>
      <c r="D139" s="15" t="s">
        <v>268</v>
      </c>
      <c r="E139" s="16">
        <v>0.31124745380476826</v>
      </c>
      <c r="F139" s="16">
        <v>0.28314462712947408</v>
      </c>
      <c r="G139" s="16">
        <v>0.23818010444900301</v>
      </c>
      <c r="H139" s="16">
        <v>0.15878673629933501</v>
      </c>
      <c r="I139" s="16">
        <v>7.9393368149667701E-2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</row>
    <row r="140" spans="1:15" x14ac:dyDescent="0.3">
      <c r="A140" s="15" t="str">
        <f>INDEX('R1. Scenario specifications'!$C$11:$C$49,MATCH($B140,'R1. Scenario specifications'!$A$11:$A$49,0))</f>
        <v>Current 2DS, 2030 start, 'Expect the Unexpected' but with most conservative biomass CCS / NET technology cost assumptions</v>
      </c>
      <c r="B140" s="15" t="s">
        <v>18</v>
      </c>
      <c r="C140" s="15" t="s">
        <v>73</v>
      </c>
      <c r="D140" s="15" t="s">
        <v>270</v>
      </c>
      <c r="E140" s="16">
        <v>217.76839471634247</v>
      </c>
      <c r="F140" s="16">
        <v>242.99857406704328</v>
      </c>
      <c r="G140" s="16">
        <v>365.36686102816446</v>
      </c>
      <c r="H140" s="16">
        <v>1442.2354881882916</v>
      </c>
      <c r="I140" s="16">
        <v>3409.8933066002046</v>
      </c>
      <c r="J140" s="16">
        <v>4205.3948757672106</v>
      </c>
      <c r="K140" s="16">
        <v>5923.2914316210863</v>
      </c>
      <c r="L140" s="16">
        <v>8389.3083758411049</v>
      </c>
      <c r="M140" s="16">
        <v>11599.003402185437</v>
      </c>
      <c r="N140" s="16">
        <v>18394.524006960968</v>
      </c>
      <c r="O140" s="16">
        <v>23903.256256413701</v>
      </c>
    </row>
    <row r="141" spans="1:15" x14ac:dyDescent="0.3">
      <c r="A141" s="15" t="str">
        <f>INDEX('R1. Scenario specifications'!$C$11:$C$49,MATCH($B141,'R1. Scenario specifications'!$A$11:$A$49,0))</f>
        <v>Current 1.5DS, 2020 start, 'Expect the Unexpected'</v>
      </c>
      <c r="B141" s="15" t="s">
        <v>19</v>
      </c>
      <c r="C141" s="15" t="s">
        <v>64</v>
      </c>
      <c r="D141" s="15" t="s">
        <v>263</v>
      </c>
      <c r="E141" s="16">
        <v>19.526838931037336</v>
      </c>
      <c r="F141" s="16">
        <v>24.241679819130685</v>
      </c>
      <c r="G141" s="16">
        <v>117.00973314165351</v>
      </c>
      <c r="H141" s="16">
        <v>582.03691253077159</v>
      </c>
      <c r="I141" s="16">
        <v>654.51880879235318</v>
      </c>
      <c r="J141" s="16">
        <v>553.5451144275446</v>
      </c>
      <c r="K141" s="16">
        <v>83.537005899569664</v>
      </c>
      <c r="L141" s="16">
        <v>2.5710207470027702</v>
      </c>
      <c r="M141" s="16">
        <v>5.1880603560373704</v>
      </c>
      <c r="N141" s="16">
        <v>5.1880603560373704</v>
      </c>
      <c r="O141" s="16">
        <v>6.0004500660241202</v>
      </c>
    </row>
    <row r="142" spans="1:15" x14ac:dyDescent="0.3">
      <c r="A142" s="15" t="str">
        <f>INDEX('R1. Scenario specifications'!$C$11:$C$49,MATCH($B142,'R1. Scenario specifications'!$A$11:$A$49,0))</f>
        <v>Current 1.5DS, 2020 start, 'Expect the Unexpected'</v>
      </c>
      <c r="B142" s="15" t="s">
        <v>19</v>
      </c>
      <c r="C142" s="15" t="s">
        <v>74</v>
      </c>
      <c r="D142" s="15" t="s">
        <v>263</v>
      </c>
      <c r="E142" s="16">
        <v>0</v>
      </c>
      <c r="F142" s="16">
        <v>0</v>
      </c>
      <c r="G142" s="16">
        <v>0</v>
      </c>
      <c r="H142" s="16">
        <v>14.511077334403916</v>
      </c>
      <c r="I142" s="16">
        <v>432.90158653321816</v>
      </c>
      <c r="J142" s="16">
        <v>1508.5370568333185</v>
      </c>
      <c r="K142" s="16">
        <v>2581.3238643174918</v>
      </c>
      <c r="L142" s="16">
        <v>2712.8630267155359</v>
      </c>
      <c r="M142" s="16">
        <v>2703.0608376095638</v>
      </c>
      <c r="N142" s="16">
        <v>3314.4969350287024</v>
      </c>
      <c r="O142" s="16">
        <v>3661.3470532150404</v>
      </c>
    </row>
    <row r="143" spans="1:15" x14ac:dyDescent="0.3">
      <c r="A143" s="15" t="str">
        <f>INDEX('R1. Scenario specifications'!$C$11:$C$49,MATCH($B143,'R1. Scenario specifications'!$A$11:$A$49,0))</f>
        <v>Current 1.5DS, 2020 start, 'Expect the Unexpected'</v>
      </c>
      <c r="B143" s="15" t="s">
        <v>19</v>
      </c>
      <c r="C143" s="15" t="s">
        <v>65</v>
      </c>
      <c r="D143" s="15" t="s">
        <v>264</v>
      </c>
      <c r="E143" s="16">
        <v>1574.4667538708993</v>
      </c>
      <c r="F143" s="16">
        <v>1804.9999999999995</v>
      </c>
      <c r="G143" s="16">
        <v>1804.9999999999995</v>
      </c>
      <c r="H143" s="16">
        <v>1442.4317981122208</v>
      </c>
      <c r="I143" s="16">
        <v>468.43294452252263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</row>
    <row r="144" spans="1:15" x14ac:dyDescent="0.3">
      <c r="A144" s="15" t="str">
        <f>INDEX('R1. Scenario specifications'!$C$11:$C$49,MATCH($B144,'R1. Scenario specifications'!$A$11:$A$49,0))</f>
        <v>Current 1.5DS, 2020 start, 'Expect the Unexpected'</v>
      </c>
      <c r="B144" s="15" t="s">
        <v>19</v>
      </c>
      <c r="C144" s="15" t="s">
        <v>66</v>
      </c>
      <c r="D144" s="15" t="s">
        <v>265</v>
      </c>
      <c r="E144" s="16">
        <v>1039.9117830499872</v>
      </c>
      <c r="F144" s="16">
        <v>1665.4640407224579</v>
      </c>
      <c r="G144" s="16">
        <v>2174.5779702128848</v>
      </c>
      <c r="H144" s="16">
        <v>2344.721599253568</v>
      </c>
      <c r="I144" s="16">
        <v>1341.6626227099428</v>
      </c>
      <c r="J144" s="16">
        <v>450.43310717634017</v>
      </c>
      <c r="K144" s="16">
        <v>187.35329685354412</v>
      </c>
      <c r="L144" s="16">
        <v>114.31061548442241</v>
      </c>
      <c r="M144" s="16">
        <v>199.54575601047506</v>
      </c>
      <c r="N144" s="16">
        <v>192.51742349573109</v>
      </c>
      <c r="O144" s="16">
        <v>202.16783911123647</v>
      </c>
    </row>
    <row r="145" spans="1:15" x14ac:dyDescent="0.3">
      <c r="A145" s="15" t="str">
        <f>INDEX('R1. Scenario specifications'!$C$11:$C$49,MATCH($B145,'R1. Scenario specifications'!$A$11:$A$49,0))</f>
        <v>Current 1.5DS, 2020 start, 'Expect the Unexpected'</v>
      </c>
      <c r="B145" s="15" t="s">
        <v>19</v>
      </c>
      <c r="C145" s="15" t="s">
        <v>75</v>
      </c>
      <c r="D145" s="15" t="s">
        <v>265</v>
      </c>
      <c r="E145" s="16">
        <v>0</v>
      </c>
      <c r="F145" s="16">
        <v>0</v>
      </c>
      <c r="G145" s="16">
        <v>0</v>
      </c>
      <c r="H145" s="16">
        <v>0.49496766559608701</v>
      </c>
      <c r="I145" s="16">
        <v>133.1356412634434</v>
      </c>
      <c r="J145" s="16">
        <v>1418.2793829135815</v>
      </c>
      <c r="K145" s="16">
        <v>3029.9412396080838</v>
      </c>
      <c r="L145" s="16">
        <v>3155.064379880318</v>
      </c>
      <c r="M145" s="16">
        <v>2070.0628136484625</v>
      </c>
      <c r="N145" s="16">
        <v>956.19827305564286</v>
      </c>
      <c r="O145" s="16">
        <v>1212.3088688657722</v>
      </c>
    </row>
    <row r="146" spans="1:15" x14ac:dyDescent="0.3">
      <c r="A146" s="15" t="str">
        <f>INDEX('R1. Scenario specifications'!$C$11:$C$49,MATCH($B146,'R1. Scenario specifications'!$A$11:$A$49,0))</f>
        <v>Current 1.5DS, 2020 start, 'Expect the Unexpected'</v>
      </c>
      <c r="B146" s="15" t="s">
        <v>19</v>
      </c>
      <c r="C146" s="15" t="s">
        <v>67</v>
      </c>
      <c r="D146" s="15" t="s">
        <v>268</v>
      </c>
      <c r="E146" s="16">
        <v>31.122062759818384</v>
      </c>
      <c r="F146" s="16">
        <v>28.670816918420648</v>
      </c>
      <c r="G146" s="16">
        <v>111.69584269732113</v>
      </c>
      <c r="H146" s="16">
        <v>227.13945428470197</v>
      </c>
      <c r="I146" s="16">
        <v>824.00344435069542</v>
      </c>
      <c r="J146" s="16">
        <v>1148.8633646800349</v>
      </c>
      <c r="K146" s="16">
        <v>1140.5859883896883</v>
      </c>
      <c r="L146" s="16">
        <v>1024.9767808382803</v>
      </c>
      <c r="M146" s="16">
        <v>548.812822104063</v>
      </c>
      <c r="N146" s="16">
        <v>441.0784471144251</v>
      </c>
      <c r="O146" s="16">
        <v>803.79028613372373</v>
      </c>
    </row>
    <row r="147" spans="1:15" x14ac:dyDescent="0.3">
      <c r="A147" s="15" t="str">
        <f>INDEX('R1. Scenario specifications'!$C$11:$C$49,MATCH($B147,'R1. Scenario specifications'!$A$11:$A$49,0))</f>
        <v>Current 1.5DS, 2020 start, 'Expect the Unexpected'</v>
      </c>
      <c r="B147" s="15" t="s">
        <v>19</v>
      </c>
      <c r="C147" s="15" t="s">
        <v>68</v>
      </c>
      <c r="D147" s="15" t="s">
        <v>266</v>
      </c>
      <c r="E147" s="16">
        <v>738.24098154394619</v>
      </c>
      <c r="F147" s="16">
        <v>743.13608956648409</v>
      </c>
      <c r="G147" s="16">
        <v>987.16933273363418</v>
      </c>
      <c r="H147" s="16">
        <v>1213.5136056596937</v>
      </c>
      <c r="I147" s="16">
        <v>1959.1326562298273</v>
      </c>
      <c r="J147" s="16">
        <v>2447.4258217429951</v>
      </c>
      <c r="K147" s="16">
        <v>2706.0286587747737</v>
      </c>
      <c r="L147" s="16">
        <v>2765.3342706256253</v>
      </c>
      <c r="M147" s="16">
        <v>2849.7608468419321</v>
      </c>
      <c r="N147" s="16">
        <v>3200.551630816673</v>
      </c>
      <c r="O147" s="16">
        <v>3347.8428264352751</v>
      </c>
    </row>
    <row r="148" spans="1:15" x14ac:dyDescent="0.3">
      <c r="A148" s="15" t="str">
        <f>INDEX('R1. Scenario specifications'!$C$11:$C$49,MATCH($B148,'R1. Scenario specifications'!$A$11:$A$49,0))</f>
        <v>Current 1.5DS, 2020 start, 'Expect the Unexpected'</v>
      </c>
      <c r="B148" s="15" t="s">
        <v>19</v>
      </c>
      <c r="C148" s="15" t="s">
        <v>69</v>
      </c>
      <c r="D148" s="15" t="s">
        <v>267</v>
      </c>
      <c r="E148" s="16">
        <v>381.69394199846289</v>
      </c>
      <c r="F148" s="16">
        <v>393.99999999999972</v>
      </c>
      <c r="G148" s="16">
        <v>647.54384646462074</v>
      </c>
      <c r="H148" s="16">
        <v>602.16573699230344</v>
      </c>
      <c r="I148" s="16">
        <v>741.1057720202441</v>
      </c>
      <c r="J148" s="16">
        <v>1014.0970055374794</v>
      </c>
      <c r="K148" s="16">
        <v>1104.7804108373014</v>
      </c>
      <c r="L148" s="16">
        <v>1180.1648174571778</v>
      </c>
      <c r="M148" s="16">
        <v>1187.1568210422961</v>
      </c>
      <c r="N148" s="16">
        <v>1413.275350537629</v>
      </c>
      <c r="O148" s="16">
        <v>1482.4943388069485</v>
      </c>
    </row>
    <row r="149" spans="1:15" x14ac:dyDescent="0.3">
      <c r="A149" s="15" t="str">
        <f>INDEX('R1. Scenario specifications'!$C$11:$C$49,MATCH($B149,'R1. Scenario specifications'!$A$11:$A$49,0))</f>
        <v>Current 1.5DS, 2020 start, 'Expect the Unexpected'</v>
      </c>
      <c r="B149" s="15" t="s">
        <v>19</v>
      </c>
      <c r="C149" s="15" t="s">
        <v>70</v>
      </c>
      <c r="D149" s="15" t="s">
        <v>268</v>
      </c>
      <c r="E149" s="16">
        <v>425.57696557048564</v>
      </c>
      <c r="F149" s="16">
        <v>452.4364981864552</v>
      </c>
      <c r="G149" s="16">
        <v>452.8330666776244</v>
      </c>
      <c r="H149" s="16">
        <v>256.18441768273829</v>
      </c>
      <c r="I149" s="16">
        <v>124.04279641197211</v>
      </c>
      <c r="J149" s="16">
        <v>10.116157549182249</v>
      </c>
      <c r="K149" s="16">
        <v>94.73354481608645</v>
      </c>
      <c r="L149" s="16">
        <v>98.176646155712646</v>
      </c>
      <c r="M149" s="16">
        <v>79.466993131642155</v>
      </c>
      <c r="N149" s="16">
        <v>93.47781688893032</v>
      </c>
      <c r="O149" s="16">
        <v>175.05620146274526</v>
      </c>
    </row>
    <row r="150" spans="1:15" x14ac:dyDescent="0.3">
      <c r="A150" s="15" t="str">
        <f>INDEX('R1. Scenario specifications'!$C$11:$C$49,MATCH($B150,'R1. Scenario specifications'!$A$11:$A$49,0))</f>
        <v>Current 1.5DS, 2020 start, 'Expect the Unexpected'</v>
      </c>
      <c r="B150" s="15" t="s">
        <v>19</v>
      </c>
      <c r="C150" s="15" t="s">
        <v>71</v>
      </c>
      <c r="D150" s="15" t="s">
        <v>269</v>
      </c>
      <c r="E150" s="16">
        <v>13.930776255707762</v>
      </c>
      <c r="F150" s="16">
        <v>96.560908546679059</v>
      </c>
      <c r="G150" s="16">
        <v>228.79465615510912</v>
      </c>
      <c r="H150" s="16">
        <v>1099.7854485222767</v>
      </c>
      <c r="I150" s="16">
        <v>3927.6731742054599</v>
      </c>
      <c r="J150" s="16">
        <v>8860.0735775218927</v>
      </c>
      <c r="K150" s="16">
        <v>13596.770113037212</v>
      </c>
      <c r="L150" s="16">
        <v>14744.119779314235</v>
      </c>
      <c r="M150" s="16">
        <v>18006.050932926428</v>
      </c>
      <c r="N150" s="16">
        <v>21435.452126358447</v>
      </c>
      <c r="O150" s="16">
        <v>24938.669491987344</v>
      </c>
    </row>
    <row r="151" spans="1:15" x14ac:dyDescent="0.3">
      <c r="A151" s="15" t="str">
        <f>INDEX('R1. Scenario specifications'!$C$11:$C$49,MATCH($B151,'R1. Scenario specifications'!$A$11:$A$49,0))</f>
        <v>Current 1.5DS, 2020 start, 'Expect the Unexpected'</v>
      </c>
      <c r="B151" s="15" t="s">
        <v>19</v>
      </c>
      <c r="C151" s="15" t="s">
        <v>72</v>
      </c>
      <c r="D151" s="15" t="s">
        <v>269</v>
      </c>
      <c r="E151" s="16">
        <v>11.2241111111111</v>
      </c>
      <c r="F151" s="16">
        <v>12.249511111111101</v>
      </c>
      <c r="G151" s="16">
        <v>13.0611055551111</v>
      </c>
      <c r="H151" s="16">
        <v>19.700725767666356</v>
      </c>
      <c r="I151" s="16">
        <v>97.845525066057121</v>
      </c>
      <c r="J151" s="16">
        <v>149.07797372303506</v>
      </c>
      <c r="K151" s="16">
        <v>332.17671200617599</v>
      </c>
      <c r="L151" s="16">
        <v>332.17289951964955</v>
      </c>
      <c r="M151" s="16">
        <v>332.16952692354801</v>
      </c>
      <c r="N151" s="16">
        <v>332.16632692354796</v>
      </c>
      <c r="O151" s="16">
        <v>332.16314674939696</v>
      </c>
    </row>
    <row r="152" spans="1:15" x14ac:dyDescent="0.3">
      <c r="A152" s="15" t="str">
        <f>INDEX('R1. Scenario specifications'!$C$11:$C$49,MATCH($B152,'R1. Scenario specifications'!$A$11:$A$49,0))</f>
        <v>Current 1.5DS, 2020 start, 'Expect the Unexpected'</v>
      </c>
      <c r="B152" s="15" t="s">
        <v>19</v>
      </c>
      <c r="C152" s="15" t="s">
        <v>76</v>
      </c>
      <c r="D152" s="15" t="s">
        <v>268</v>
      </c>
      <c r="E152" s="16">
        <v>0.31124745380476826</v>
      </c>
      <c r="F152" s="16">
        <v>0.28314462712947408</v>
      </c>
      <c r="G152" s="16">
        <v>0.23818010444900301</v>
      </c>
      <c r="H152" s="16">
        <v>0.15878673629933501</v>
      </c>
      <c r="I152" s="16">
        <v>7.9393368149667701E-2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</row>
    <row r="153" spans="1:15" x14ac:dyDescent="0.3">
      <c r="A153" s="15" t="str">
        <f>INDEX('R1. Scenario specifications'!$C$11:$C$49,MATCH($B153,'R1. Scenario specifications'!$A$11:$A$49,0))</f>
        <v>Current 1.5DS, 2020 start, 'Expect the Unexpected'</v>
      </c>
      <c r="B153" s="15" t="s">
        <v>19</v>
      </c>
      <c r="C153" s="15" t="s">
        <v>73</v>
      </c>
      <c r="D153" s="15" t="s">
        <v>270</v>
      </c>
      <c r="E153" s="16">
        <v>217.76839471634247</v>
      </c>
      <c r="F153" s="16">
        <v>242.99857406704328</v>
      </c>
      <c r="G153" s="16">
        <v>365.36686102816446</v>
      </c>
      <c r="H153" s="16">
        <v>1756.2662000926357</v>
      </c>
      <c r="I153" s="16">
        <v>4274.6015021021531</v>
      </c>
      <c r="J153" s="16">
        <v>8407.8284507469107</v>
      </c>
      <c r="K153" s="16">
        <v>12275.414269690395</v>
      </c>
      <c r="L153" s="16">
        <v>10576.946169852508</v>
      </c>
      <c r="M153" s="16">
        <v>14501.555276963109</v>
      </c>
      <c r="N153" s="16">
        <v>19940.393387308868</v>
      </c>
      <c r="O153" s="16">
        <v>25435.888275784746</v>
      </c>
    </row>
    <row r="154" spans="1:15" x14ac:dyDescent="0.3">
      <c r="A154" s="15" t="str">
        <f>INDEX('R1. Scenario specifications'!$C$11:$C$49,MATCH($B154,'R1. Scenario specifications'!$A$11:$A$49,0))</f>
        <v>Current 1.5DS, 2030 start, 'Expect the Unexpected'</v>
      </c>
      <c r="B154" s="15" t="s">
        <v>20</v>
      </c>
      <c r="C154" s="15" t="s">
        <v>64</v>
      </c>
      <c r="D154" s="15" t="s">
        <v>263</v>
      </c>
      <c r="E154" s="16">
        <v>19.526838931037336</v>
      </c>
      <c r="F154" s="16">
        <v>24.241679819130685</v>
      </c>
      <c r="G154" s="16">
        <v>117.00973314165351</v>
      </c>
      <c r="H154" s="16">
        <v>337.46670445449013</v>
      </c>
      <c r="I154" s="16">
        <v>946.17743807193483</v>
      </c>
      <c r="J154" s="16">
        <v>844.16582985480579</v>
      </c>
      <c r="K154" s="16">
        <v>619.90326380643432</v>
      </c>
      <c r="L154" s="16">
        <v>2.7084412980038199</v>
      </c>
      <c r="M154" s="16">
        <v>2.3701495360642202</v>
      </c>
      <c r="N154" s="16">
        <v>23.920750778020221</v>
      </c>
      <c r="O154" s="16">
        <v>23.920750778020221</v>
      </c>
    </row>
    <row r="155" spans="1:15" x14ac:dyDescent="0.3">
      <c r="A155" s="15" t="str">
        <f>INDEX('R1. Scenario specifications'!$C$11:$C$49,MATCH($B155,'R1. Scenario specifications'!$A$11:$A$49,0))</f>
        <v>Current 1.5DS, 2030 start, 'Expect the Unexpected'</v>
      </c>
      <c r="B155" s="15" t="s">
        <v>20</v>
      </c>
      <c r="C155" s="15" t="s">
        <v>74</v>
      </c>
      <c r="D155" s="15" t="s">
        <v>263</v>
      </c>
      <c r="E155" s="16">
        <v>0</v>
      </c>
      <c r="F155" s="16">
        <v>0</v>
      </c>
      <c r="G155" s="16">
        <v>0</v>
      </c>
      <c r="H155" s="16">
        <v>0</v>
      </c>
      <c r="I155" s="16">
        <v>13.51935889512888</v>
      </c>
      <c r="J155" s="16">
        <v>978.90504468592349</v>
      </c>
      <c r="K155" s="16">
        <v>3268.6870721401528</v>
      </c>
      <c r="L155" s="16">
        <v>4633.1685166066754</v>
      </c>
      <c r="M155" s="16">
        <v>3723.6501842403923</v>
      </c>
      <c r="N155" s="16">
        <v>2054.9491236698141</v>
      </c>
      <c r="O155" s="16">
        <v>2359.5962336509788</v>
      </c>
    </row>
    <row r="156" spans="1:15" x14ac:dyDescent="0.3">
      <c r="A156" s="15" t="str">
        <f>INDEX('R1. Scenario specifications'!$C$11:$C$49,MATCH($B156,'R1. Scenario specifications'!$A$11:$A$49,0))</f>
        <v>Current 1.5DS, 2030 start, 'Expect the Unexpected'</v>
      </c>
      <c r="B156" s="15" t="s">
        <v>20</v>
      </c>
      <c r="C156" s="15" t="s">
        <v>65</v>
      </c>
      <c r="D156" s="15" t="s">
        <v>264</v>
      </c>
      <c r="E156" s="16">
        <v>1574.4667538708993</v>
      </c>
      <c r="F156" s="16">
        <v>1804.9999999999995</v>
      </c>
      <c r="G156" s="16">
        <v>1804.9999999999995</v>
      </c>
      <c r="H156" s="16">
        <v>1457.9151695915234</v>
      </c>
      <c r="I156" s="16">
        <v>483.91631600182512</v>
      </c>
      <c r="J156" s="16">
        <v>15.4833714793025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</row>
    <row r="157" spans="1:15" x14ac:dyDescent="0.3">
      <c r="A157" s="15" t="str">
        <f>INDEX('R1. Scenario specifications'!$C$11:$C$49,MATCH($B157,'R1. Scenario specifications'!$A$11:$A$49,0))</f>
        <v>Current 1.5DS, 2030 start, 'Expect the Unexpected'</v>
      </c>
      <c r="B157" s="15" t="s">
        <v>20</v>
      </c>
      <c r="C157" s="15" t="s">
        <v>66</v>
      </c>
      <c r="D157" s="15" t="s">
        <v>265</v>
      </c>
      <c r="E157" s="16">
        <v>1039.9117830499872</v>
      </c>
      <c r="F157" s="16">
        <v>1665.4640407224579</v>
      </c>
      <c r="G157" s="16">
        <v>2174.5779702128848</v>
      </c>
      <c r="H157" s="16">
        <v>2013.1733764806745</v>
      </c>
      <c r="I157" s="16">
        <v>1126.2882214242361</v>
      </c>
      <c r="J157" s="16">
        <v>283.28472085115379</v>
      </c>
      <c r="K157" s="16">
        <v>302.62351833251358</v>
      </c>
      <c r="L157" s="16">
        <v>171.42223646411753</v>
      </c>
      <c r="M157" s="16">
        <v>430.55205183802133</v>
      </c>
      <c r="N157" s="16">
        <v>633.32331185785745</v>
      </c>
      <c r="O157" s="16">
        <v>627.14561042013611</v>
      </c>
    </row>
    <row r="158" spans="1:15" x14ac:dyDescent="0.3">
      <c r="A158" s="15" t="str">
        <f>INDEX('R1. Scenario specifications'!$C$11:$C$49,MATCH($B158,'R1. Scenario specifications'!$A$11:$A$49,0))</f>
        <v>Current 1.5DS, 2030 start, 'Expect the Unexpected'</v>
      </c>
      <c r="B158" s="15" t="s">
        <v>20</v>
      </c>
      <c r="C158" s="15" t="s">
        <v>75</v>
      </c>
      <c r="D158" s="15" t="s">
        <v>265</v>
      </c>
      <c r="E158" s="16">
        <v>0</v>
      </c>
      <c r="F158" s="16">
        <v>0</v>
      </c>
      <c r="G158" s="16">
        <v>0</v>
      </c>
      <c r="H158" s="16">
        <v>0</v>
      </c>
      <c r="I158" s="16">
        <v>1.4866861048711228</v>
      </c>
      <c r="J158" s="16">
        <v>299.62530123087345</v>
      </c>
      <c r="K158" s="16">
        <v>1325.3480748003672</v>
      </c>
      <c r="L158" s="16">
        <v>2150.4267788753309</v>
      </c>
      <c r="M158" s="16">
        <v>1852.2881637493279</v>
      </c>
      <c r="N158" s="16">
        <v>826.56539017983391</v>
      </c>
      <c r="O158" s="16">
        <v>136.55088561519469</v>
      </c>
    </row>
    <row r="159" spans="1:15" x14ac:dyDescent="0.3">
      <c r="A159" s="15" t="str">
        <f>INDEX('R1. Scenario specifications'!$C$11:$C$49,MATCH($B159,'R1. Scenario specifications'!$A$11:$A$49,0))</f>
        <v>Current 1.5DS, 2030 start, 'Expect the Unexpected'</v>
      </c>
      <c r="B159" s="15" t="s">
        <v>20</v>
      </c>
      <c r="C159" s="15" t="s">
        <v>67</v>
      </c>
      <c r="D159" s="15" t="s">
        <v>268</v>
      </c>
      <c r="E159" s="16">
        <v>31.122062759818384</v>
      </c>
      <c r="F159" s="16">
        <v>28.670816918420648</v>
      </c>
      <c r="G159" s="16">
        <v>111.69584269732113</v>
      </c>
      <c r="H159" s="16">
        <v>156.99053186462854</v>
      </c>
      <c r="I159" s="16">
        <v>634.42707132080352</v>
      </c>
      <c r="J159" s="16">
        <v>1357.9347584093011</v>
      </c>
      <c r="K159" s="16">
        <v>1348.8703175744881</v>
      </c>
      <c r="L159" s="16">
        <v>1297.4597938433787</v>
      </c>
      <c r="M159" s="16">
        <v>823.59165851403145</v>
      </c>
      <c r="N159" s="16">
        <v>230.86215775275122</v>
      </c>
      <c r="O159" s="16">
        <v>284.76349627913504</v>
      </c>
    </row>
    <row r="160" spans="1:15" x14ac:dyDescent="0.3">
      <c r="A160" s="15" t="str">
        <f>INDEX('R1. Scenario specifications'!$C$11:$C$49,MATCH($B160,'R1. Scenario specifications'!$A$11:$A$49,0))</f>
        <v>Current 1.5DS, 2030 start, 'Expect the Unexpected'</v>
      </c>
      <c r="B160" s="15" t="s">
        <v>20</v>
      </c>
      <c r="C160" s="15" t="s">
        <v>68</v>
      </c>
      <c r="D160" s="15" t="s">
        <v>266</v>
      </c>
      <c r="E160" s="16">
        <v>738.24098154394619</v>
      </c>
      <c r="F160" s="16">
        <v>743.13608956648409</v>
      </c>
      <c r="G160" s="16">
        <v>987.16933273363418</v>
      </c>
      <c r="H160" s="16">
        <v>1154.9259485065875</v>
      </c>
      <c r="I160" s="16">
        <v>1357.2768498119344</v>
      </c>
      <c r="J160" s="16">
        <v>2292.8110927783719</v>
      </c>
      <c r="K160" s="16">
        <v>2903.7399287780445</v>
      </c>
      <c r="L160" s="16">
        <v>2912.4790289294001</v>
      </c>
      <c r="M160" s="16">
        <v>2923.4462131236305</v>
      </c>
      <c r="N160" s="16">
        <v>2992.9998193396095</v>
      </c>
      <c r="O160" s="16">
        <v>3210.4492517085505</v>
      </c>
    </row>
    <row r="161" spans="1:15" x14ac:dyDescent="0.3">
      <c r="A161" s="15" t="str">
        <f>INDEX('R1. Scenario specifications'!$C$11:$C$49,MATCH($B161,'R1. Scenario specifications'!$A$11:$A$49,0))</f>
        <v>Current 1.5DS, 2030 start, 'Expect the Unexpected'</v>
      </c>
      <c r="B161" s="15" t="s">
        <v>20</v>
      </c>
      <c r="C161" s="15" t="s">
        <v>69</v>
      </c>
      <c r="D161" s="15" t="s">
        <v>267</v>
      </c>
      <c r="E161" s="16">
        <v>381.69394199846289</v>
      </c>
      <c r="F161" s="16">
        <v>393.99999999999972</v>
      </c>
      <c r="G161" s="16">
        <v>647.54384646462074</v>
      </c>
      <c r="H161" s="16">
        <v>602.16573699230344</v>
      </c>
      <c r="I161" s="16">
        <v>568.95167702708954</v>
      </c>
      <c r="J161" s="16">
        <v>944.3055481759036</v>
      </c>
      <c r="K161" s="16">
        <v>994.94190023059116</v>
      </c>
      <c r="L161" s="16">
        <v>1069.129861985771</v>
      </c>
      <c r="M161" s="16">
        <v>1119.8516809550251</v>
      </c>
      <c r="N161" s="16">
        <v>1171.4598742429462</v>
      </c>
      <c r="O161" s="16">
        <v>1202.1881660413057</v>
      </c>
    </row>
    <row r="162" spans="1:15" x14ac:dyDescent="0.3">
      <c r="A162" s="15" t="str">
        <f>INDEX('R1. Scenario specifications'!$C$11:$C$49,MATCH($B162,'R1. Scenario specifications'!$A$11:$A$49,0))</f>
        <v>Current 1.5DS, 2030 start, 'Expect the Unexpected'</v>
      </c>
      <c r="B162" s="15" t="s">
        <v>20</v>
      </c>
      <c r="C162" s="15" t="s">
        <v>70</v>
      </c>
      <c r="D162" s="15" t="s">
        <v>268</v>
      </c>
      <c r="E162" s="16">
        <v>425.57696557048564</v>
      </c>
      <c r="F162" s="16">
        <v>452.4364981864552</v>
      </c>
      <c r="G162" s="16">
        <v>452.8330666776244</v>
      </c>
      <c r="H162" s="16">
        <v>256.76156686396979</v>
      </c>
      <c r="I162" s="16">
        <v>131.47665355728719</v>
      </c>
      <c r="J162" s="16">
        <v>25.522197859633781</v>
      </c>
      <c r="K162" s="16">
        <v>71.440936792794574</v>
      </c>
      <c r="L162" s="16">
        <v>53.141181794057765</v>
      </c>
      <c r="M162" s="16">
        <v>50.036525093190264</v>
      </c>
      <c r="N162" s="16">
        <v>68.206812570135625</v>
      </c>
      <c r="O162" s="16">
        <v>156.43339437275941</v>
      </c>
    </row>
    <row r="163" spans="1:15" x14ac:dyDescent="0.3">
      <c r="A163" s="15" t="str">
        <f>INDEX('R1. Scenario specifications'!$C$11:$C$49,MATCH($B163,'R1. Scenario specifications'!$A$11:$A$49,0))</f>
        <v>Current 1.5DS, 2030 start, 'Expect the Unexpected'</v>
      </c>
      <c r="B163" s="15" t="s">
        <v>20</v>
      </c>
      <c r="C163" s="15" t="s">
        <v>71</v>
      </c>
      <c r="D163" s="15" t="s">
        <v>269</v>
      </c>
      <c r="E163" s="16">
        <v>13.930776255707762</v>
      </c>
      <c r="F163" s="16">
        <v>96.560908546679059</v>
      </c>
      <c r="G163" s="16">
        <v>228.79465615510912</v>
      </c>
      <c r="H163" s="16">
        <v>549.8952912601319</v>
      </c>
      <c r="I163" s="16">
        <v>2415.5726167376179</v>
      </c>
      <c r="J163" s="16">
        <v>6743.6903219510914</v>
      </c>
      <c r="K163" s="16">
        <v>16360.521729512029</v>
      </c>
      <c r="L163" s="16">
        <v>17108.223100616502</v>
      </c>
      <c r="M163" s="16">
        <v>17310.156752313113</v>
      </c>
      <c r="N163" s="16">
        <v>19133.599992226995</v>
      </c>
      <c r="O163" s="16">
        <v>19932.402205642182</v>
      </c>
    </row>
    <row r="164" spans="1:15" x14ac:dyDescent="0.3">
      <c r="A164" s="15" t="str">
        <f>INDEX('R1. Scenario specifications'!$C$11:$C$49,MATCH($B164,'R1. Scenario specifications'!$A$11:$A$49,0))</f>
        <v>Current 1.5DS, 2030 start, 'Expect the Unexpected'</v>
      </c>
      <c r="B164" s="15" t="s">
        <v>20</v>
      </c>
      <c r="C164" s="15" t="s">
        <v>72</v>
      </c>
      <c r="D164" s="15" t="s">
        <v>269</v>
      </c>
      <c r="E164" s="16">
        <v>11.2241111111111</v>
      </c>
      <c r="F164" s="16">
        <v>12.249511111111101</v>
      </c>
      <c r="G164" s="16">
        <v>13.0611055551111</v>
      </c>
      <c r="H164" s="16">
        <v>13.059905555111095</v>
      </c>
      <c r="I164" s="16">
        <v>62.78112478316369</v>
      </c>
      <c r="J164" s="16">
        <v>97.936673542547311</v>
      </c>
      <c r="K164" s="16">
        <v>102.33444677897664</v>
      </c>
      <c r="L164" s="16">
        <v>102.33057395453284</v>
      </c>
      <c r="M164" s="16">
        <v>102.32729675618089</v>
      </c>
      <c r="N164" s="16">
        <v>102.32399822934744</v>
      </c>
      <c r="O164" s="16">
        <v>102.32079822934745</v>
      </c>
    </row>
    <row r="165" spans="1:15" x14ac:dyDescent="0.3">
      <c r="A165" s="15" t="str">
        <f>INDEX('R1. Scenario specifications'!$C$11:$C$49,MATCH($B165,'R1. Scenario specifications'!$A$11:$A$49,0))</f>
        <v>Current 1.5DS, 2030 start, 'Expect the Unexpected'</v>
      </c>
      <c r="B165" s="15" t="s">
        <v>20</v>
      </c>
      <c r="C165" s="15" t="s">
        <v>76</v>
      </c>
      <c r="D165" s="15" t="s">
        <v>268</v>
      </c>
      <c r="E165" s="16">
        <v>0.31124745380476826</v>
      </c>
      <c r="F165" s="16">
        <v>0.28314462712947408</v>
      </c>
      <c r="G165" s="16">
        <v>0.23818010444900301</v>
      </c>
      <c r="H165" s="16">
        <v>0.15878673629933501</v>
      </c>
      <c r="I165" s="16">
        <v>7.9393368149667701E-2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</row>
    <row r="166" spans="1:15" x14ac:dyDescent="0.3">
      <c r="A166" s="15" t="str">
        <f>INDEX('R1. Scenario specifications'!$C$11:$C$49,MATCH($B166,'R1. Scenario specifications'!$A$11:$A$49,0))</f>
        <v>Current 1.5DS, 2030 start, 'Expect the Unexpected'</v>
      </c>
      <c r="B166" s="15" t="s">
        <v>20</v>
      </c>
      <c r="C166" s="15" t="s">
        <v>73</v>
      </c>
      <c r="D166" s="15" t="s">
        <v>270</v>
      </c>
      <c r="E166" s="16">
        <v>217.76839471634247</v>
      </c>
      <c r="F166" s="16">
        <v>242.99857406704328</v>
      </c>
      <c r="G166" s="16">
        <v>365.36686102816446</v>
      </c>
      <c r="H166" s="16">
        <v>1442.2354881882916</v>
      </c>
      <c r="I166" s="16">
        <v>3309.1324249166992</v>
      </c>
      <c r="J166" s="16">
        <v>6706.9749603273804</v>
      </c>
      <c r="K166" s="16">
        <v>13402.812500231599</v>
      </c>
      <c r="L166" s="16">
        <v>10671.801070266114</v>
      </c>
      <c r="M166" s="16">
        <v>8736.4735758363095</v>
      </c>
      <c r="N166" s="16">
        <v>11532.117439520503</v>
      </c>
      <c r="O166" s="16">
        <v>14879.312724982468</v>
      </c>
    </row>
    <row r="167" spans="1:15" x14ac:dyDescent="0.3">
      <c r="A167" s="15" t="str">
        <f>INDEX('R1. Scenario specifications'!$C$11:$C$49,MATCH($B167,'R1. Scenario specifications'!$A$11:$A$49,0))</f>
        <v>Current 1.5DS, 2020 start, 'Expect the Unexpected' but with cheap renewables</v>
      </c>
      <c r="B167" s="15" t="s">
        <v>21</v>
      </c>
      <c r="C167" s="15" t="s">
        <v>64</v>
      </c>
      <c r="D167" s="15" t="s">
        <v>263</v>
      </c>
      <c r="E167" s="16">
        <v>19.526838931037336</v>
      </c>
      <c r="F167" s="16">
        <v>24.241679819130685</v>
      </c>
      <c r="G167" s="16">
        <v>117.00973314165351</v>
      </c>
      <c r="H167" s="16">
        <v>551.15702824315269</v>
      </c>
      <c r="I167" s="16">
        <v>573.24676023627944</v>
      </c>
      <c r="J167" s="16">
        <v>475.68209022443216</v>
      </c>
      <c r="K167" s="16">
        <v>36.553865984076268</v>
      </c>
      <c r="L167" s="16">
        <v>5.9800450999640002</v>
      </c>
      <c r="M167" s="16">
        <v>6.2366049271855797</v>
      </c>
      <c r="N167" s="16">
        <v>6.2366049271855797</v>
      </c>
      <c r="O167" s="16">
        <v>6.2366049271855797</v>
      </c>
    </row>
    <row r="168" spans="1:15" x14ac:dyDescent="0.3">
      <c r="A168" s="15" t="str">
        <f>INDEX('R1. Scenario specifications'!$C$11:$C$49,MATCH($B168,'R1. Scenario specifications'!$A$11:$A$49,0))</f>
        <v>Current 1.5DS, 2020 start, 'Expect the Unexpected' but with cheap renewables</v>
      </c>
      <c r="B168" s="15" t="s">
        <v>21</v>
      </c>
      <c r="C168" s="15" t="s">
        <v>74</v>
      </c>
      <c r="D168" s="15" t="s">
        <v>263</v>
      </c>
      <c r="E168" s="16">
        <v>0</v>
      </c>
      <c r="F168" s="16">
        <v>0</v>
      </c>
      <c r="G168" s="16">
        <v>0</v>
      </c>
      <c r="H168" s="16">
        <v>14.511077334403916</v>
      </c>
      <c r="I168" s="16">
        <v>437.13650593570839</v>
      </c>
      <c r="J168" s="16">
        <v>1522.4653422309104</v>
      </c>
      <c r="K168" s="16">
        <v>2647.360752993729</v>
      </c>
      <c r="L168" s="16">
        <v>2812.6365503244074</v>
      </c>
      <c r="M168" s="16">
        <v>2706.8344716056013</v>
      </c>
      <c r="N168" s="16">
        <v>3236.3997851396575</v>
      </c>
      <c r="O168" s="16">
        <v>3604.5574091147564</v>
      </c>
    </row>
    <row r="169" spans="1:15" x14ac:dyDescent="0.3">
      <c r="A169" s="15" t="str">
        <f>INDEX('R1. Scenario specifications'!$C$11:$C$49,MATCH($B169,'R1. Scenario specifications'!$A$11:$A$49,0))</f>
        <v>Current 1.5DS, 2020 start, 'Expect the Unexpected' but with cheap renewables</v>
      </c>
      <c r="B169" s="15" t="s">
        <v>21</v>
      </c>
      <c r="C169" s="15" t="s">
        <v>65</v>
      </c>
      <c r="D169" s="15" t="s">
        <v>264</v>
      </c>
      <c r="E169" s="16">
        <v>1574.4667538708993</v>
      </c>
      <c r="F169" s="16">
        <v>1804.9999999999995</v>
      </c>
      <c r="G169" s="16">
        <v>1804.9999999999995</v>
      </c>
      <c r="H169" s="16">
        <v>1442.4317981122208</v>
      </c>
      <c r="I169" s="16">
        <v>468.43294452252263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</row>
    <row r="170" spans="1:15" x14ac:dyDescent="0.3">
      <c r="A170" s="15" t="str">
        <f>INDEX('R1. Scenario specifications'!$C$11:$C$49,MATCH($B170,'R1. Scenario specifications'!$A$11:$A$49,0))</f>
        <v>Current 1.5DS, 2020 start, 'Expect the Unexpected' but with cheap renewables</v>
      </c>
      <c r="B170" s="15" t="s">
        <v>21</v>
      </c>
      <c r="C170" s="15" t="s">
        <v>66</v>
      </c>
      <c r="D170" s="15" t="s">
        <v>265</v>
      </c>
      <c r="E170" s="16">
        <v>1039.9117830499872</v>
      </c>
      <c r="F170" s="16">
        <v>1665.4640407224579</v>
      </c>
      <c r="G170" s="16">
        <v>2174.5779702128848</v>
      </c>
      <c r="H170" s="16">
        <v>2286.3812984252381</v>
      </c>
      <c r="I170" s="16">
        <v>1284.3252111931524</v>
      </c>
      <c r="J170" s="16">
        <v>359.58690578856613</v>
      </c>
      <c r="K170" s="16">
        <v>228.44278888043536</v>
      </c>
      <c r="L170" s="16">
        <v>154.69242132128306</v>
      </c>
      <c r="M170" s="16">
        <v>268.64136119694655</v>
      </c>
      <c r="N170" s="16">
        <v>202.4742525764259</v>
      </c>
      <c r="O170" s="16">
        <v>233.18102651963682</v>
      </c>
    </row>
    <row r="171" spans="1:15" x14ac:dyDescent="0.3">
      <c r="A171" s="15" t="str">
        <f>INDEX('R1. Scenario specifications'!$C$11:$C$49,MATCH($B171,'R1. Scenario specifications'!$A$11:$A$49,0))</f>
        <v>Current 1.5DS, 2020 start, 'Expect the Unexpected' but with cheap renewables</v>
      </c>
      <c r="B171" s="15" t="s">
        <v>21</v>
      </c>
      <c r="C171" s="15" t="s">
        <v>75</v>
      </c>
      <c r="D171" s="15" t="s">
        <v>265</v>
      </c>
      <c r="E171" s="16">
        <v>0</v>
      </c>
      <c r="F171" s="16">
        <v>0</v>
      </c>
      <c r="G171" s="16">
        <v>0</v>
      </c>
      <c r="H171" s="16">
        <v>0.49496766559608701</v>
      </c>
      <c r="I171" s="16">
        <v>125.3257151162143</v>
      </c>
      <c r="J171" s="16">
        <v>1223.0506732321226</v>
      </c>
      <c r="K171" s="16">
        <v>2619.7037007289914</v>
      </c>
      <c r="L171" s="16">
        <v>2757.9428260962986</v>
      </c>
      <c r="M171" s="16">
        <v>1926.3810518702578</v>
      </c>
      <c r="N171" s="16">
        <v>1042.9554058889662</v>
      </c>
      <c r="O171" s="16">
        <v>1182.7995760889805</v>
      </c>
    </row>
    <row r="172" spans="1:15" x14ac:dyDescent="0.3">
      <c r="A172" s="15" t="str">
        <f>INDEX('R1. Scenario specifications'!$C$11:$C$49,MATCH($B172,'R1. Scenario specifications'!$A$11:$A$49,0))</f>
        <v>Current 1.5DS, 2020 start, 'Expect the Unexpected' but with cheap renewables</v>
      </c>
      <c r="B172" s="15" t="s">
        <v>21</v>
      </c>
      <c r="C172" s="15" t="s">
        <v>67</v>
      </c>
      <c r="D172" s="15" t="s">
        <v>268</v>
      </c>
      <c r="E172" s="16">
        <v>31.122062759818384</v>
      </c>
      <c r="F172" s="16">
        <v>28.670816918420648</v>
      </c>
      <c r="G172" s="16">
        <v>111.69584269732113</v>
      </c>
      <c r="H172" s="16">
        <v>220.19388672501569</v>
      </c>
      <c r="I172" s="16">
        <v>734.40125515194336</v>
      </c>
      <c r="J172" s="16">
        <v>1043.2256188509896</v>
      </c>
      <c r="K172" s="16">
        <v>1034.1611780161752</v>
      </c>
      <c r="L172" s="16">
        <v>925.22365795192718</v>
      </c>
      <c r="M172" s="16">
        <v>519.87445632255788</v>
      </c>
      <c r="N172" s="16">
        <v>386.67684255528042</v>
      </c>
      <c r="O172" s="16">
        <v>769.42238074161753</v>
      </c>
    </row>
    <row r="173" spans="1:15" x14ac:dyDescent="0.3">
      <c r="A173" s="15" t="str">
        <f>INDEX('R1. Scenario specifications'!$C$11:$C$49,MATCH($B173,'R1. Scenario specifications'!$A$11:$A$49,0))</f>
        <v>Current 1.5DS, 2020 start, 'Expect the Unexpected' but with cheap renewables</v>
      </c>
      <c r="B173" s="15" t="s">
        <v>21</v>
      </c>
      <c r="C173" s="15" t="s">
        <v>68</v>
      </c>
      <c r="D173" s="15" t="s">
        <v>266</v>
      </c>
      <c r="E173" s="16">
        <v>738.24098154394619</v>
      </c>
      <c r="F173" s="16">
        <v>743.13608956648409</v>
      </c>
      <c r="G173" s="16">
        <v>987.16933273363418</v>
      </c>
      <c r="H173" s="16">
        <v>1208.0123654837464</v>
      </c>
      <c r="I173" s="16">
        <v>1950.6305508406087</v>
      </c>
      <c r="J173" s="16">
        <v>2427.7200441565665</v>
      </c>
      <c r="K173" s="16">
        <v>2704.8508251265589</v>
      </c>
      <c r="L173" s="16">
        <v>2757.2480182222475</v>
      </c>
      <c r="M173" s="16">
        <v>2890.244564718445</v>
      </c>
      <c r="N173" s="16">
        <v>3216.4920699740455</v>
      </c>
      <c r="O173" s="16">
        <v>3386.8228967495575</v>
      </c>
    </row>
    <row r="174" spans="1:15" x14ac:dyDescent="0.3">
      <c r="A174" s="15" t="str">
        <f>INDEX('R1. Scenario specifications'!$C$11:$C$49,MATCH($B174,'R1. Scenario specifications'!$A$11:$A$49,0))</f>
        <v>Current 1.5DS, 2020 start, 'Expect the Unexpected' but with cheap renewables</v>
      </c>
      <c r="B174" s="15" t="s">
        <v>21</v>
      </c>
      <c r="C174" s="15" t="s">
        <v>69</v>
      </c>
      <c r="D174" s="15" t="s">
        <v>267</v>
      </c>
      <c r="E174" s="16">
        <v>381.69394199846289</v>
      </c>
      <c r="F174" s="16">
        <v>393.99999999999972</v>
      </c>
      <c r="G174" s="16">
        <v>647.54384646462074</v>
      </c>
      <c r="H174" s="16">
        <v>602.16573699230344</v>
      </c>
      <c r="I174" s="16">
        <v>702.83439106454057</v>
      </c>
      <c r="J174" s="16">
        <v>1013.6157484744803</v>
      </c>
      <c r="K174" s="16">
        <v>1018.215645122054</v>
      </c>
      <c r="L174" s="16">
        <v>1087.1965390430914</v>
      </c>
      <c r="M174" s="16">
        <v>1123.8903212581311</v>
      </c>
      <c r="N174" s="16">
        <v>1376.9587335696917</v>
      </c>
      <c r="O174" s="16">
        <v>1486.3136703683799</v>
      </c>
    </row>
    <row r="175" spans="1:15" x14ac:dyDescent="0.3">
      <c r="A175" s="15" t="str">
        <f>INDEX('R1. Scenario specifications'!$C$11:$C$49,MATCH($B175,'R1. Scenario specifications'!$A$11:$A$49,0))</f>
        <v>Current 1.5DS, 2020 start, 'Expect the Unexpected' but with cheap renewables</v>
      </c>
      <c r="B175" s="15" t="s">
        <v>21</v>
      </c>
      <c r="C175" s="15" t="s">
        <v>70</v>
      </c>
      <c r="D175" s="15" t="s">
        <v>268</v>
      </c>
      <c r="E175" s="16">
        <v>425.57696557048564</v>
      </c>
      <c r="F175" s="16">
        <v>452.4364981864552</v>
      </c>
      <c r="G175" s="16">
        <v>452.8330666776244</v>
      </c>
      <c r="H175" s="16">
        <v>271.71136550858648</v>
      </c>
      <c r="I175" s="16">
        <v>144.51715383230041</v>
      </c>
      <c r="J175" s="16">
        <v>13.91793272402381</v>
      </c>
      <c r="K175" s="16">
        <v>59.829768132486102</v>
      </c>
      <c r="L175" s="16">
        <v>75.385505956329595</v>
      </c>
      <c r="M175" s="16">
        <v>68.102306097419032</v>
      </c>
      <c r="N175" s="16">
        <v>67.466616716746046</v>
      </c>
      <c r="O175" s="16">
        <v>139.99846880083001</v>
      </c>
    </row>
    <row r="176" spans="1:15" x14ac:dyDescent="0.3">
      <c r="A176" s="15" t="str">
        <f>INDEX('R1. Scenario specifications'!$C$11:$C$49,MATCH($B176,'R1. Scenario specifications'!$A$11:$A$49,0))</f>
        <v>Current 1.5DS, 2020 start, 'Expect the Unexpected' but with cheap renewables</v>
      </c>
      <c r="B176" s="15" t="s">
        <v>21</v>
      </c>
      <c r="C176" s="15" t="s">
        <v>71</v>
      </c>
      <c r="D176" s="15" t="s">
        <v>269</v>
      </c>
      <c r="E176" s="16">
        <v>13.930776255707762</v>
      </c>
      <c r="F176" s="16">
        <v>96.560908546679059</v>
      </c>
      <c r="G176" s="16">
        <v>228.79465615510912</v>
      </c>
      <c r="H176" s="16">
        <v>1416.6450057744732</v>
      </c>
      <c r="I176" s="16">
        <v>4368.4256362307169</v>
      </c>
      <c r="J176" s="16">
        <v>10193.515025710674</v>
      </c>
      <c r="K176" s="16">
        <v>14977.447436280159</v>
      </c>
      <c r="L176" s="16">
        <v>15187.9896593174</v>
      </c>
      <c r="M176" s="16">
        <v>18009.664591375767</v>
      </c>
      <c r="N176" s="16">
        <v>21065.343438552896</v>
      </c>
      <c r="O176" s="16">
        <v>24485.184044101319</v>
      </c>
    </row>
    <row r="177" spans="1:15" x14ac:dyDescent="0.3">
      <c r="A177" s="15" t="str">
        <f>INDEX('R1. Scenario specifications'!$C$11:$C$49,MATCH($B177,'R1. Scenario specifications'!$A$11:$A$49,0))</f>
        <v>Current 1.5DS, 2020 start, 'Expect the Unexpected' but with cheap renewables</v>
      </c>
      <c r="B177" s="15" t="s">
        <v>21</v>
      </c>
      <c r="C177" s="15" t="s">
        <v>72</v>
      </c>
      <c r="D177" s="15" t="s">
        <v>269</v>
      </c>
      <c r="E177" s="16">
        <v>11.2241111111111</v>
      </c>
      <c r="F177" s="16">
        <v>12.249511111111101</v>
      </c>
      <c r="G177" s="16">
        <v>13.0611055551111</v>
      </c>
      <c r="H177" s="16">
        <v>13.836511848172716</v>
      </c>
      <c r="I177" s="16">
        <v>91.730161818059173</v>
      </c>
      <c r="J177" s="16">
        <v>500.93192224442254</v>
      </c>
      <c r="K177" s="16">
        <v>535.16497882386147</v>
      </c>
      <c r="L177" s="16">
        <v>535.1611663373352</v>
      </c>
      <c r="M177" s="16">
        <v>535.15768682861585</v>
      </c>
      <c r="N177" s="16">
        <v>535.15448682861575</v>
      </c>
      <c r="O177" s="16">
        <v>535.15128682861587</v>
      </c>
    </row>
    <row r="178" spans="1:15" x14ac:dyDescent="0.3">
      <c r="A178" s="15" t="str">
        <f>INDEX('R1. Scenario specifications'!$C$11:$C$49,MATCH($B178,'R1. Scenario specifications'!$A$11:$A$49,0))</f>
        <v>Current 1.5DS, 2020 start, 'Expect the Unexpected' but with cheap renewables</v>
      </c>
      <c r="B178" s="15" t="s">
        <v>21</v>
      </c>
      <c r="C178" s="15" t="s">
        <v>76</v>
      </c>
      <c r="D178" s="15" t="s">
        <v>268</v>
      </c>
      <c r="E178" s="16">
        <v>0.31124745380476826</v>
      </c>
      <c r="F178" s="16">
        <v>0.28314462712947408</v>
      </c>
      <c r="G178" s="16">
        <v>0.23818010444900301</v>
      </c>
      <c r="H178" s="16">
        <v>0.15878673629933501</v>
      </c>
      <c r="I178" s="16">
        <v>7.9393368149667701E-2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</row>
    <row r="179" spans="1:15" x14ac:dyDescent="0.3">
      <c r="A179" s="15" t="str">
        <f>INDEX('R1. Scenario specifications'!$C$11:$C$49,MATCH($B179,'R1. Scenario specifications'!$A$11:$A$49,0))</f>
        <v>Current 1.5DS, 2020 start, 'Expect the Unexpected' but with cheap renewables</v>
      </c>
      <c r="B179" s="15" t="s">
        <v>21</v>
      </c>
      <c r="C179" s="15" t="s">
        <v>73</v>
      </c>
      <c r="D179" s="15" t="s">
        <v>270</v>
      </c>
      <c r="E179" s="16">
        <v>217.76839471634247</v>
      </c>
      <c r="F179" s="16">
        <v>242.99857406704328</v>
      </c>
      <c r="G179" s="16">
        <v>365.36686102816446</v>
      </c>
      <c r="H179" s="16">
        <v>2262.2657009792451</v>
      </c>
      <c r="I179" s="16">
        <v>4765.209145336763</v>
      </c>
      <c r="J179" s="16">
        <v>9808.7371503420527</v>
      </c>
      <c r="K179" s="16">
        <v>12624.244932081656</v>
      </c>
      <c r="L179" s="16">
        <v>10806.964751809594</v>
      </c>
      <c r="M179" s="16">
        <v>15029.009149542</v>
      </c>
      <c r="N179" s="16">
        <v>19995.107778197584</v>
      </c>
      <c r="O179" s="16">
        <v>25695.43845862232</v>
      </c>
    </row>
    <row r="180" spans="1:15" x14ac:dyDescent="0.3">
      <c r="A180" s="15" t="str">
        <f>INDEX('R1. Scenario specifications'!$C$11:$C$49,MATCH($B180,'R1. Scenario specifications'!$A$11:$A$49,0))</f>
        <v>Current 1.5DS, 2030 start, 'Expect the Unexpected' but with cheap renewables</v>
      </c>
      <c r="B180" s="15" t="s">
        <v>22</v>
      </c>
      <c r="C180" s="15" t="s">
        <v>64</v>
      </c>
      <c r="D180" s="15" t="s">
        <v>263</v>
      </c>
      <c r="E180" s="16">
        <v>19.526838931037336</v>
      </c>
      <c r="F180" s="16">
        <v>24.241679819130685</v>
      </c>
      <c r="G180" s="16">
        <v>117.00973314165351</v>
      </c>
      <c r="H180" s="16">
        <v>337.46670445449013</v>
      </c>
      <c r="I180" s="16">
        <v>935.91239665620105</v>
      </c>
      <c r="J180" s="16">
        <v>835.91164265146119</v>
      </c>
      <c r="K180" s="16">
        <v>621.10025993145393</v>
      </c>
      <c r="L180" s="16">
        <v>14.17047883875758</v>
      </c>
      <c r="M180" s="16">
        <v>11.67805021351742</v>
      </c>
      <c r="N180" s="16">
        <v>1.0515324818313501</v>
      </c>
      <c r="O180" s="16">
        <v>1.0515324818313501</v>
      </c>
    </row>
    <row r="181" spans="1:15" x14ac:dyDescent="0.3">
      <c r="A181" s="15" t="str">
        <f>INDEX('R1. Scenario specifications'!$C$11:$C$49,MATCH($B181,'R1. Scenario specifications'!$A$11:$A$49,0))</f>
        <v>Current 1.5DS, 2030 start, 'Expect the Unexpected' but with cheap renewables</v>
      </c>
      <c r="B181" s="15" t="s">
        <v>22</v>
      </c>
      <c r="C181" s="15" t="s">
        <v>74</v>
      </c>
      <c r="D181" s="15" t="s">
        <v>263</v>
      </c>
      <c r="E181" s="16">
        <v>0</v>
      </c>
      <c r="F181" s="16">
        <v>0</v>
      </c>
      <c r="G181" s="16">
        <v>0</v>
      </c>
      <c r="H181" s="16">
        <v>0</v>
      </c>
      <c r="I181" s="16">
        <v>13.519358895128878</v>
      </c>
      <c r="J181" s="16">
        <v>980.63903535225245</v>
      </c>
      <c r="K181" s="16">
        <v>3256.4753452719951</v>
      </c>
      <c r="L181" s="16">
        <v>4600.3336394527405</v>
      </c>
      <c r="M181" s="16">
        <v>3663.7151608403033</v>
      </c>
      <c r="N181" s="16">
        <v>1965.1912530067359</v>
      </c>
      <c r="O181" s="16">
        <v>2360.013870435394</v>
      </c>
    </row>
    <row r="182" spans="1:15" x14ac:dyDescent="0.3">
      <c r="A182" s="15" t="str">
        <f>INDEX('R1. Scenario specifications'!$C$11:$C$49,MATCH($B182,'R1. Scenario specifications'!$A$11:$A$49,0))</f>
        <v>Current 1.5DS, 2030 start, 'Expect the Unexpected' but with cheap renewables</v>
      </c>
      <c r="B182" s="15" t="s">
        <v>22</v>
      </c>
      <c r="C182" s="15" t="s">
        <v>65</v>
      </c>
      <c r="D182" s="15" t="s">
        <v>264</v>
      </c>
      <c r="E182" s="16">
        <v>1574.4667538708993</v>
      </c>
      <c r="F182" s="16">
        <v>1804.9999999999995</v>
      </c>
      <c r="G182" s="16">
        <v>1804.9999999999995</v>
      </c>
      <c r="H182" s="16">
        <v>1457.9151695915234</v>
      </c>
      <c r="I182" s="16">
        <v>483.91631600182512</v>
      </c>
      <c r="J182" s="16">
        <v>15.4833714793025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</row>
    <row r="183" spans="1:15" x14ac:dyDescent="0.3">
      <c r="A183" s="15" t="str">
        <f>INDEX('R1. Scenario specifications'!$C$11:$C$49,MATCH($B183,'R1. Scenario specifications'!$A$11:$A$49,0))</f>
        <v>Current 1.5DS, 2030 start, 'Expect the Unexpected' but with cheap renewables</v>
      </c>
      <c r="B183" s="15" t="s">
        <v>22</v>
      </c>
      <c r="C183" s="15" t="s">
        <v>66</v>
      </c>
      <c r="D183" s="15" t="s">
        <v>265</v>
      </c>
      <c r="E183" s="16">
        <v>1039.9117830499872</v>
      </c>
      <c r="F183" s="16">
        <v>1665.4640407224579</v>
      </c>
      <c r="G183" s="16">
        <v>2174.5779702128848</v>
      </c>
      <c r="H183" s="16">
        <v>2013.1733764806745</v>
      </c>
      <c r="I183" s="16">
        <v>1151.4434771333074</v>
      </c>
      <c r="J183" s="16">
        <v>302.49933568020532</v>
      </c>
      <c r="K183" s="16">
        <v>328.39005408879132</v>
      </c>
      <c r="L183" s="16">
        <v>153.83901327579292</v>
      </c>
      <c r="M183" s="16">
        <v>452.88830784954826</v>
      </c>
      <c r="N183" s="16">
        <v>673.66358619969367</v>
      </c>
      <c r="O183" s="16">
        <v>659.6680083601243</v>
      </c>
    </row>
    <row r="184" spans="1:15" x14ac:dyDescent="0.3">
      <c r="A184" s="15" t="str">
        <f>INDEX('R1. Scenario specifications'!$C$11:$C$49,MATCH($B184,'R1. Scenario specifications'!$A$11:$A$49,0))</f>
        <v>Current 1.5DS, 2030 start, 'Expect the Unexpected' but with cheap renewables</v>
      </c>
      <c r="B184" s="15" t="s">
        <v>22</v>
      </c>
      <c r="C184" s="15" t="s">
        <v>75</v>
      </c>
      <c r="D184" s="15" t="s">
        <v>265</v>
      </c>
      <c r="E184" s="16">
        <v>0</v>
      </c>
      <c r="F184" s="16">
        <v>0</v>
      </c>
      <c r="G184" s="16">
        <v>0</v>
      </c>
      <c r="H184" s="16">
        <v>0</v>
      </c>
      <c r="I184" s="16">
        <v>1.4866861048711228</v>
      </c>
      <c r="J184" s="16">
        <v>333.5908728042142</v>
      </c>
      <c r="K184" s="16">
        <v>1328.2739964966529</v>
      </c>
      <c r="L184" s="16">
        <v>2058.4110304304672</v>
      </c>
      <c r="M184" s="16">
        <v>1726.3068437311254</v>
      </c>
      <c r="N184" s="16">
        <v>731.62372003868563</v>
      </c>
      <c r="O184" s="16">
        <v>127.42733340184259</v>
      </c>
    </row>
    <row r="185" spans="1:15" x14ac:dyDescent="0.3">
      <c r="A185" s="15" t="str">
        <f>INDEX('R1. Scenario specifications'!$C$11:$C$49,MATCH($B185,'R1. Scenario specifications'!$A$11:$A$49,0))</f>
        <v>Current 1.5DS, 2030 start, 'Expect the Unexpected' but with cheap renewables</v>
      </c>
      <c r="B185" s="15" t="s">
        <v>22</v>
      </c>
      <c r="C185" s="15" t="s">
        <v>67</v>
      </c>
      <c r="D185" s="15" t="s">
        <v>268</v>
      </c>
      <c r="E185" s="16">
        <v>31.122062759818384</v>
      </c>
      <c r="F185" s="16">
        <v>28.670816918420648</v>
      </c>
      <c r="G185" s="16">
        <v>111.69584269732113</v>
      </c>
      <c r="H185" s="16">
        <v>156.99053186462854</v>
      </c>
      <c r="I185" s="16">
        <v>582.963068984497</v>
      </c>
      <c r="J185" s="16">
        <v>1342.611822178796</v>
      </c>
      <c r="K185" s="16">
        <v>1331.2458810243734</v>
      </c>
      <c r="L185" s="16">
        <v>1279.8353572932649</v>
      </c>
      <c r="M185" s="16">
        <v>857.4312243002239</v>
      </c>
      <c r="N185" s="16">
        <v>230.86222294650247</v>
      </c>
      <c r="O185" s="16">
        <v>275.21354217929814</v>
      </c>
    </row>
    <row r="186" spans="1:15" x14ac:dyDescent="0.3">
      <c r="A186" s="15" t="str">
        <f>INDEX('R1. Scenario specifications'!$C$11:$C$49,MATCH($B186,'R1. Scenario specifications'!$A$11:$A$49,0))</f>
        <v>Current 1.5DS, 2030 start, 'Expect the Unexpected' but with cheap renewables</v>
      </c>
      <c r="B186" s="15" t="s">
        <v>22</v>
      </c>
      <c r="C186" s="15" t="s">
        <v>68</v>
      </c>
      <c r="D186" s="15" t="s">
        <v>266</v>
      </c>
      <c r="E186" s="16">
        <v>738.24098154394619</v>
      </c>
      <c r="F186" s="16">
        <v>743.13608956648409</v>
      </c>
      <c r="G186" s="16">
        <v>987.16933273363418</v>
      </c>
      <c r="H186" s="16">
        <v>1154.9259485065875</v>
      </c>
      <c r="I186" s="16">
        <v>1355.897279695103</v>
      </c>
      <c r="J186" s="16">
        <v>2288.2662662400467</v>
      </c>
      <c r="K186" s="16">
        <v>2886.3201141568288</v>
      </c>
      <c r="L186" s="16">
        <v>2892.7808713521617</v>
      </c>
      <c r="M186" s="16">
        <v>2903.8645973721341</v>
      </c>
      <c r="N186" s="16">
        <v>2961.3274962358905</v>
      </c>
      <c r="O186" s="16">
        <v>3161.8408077353661</v>
      </c>
    </row>
    <row r="187" spans="1:15" x14ac:dyDescent="0.3">
      <c r="A187" s="15" t="str">
        <f>INDEX('R1. Scenario specifications'!$C$11:$C$49,MATCH($B187,'R1. Scenario specifications'!$A$11:$A$49,0))</f>
        <v>Current 1.5DS, 2030 start, 'Expect the Unexpected' but with cheap renewables</v>
      </c>
      <c r="B187" s="15" t="s">
        <v>22</v>
      </c>
      <c r="C187" s="15" t="s">
        <v>69</v>
      </c>
      <c r="D187" s="15" t="s">
        <v>267</v>
      </c>
      <c r="E187" s="16">
        <v>381.69394199846289</v>
      </c>
      <c r="F187" s="16">
        <v>393.99999999999972</v>
      </c>
      <c r="G187" s="16">
        <v>647.54384646462074</v>
      </c>
      <c r="H187" s="16">
        <v>602.16573699230344</v>
      </c>
      <c r="I187" s="16">
        <v>568.95167702708954</v>
      </c>
      <c r="J187" s="16">
        <v>911.43643940326228</v>
      </c>
      <c r="K187" s="16">
        <v>980.40874895982301</v>
      </c>
      <c r="L187" s="16">
        <v>1064.1304029948053</v>
      </c>
      <c r="M187" s="16">
        <v>1096.4106882663959</v>
      </c>
      <c r="N187" s="16">
        <v>1175.7220784547549</v>
      </c>
      <c r="O187" s="16">
        <v>1205.4349879288457</v>
      </c>
    </row>
    <row r="188" spans="1:15" x14ac:dyDescent="0.3">
      <c r="A188" s="15" t="str">
        <f>INDEX('R1. Scenario specifications'!$C$11:$C$49,MATCH($B188,'R1. Scenario specifications'!$A$11:$A$49,0))</f>
        <v>Current 1.5DS, 2030 start, 'Expect the Unexpected' but with cheap renewables</v>
      </c>
      <c r="B188" s="15" t="s">
        <v>22</v>
      </c>
      <c r="C188" s="15" t="s">
        <v>70</v>
      </c>
      <c r="D188" s="15" t="s">
        <v>268</v>
      </c>
      <c r="E188" s="16">
        <v>425.57696557048564</v>
      </c>
      <c r="F188" s="16">
        <v>452.4364981864552</v>
      </c>
      <c r="G188" s="16">
        <v>452.8330666776244</v>
      </c>
      <c r="H188" s="16">
        <v>256.76156686396979</v>
      </c>
      <c r="I188" s="16">
        <v>134.16536993057161</v>
      </c>
      <c r="J188" s="16">
        <v>27.64575848537115</v>
      </c>
      <c r="K188" s="16">
        <v>65.703664455631028</v>
      </c>
      <c r="L188" s="16">
        <v>46.430518058034075</v>
      </c>
      <c r="M188" s="16">
        <v>42.837520819455172</v>
      </c>
      <c r="N188" s="16">
        <v>57.351325156014155</v>
      </c>
      <c r="O188" s="16">
        <v>170.12409216257691</v>
      </c>
    </row>
    <row r="189" spans="1:15" x14ac:dyDescent="0.3">
      <c r="A189" s="15" t="str">
        <f>INDEX('R1. Scenario specifications'!$C$11:$C$49,MATCH($B189,'R1. Scenario specifications'!$A$11:$A$49,0))</f>
        <v>Current 1.5DS, 2030 start, 'Expect the Unexpected' but with cheap renewables</v>
      </c>
      <c r="B189" s="15" t="s">
        <v>22</v>
      </c>
      <c r="C189" s="15" t="s">
        <v>71</v>
      </c>
      <c r="D189" s="15" t="s">
        <v>269</v>
      </c>
      <c r="E189" s="16">
        <v>13.930776255707762</v>
      </c>
      <c r="F189" s="16">
        <v>96.560908546679059</v>
      </c>
      <c r="G189" s="16">
        <v>228.79465615510912</v>
      </c>
      <c r="H189" s="16">
        <v>549.8952912601319</v>
      </c>
      <c r="I189" s="16">
        <v>2858.6861981402053</v>
      </c>
      <c r="J189" s="16">
        <v>7725.9826012366502</v>
      </c>
      <c r="K189" s="16">
        <v>16414.388447633948</v>
      </c>
      <c r="L189" s="16">
        <v>17183.783699089538</v>
      </c>
      <c r="M189" s="16">
        <v>17282.228069118006</v>
      </c>
      <c r="N189" s="16">
        <v>19233.096639517476</v>
      </c>
      <c r="O189" s="16">
        <v>19898.526702090625</v>
      </c>
    </row>
    <row r="190" spans="1:15" x14ac:dyDescent="0.3">
      <c r="A190" s="15" t="str">
        <f>INDEX('R1. Scenario specifications'!$C$11:$C$49,MATCH($B190,'R1. Scenario specifications'!$A$11:$A$49,0))</f>
        <v>Current 1.5DS, 2030 start, 'Expect the Unexpected' but with cheap renewables</v>
      </c>
      <c r="B190" s="15" t="s">
        <v>22</v>
      </c>
      <c r="C190" s="15" t="s">
        <v>72</v>
      </c>
      <c r="D190" s="15" t="s">
        <v>269</v>
      </c>
      <c r="E190" s="16">
        <v>11.2241111111111</v>
      </c>
      <c r="F190" s="16">
        <v>12.249511111111101</v>
      </c>
      <c r="G190" s="16">
        <v>13.0611055551111</v>
      </c>
      <c r="H190" s="16">
        <v>13.059905555111095</v>
      </c>
      <c r="I190" s="16">
        <v>71.899938056192937</v>
      </c>
      <c r="J190" s="16">
        <v>76.694421196266958</v>
      </c>
      <c r="K190" s="16">
        <v>86.626100258182916</v>
      </c>
      <c r="L190" s="16">
        <v>86.622227433739127</v>
      </c>
      <c r="M190" s="16">
        <v>86.61895023538716</v>
      </c>
      <c r="N190" s="16">
        <v>86.615651708553727</v>
      </c>
      <c r="O190" s="16">
        <v>86.612451708553735</v>
      </c>
    </row>
    <row r="191" spans="1:15" x14ac:dyDescent="0.3">
      <c r="A191" s="15" t="str">
        <f>INDEX('R1. Scenario specifications'!$C$11:$C$49,MATCH($B191,'R1. Scenario specifications'!$A$11:$A$49,0))</f>
        <v>Current 1.5DS, 2030 start, 'Expect the Unexpected' but with cheap renewables</v>
      </c>
      <c r="B191" s="15" t="s">
        <v>22</v>
      </c>
      <c r="C191" s="15" t="s">
        <v>76</v>
      </c>
      <c r="D191" s="15" t="s">
        <v>268</v>
      </c>
      <c r="E191" s="16">
        <v>0.31124745380476826</v>
      </c>
      <c r="F191" s="16">
        <v>0.28314462712947408</v>
      </c>
      <c r="G191" s="16">
        <v>0.23818010444900301</v>
      </c>
      <c r="H191" s="16">
        <v>0.15878673629933501</v>
      </c>
      <c r="I191" s="16">
        <v>7.9393368149667701E-2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</row>
    <row r="192" spans="1:15" x14ac:dyDescent="0.3">
      <c r="A192" s="15" t="str">
        <f>INDEX('R1. Scenario specifications'!$C$11:$C$49,MATCH($B192,'R1. Scenario specifications'!$A$11:$A$49,0))</f>
        <v>Current 1.5DS, 2030 start, 'Expect the Unexpected' but with cheap renewables</v>
      </c>
      <c r="B192" s="15" t="s">
        <v>22</v>
      </c>
      <c r="C192" s="15" t="s">
        <v>73</v>
      </c>
      <c r="D192" s="15" t="s">
        <v>270</v>
      </c>
      <c r="E192" s="16">
        <v>217.76839471634247</v>
      </c>
      <c r="F192" s="16">
        <v>242.99857406704328</v>
      </c>
      <c r="G192" s="16">
        <v>365.36686102816446</v>
      </c>
      <c r="H192" s="16">
        <v>1442.2354881882916</v>
      </c>
      <c r="I192" s="16">
        <v>3556.3569709101357</v>
      </c>
      <c r="J192" s="16">
        <v>7248.3039624916146</v>
      </c>
      <c r="K192" s="16">
        <v>14154.675801116191</v>
      </c>
      <c r="L192" s="16">
        <v>11164.440564022723</v>
      </c>
      <c r="M192" s="16">
        <v>9541.729203315319</v>
      </c>
      <c r="N192" s="16">
        <v>12505.457611240254</v>
      </c>
      <c r="O192" s="16">
        <v>16218.951246618866</v>
      </c>
    </row>
    <row r="193" spans="1:15" x14ac:dyDescent="0.3">
      <c r="A193" s="15" t="str">
        <f>INDEX('R1. Scenario specifications'!$C$11:$C$49,MATCH($B193,'R1. Scenario specifications'!$A$11:$A$49,0))</f>
        <v>Current 1.5DS, 2020 start, 'Expect the Unexpected' but with cheap CCS</v>
      </c>
      <c r="B193" s="15" t="s">
        <v>23</v>
      </c>
      <c r="C193" s="15" t="s">
        <v>64</v>
      </c>
      <c r="D193" s="15" t="s">
        <v>263</v>
      </c>
      <c r="E193" s="16">
        <v>19.526838931037336</v>
      </c>
      <c r="F193" s="16">
        <v>24.241679819130685</v>
      </c>
      <c r="G193" s="16">
        <v>117.00973314165351</v>
      </c>
      <c r="H193" s="16">
        <v>582.0369123265267</v>
      </c>
      <c r="I193" s="16">
        <v>654.51880849029544</v>
      </c>
      <c r="J193" s="16">
        <v>553.54511412548663</v>
      </c>
      <c r="K193" s="16">
        <v>83.537005801757317</v>
      </c>
      <c r="L193" s="16">
        <v>2.5710207470025299</v>
      </c>
      <c r="M193" s="16">
        <v>5.1880603560373002</v>
      </c>
      <c r="N193" s="16">
        <v>5.1880603560373002</v>
      </c>
      <c r="O193" s="16">
        <v>6.0004500660241202</v>
      </c>
    </row>
    <row r="194" spans="1:15" x14ac:dyDescent="0.3">
      <c r="A194" s="15" t="str">
        <f>INDEX('R1. Scenario specifications'!$C$11:$C$49,MATCH($B194,'R1. Scenario specifications'!$A$11:$A$49,0))</f>
        <v>Current 1.5DS, 2020 start, 'Expect the Unexpected' but with cheap CCS</v>
      </c>
      <c r="B194" s="15" t="s">
        <v>23</v>
      </c>
      <c r="C194" s="15" t="s">
        <v>74</v>
      </c>
      <c r="D194" s="15" t="s">
        <v>263</v>
      </c>
      <c r="E194" s="16">
        <v>0</v>
      </c>
      <c r="F194" s="16">
        <v>0</v>
      </c>
      <c r="G194" s="16">
        <v>0</v>
      </c>
      <c r="H194" s="16">
        <v>14.511077334403916</v>
      </c>
      <c r="I194" s="16">
        <v>432.90158687119919</v>
      </c>
      <c r="J194" s="16">
        <v>1508.5370572404138</v>
      </c>
      <c r="K194" s="16">
        <v>2581.3238643908603</v>
      </c>
      <c r="L194" s="16">
        <v>2712.8630266442069</v>
      </c>
      <c r="M194" s="16">
        <v>2703.0608376769151</v>
      </c>
      <c r="N194" s="16">
        <v>3314.4969350403162</v>
      </c>
      <c r="O194" s="16">
        <v>3661.3470531719558</v>
      </c>
    </row>
    <row r="195" spans="1:15" x14ac:dyDescent="0.3">
      <c r="A195" s="15" t="str">
        <f>INDEX('R1. Scenario specifications'!$C$11:$C$49,MATCH($B195,'R1. Scenario specifications'!$A$11:$A$49,0))</f>
        <v>Current 1.5DS, 2020 start, 'Expect the Unexpected' but with cheap CCS</v>
      </c>
      <c r="B195" s="15" t="s">
        <v>23</v>
      </c>
      <c r="C195" s="15" t="s">
        <v>65</v>
      </c>
      <c r="D195" s="15" t="s">
        <v>264</v>
      </c>
      <c r="E195" s="16">
        <v>1574.4667538708993</v>
      </c>
      <c r="F195" s="16">
        <v>1804.9999999999995</v>
      </c>
      <c r="G195" s="16">
        <v>1804.9999999999995</v>
      </c>
      <c r="H195" s="16">
        <v>1442.4317981122208</v>
      </c>
      <c r="I195" s="16">
        <v>468.43294452252263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</row>
    <row r="196" spans="1:15" x14ac:dyDescent="0.3">
      <c r="A196" s="15" t="str">
        <f>INDEX('R1. Scenario specifications'!$C$11:$C$49,MATCH($B196,'R1. Scenario specifications'!$A$11:$A$49,0))</f>
        <v>Current 1.5DS, 2020 start, 'Expect the Unexpected' but with cheap CCS</v>
      </c>
      <c r="B196" s="15" t="s">
        <v>23</v>
      </c>
      <c r="C196" s="15" t="s">
        <v>66</v>
      </c>
      <c r="D196" s="15" t="s">
        <v>265</v>
      </c>
      <c r="E196" s="16">
        <v>1039.9117830499872</v>
      </c>
      <c r="F196" s="16">
        <v>1665.4640407224579</v>
      </c>
      <c r="G196" s="16">
        <v>2174.5779702128848</v>
      </c>
      <c r="H196" s="16">
        <v>2344.7215992429019</v>
      </c>
      <c r="I196" s="16">
        <v>1341.6626227191628</v>
      </c>
      <c r="J196" s="16">
        <v>450.43310718556017</v>
      </c>
      <c r="K196" s="16">
        <v>187.35329699929969</v>
      </c>
      <c r="L196" s="16">
        <v>114.31061561029159</v>
      </c>
      <c r="M196" s="16">
        <v>199.54575614084709</v>
      </c>
      <c r="N196" s="16">
        <v>192.5174234978565</v>
      </c>
      <c r="O196" s="16">
        <v>202.16783911123599</v>
      </c>
    </row>
    <row r="197" spans="1:15" x14ac:dyDescent="0.3">
      <c r="A197" s="15" t="str">
        <f>INDEX('R1. Scenario specifications'!$C$11:$C$49,MATCH($B197,'R1. Scenario specifications'!$A$11:$A$49,0))</f>
        <v>Current 1.5DS, 2020 start, 'Expect the Unexpected' but with cheap CCS</v>
      </c>
      <c r="B197" s="15" t="s">
        <v>23</v>
      </c>
      <c r="C197" s="15" t="s">
        <v>75</v>
      </c>
      <c r="D197" s="15" t="s">
        <v>265</v>
      </c>
      <c r="E197" s="16">
        <v>0</v>
      </c>
      <c r="F197" s="16">
        <v>0</v>
      </c>
      <c r="G197" s="16">
        <v>0</v>
      </c>
      <c r="H197" s="16">
        <v>0.49496766559608701</v>
      </c>
      <c r="I197" s="16">
        <v>133.1356405659852</v>
      </c>
      <c r="J197" s="16">
        <v>1418.2793785839756</v>
      </c>
      <c r="K197" s="16">
        <v>3029.9412318060299</v>
      </c>
      <c r="L197" s="16">
        <v>3155.0643728180994</v>
      </c>
      <c r="M197" s="16">
        <v>2070.0628101786251</v>
      </c>
      <c r="N197" s="16">
        <v>956.19827618985892</v>
      </c>
      <c r="O197" s="16">
        <v>1212.308876040252</v>
      </c>
    </row>
    <row r="198" spans="1:15" x14ac:dyDescent="0.3">
      <c r="A198" s="15" t="str">
        <f>INDEX('R1. Scenario specifications'!$C$11:$C$49,MATCH($B198,'R1. Scenario specifications'!$A$11:$A$49,0))</f>
        <v>Current 1.5DS, 2020 start, 'Expect the Unexpected' but with cheap CCS</v>
      </c>
      <c r="B198" s="15" t="s">
        <v>23</v>
      </c>
      <c r="C198" s="15" t="s">
        <v>67</v>
      </c>
      <c r="D198" s="15" t="s">
        <v>268</v>
      </c>
      <c r="E198" s="16">
        <v>31.122062759818384</v>
      </c>
      <c r="F198" s="16">
        <v>28.670816918420648</v>
      </c>
      <c r="G198" s="16">
        <v>111.69584269732113</v>
      </c>
      <c r="H198" s="16">
        <v>227.13945432641609</v>
      </c>
      <c r="I198" s="16">
        <v>824.00344993274416</v>
      </c>
      <c r="J198" s="16">
        <v>1148.8633702620673</v>
      </c>
      <c r="K198" s="16">
        <v>1140.585994712128</v>
      </c>
      <c r="L198" s="16">
        <v>1024.9767871190054</v>
      </c>
      <c r="M198" s="16">
        <v>548.81282273978309</v>
      </c>
      <c r="N198" s="16">
        <v>441.0784472133613</v>
      </c>
      <c r="O198" s="16">
        <v>803.79028560805193</v>
      </c>
    </row>
    <row r="199" spans="1:15" x14ac:dyDescent="0.3">
      <c r="A199" s="15" t="str">
        <f>INDEX('R1. Scenario specifications'!$C$11:$C$49,MATCH($B199,'R1. Scenario specifications'!$A$11:$A$49,0))</f>
        <v>Current 1.5DS, 2020 start, 'Expect the Unexpected' but with cheap CCS</v>
      </c>
      <c r="B199" s="15" t="s">
        <v>23</v>
      </c>
      <c r="C199" s="15" t="s">
        <v>68</v>
      </c>
      <c r="D199" s="15" t="s">
        <v>266</v>
      </c>
      <c r="E199" s="16">
        <v>738.24098154394619</v>
      </c>
      <c r="F199" s="16">
        <v>743.13608956648409</v>
      </c>
      <c r="G199" s="16">
        <v>987.16933273363418</v>
      </c>
      <c r="H199" s="16">
        <v>1213.5136056596939</v>
      </c>
      <c r="I199" s="16">
        <v>1959.132656272528</v>
      </c>
      <c r="J199" s="16">
        <v>2447.4258201844214</v>
      </c>
      <c r="K199" s="16">
        <v>2706.0286571381193</v>
      </c>
      <c r="L199" s="16">
        <v>2765.3342689889705</v>
      </c>
      <c r="M199" s="16">
        <v>2849.7608452052777</v>
      </c>
      <c r="N199" s="16">
        <v>3200.5516307490293</v>
      </c>
      <c r="O199" s="16">
        <v>3347.8428263668961</v>
      </c>
    </row>
    <row r="200" spans="1:15" x14ac:dyDescent="0.3">
      <c r="A200" s="15" t="str">
        <f>INDEX('R1. Scenario specifications'!$C$11:$C$49,MATCH($B200,'R1. Scenario specifications'!$A$11:$A$49,0))</f>
        <v>Current 1.5DS, 2020 start, 'Expect the Unexpected' but with cheap CCS</v>
      </c>
      <c r="B200" s="15" t="s">
        <v>23</v>
      </c>
      <c r="C200" s="15" t="s">
        <v>69</v>
      </c>
      <c r="D200" s="15" t="s">
        <v>267</v>
      </c>
      <c r="E200" s="16">
        <v>381.69394199846289</v>
      </c>
      <c r="F200" s="16">
        <v>393.99999999999972</v>
      </c>
      <c r="G200" s="16">
        <v>647.54384646462074</v>
      </c>
      <c r="H200" s="16">
        <v>602.16573699230344</v>
      </c>
      <c r="I200" s="16">
        <v>741.10577202623472</v>
      </c>
      <c r="J200" s="16">
        <v>1014.0970055638154</v>
      </c>
      <c r="K200" s="16">
        <v>1104.7804108373014</v>
      </c>
      <c r="L200" s="16">
        <v>1180.1648174571778</v>
      </c>
      <c r="M200" s="16">
        <v>1187.1568211275683</v>
      </c>
      <c r="N200" s="16">
        <v>1413.275350628847</v>
      </c>
      <c r="O200" s="16">
        <v>1482.4943388069485</v>
      </c>
    </row>
    <row r="201" spans="1:15" x14ac:dyDescent="0.3">
      <c r="A201" s="15" t="str">
        <f>INDEX('R1. Scenario specifications'!$C$11:$C$49,MATCH($B201,'R1. Scenario specifications'!$A$11:$A$49,0))</f>
        <v>Current 1.5DS, 2020 start, 'Expect the Unexpected' but with cheap CCS</v>
      </c>
      <c r="B201" s="15" t="s">
        <v>23</v>
      </c>
      <c r="C201" s="15" t="s">
        <v>70</v>
      </c>
      <c r="D201" s="15" t="s">
        <v>268</v>
      </c>
      <c r="E201" s="16">
        <v>425.57696557048564</v>
      </c>
      <c r="F201" s="16">
        <v>452.4364981864552</v>
      </c>
      <c r="G201" s="16">
        <v>452.8330666776244</v>
      </c>
      <c r="H201" s="16">
        <v>256.18441768273829</v>
      </c>
      <c r="I201" s="16">
        <v>124.04279641197222</v>
      </c>
      <c r="J201" s="16">
        <v>10.11615754967702</v>
      </c>
      <c r="K201" s="16">
        <v>94.733544830216914</v>
      </c>
      <c r="L201" s="16">
        <v>98.176646165944902</v>
      </c>
      <c r="M201" s="16">
        <v>79.466993134648121</v>
      </c>
      <c r="N201" s="16">
        <v>93.477816885117619</v>
      </c>
      <c r="O201" s="16">
        <v>175.056206563443</v>
      </c>
    </row>
    <row r="202" spans="1:15" x14ac:dyDescent="0.3">
      <c r="A202" s="15" t="str">
        <f>INDEX('R1. Scenario specifications'!$C$11:$C$49,MATCH($B202,'R1. Scenario specifications'!$A$11:$A$49,0))</f>
        <v>Current 1.5DS, 2020 start, 'Expect the Unexpected' but with cheap CCS</v>
      </c>
      <c r="B202" s="15" t="s">
        <v>23</v>
      </c>
      <c r="C202" s="15" t="s">
        <v>71</v>
      </c>
      <c r="D202" s="15" t="s">
        <v>269</v>
      </c>
      <c r="E202" s="16">
        <v>13.930776255707762</v>
      </c>
      <c r="F202" s="16">
        <v>96.560908546679059</v>
      </c>
      <c r="G202" s="16">
        <v>228.79465615510912</v>
      </c>
      <c r="H202" s="16">
        <v>1099.7854485222765</v>
      </c>
      <c r="I202" s="16">
        <v>3927.673174205469</v>
      </c>
      <c r="J202" s="16">
        <v>8860.0735814230102</v>
      </c>
      <c r="K202" s="16">
        <v>13596.770142006562</v>
      </c>
      <c r="L202" s="16">
        <v>14744.119808271442</v>
      </c>
      <c r="M202" s="16">
        <v>18006.050961977948</v>
      </c>
      <c r="N202" s="16">
        <v>21435.452163773851</v>
      </c>
      <c r="O202" s="16">
        <v>24938.669481510056</v>
      </c>
    </row>
    <row r="203" spans="1:15" x14ac:dyDescent="0.3">
      <c r="A203" s="15" t="str">
        <f>INDEX('R1. Scenario specifications'!$C$11:$C$49,MATCH($B203,'R1. Scenario specifications'!$A$11:$A$49,0))</f>
        <v>Current 1.5DS, 2020 start, 'Expect the Unexpected' but with cheap CCS</v>
      </c>
      <c r="B203" s="15" t="s">
        <v>23</v>
      </c>
      <c r="C203" s="15" t="s">
        <v>72</v>
      </c>
      <c r="D203" s="15" t="s">
        <v>269</v>
      </c>
      <c r="E203" s="16">
        <v>11.2241111111111</v>
      </c>
      <c r="F203" s="16">
        <v>12.249511111111101</v>
      </c>
      <c r="G203" s="16">
        <v>13.0611055551111</v>
      </c>
      <c r="H203" s="16">
        <v>19.700725767663357</v>
      </c>
      <c r="I203" s="16">
        <v>97.845525064347584</v>
      </c>
      <c r="J203" s="16">
        <v>149.07797371487325</v>
      </c>
      <c r="K203" s="16">
        <v>332.17671196699843</v>
      </c>
      <c r="L203" s="16">
        <v>332.17289948047204</v>
      </c>
      <c r="M203" s="16">
        <v>332.16952688437038</v>
      </c>
      <c r="N203" s="16">
        <v>332.16632688437045</v>
      </c>
      <c r="O203" s="16">
        <v>332.16314671021934</v>
      </c>
    </row>
    <row r="204" spans="1:15" x14ac:dyDescent="0.3">
      <c r="A204" s="15" t="str">
        <f>INDEX('R1. Scenario specifications'!$C$11:$C$49,MATCH($B204,'R1. Scenario specifications'!$A$11:$A$49,0))</f>
        <v>Current 1.5DS, 2020 start, 'Expect the Unexpected' but with cheap CCS</v>
      </c>
      <c r="B204" s="15" t="s">
        <v>23</v>
      </c>
      <c r="C204" s="15" t="s">
        <v>76</v>
      </c>
      <c r="D204" s="15" t="s">
        <v>268</v>
      </c>
      <c r="E204" s="16">
        <v>0.31124745380476826</v>
      </c>
      <c r="F204" s="16">
        <v>0.28314462712947408</v>
      </c>
      <c r="G204" s="16">
        <v>0.23818010444900301</v>
      </c>
      <c r="H204" s="16">
        <v>0.15878673629933501</v>
      </c>
      <c r="I204" s="16">
        <v>7.9393368149667701E-2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</row>
    <row r="205" spans="1:15" x14ac:dyDescent="0.3">
      <c r="A205" s="15" t="str">
        <f>INDEX('R1. Scenario specifications'!$C$11:$C$49,MATCH($B205,'R1. Scenario specifications'!$A$11:$A$49,0))</f>
        <v>Current 1.5DS, 2020 start, 'Expect the Unexpected' but with cheap CCS</v>
      </c>
      <c r="B205" s="15" t="s">
        <v>23</v>
      </c>
      <c r="C205" s="15" t="s">
        <v>73</v>
      </c>
      <c r="D205" s="15" t="s">
        <v>270</v>
      </c>
      <c r="E205" s="16">
        <v>217.76839471634247</v>
      </c>
      <c r="F205" s="16">
        <v>242.99857406704328</v>
      </c>
      <c r="G205" s="16">
        <v>365.36686102816446</v>
      </c>
      <c r="H205" s="16">
        <v>1756.2662000926357</v>
      </c>
      <c r="I205" s="16">
        <v>4274.6015020999093</v>
      </c>
      <c r="J205" s="16">
        <v>8407.8284531549652</v>
      </c>
      <c r="K205" s="16">
        <v>12275.414288510045</v>
      </c>
      <c r="L205" s="16">
        <v>10576.946187822761</v>
      </c>
      <c r="M205" s="16">
        <v>14501.555278297639</v>
      </c>
      <c r="N205" s="16">
        <v>19940.393433033863</v>
      </c>
      <c r="O205" s="16">
        <v>25435.888262820972</v>
      </c>
    </row>
    <row r="206" spans="1:15" x14ac:dyDescent="0.3">
      <c r="A206" s="15" t="str">
        <f>INDEX('R1. Scenario specifications'!$C$11:$C$49,MATCH($B206,'R1. Scenario specifications'!$A$11:$A$49,0))</f>
        <v>Current 1.5DS, 2030 start, 'Expect the Unexpected' but with cheap CCS</v>
      </c>
      <c r="B206" s="15" t="s">
        <v>24</v>
      </c>
      <c r="C206" s="15" t="s">
        <v>64</v>
      </c>
      <c r="D206" s="15" t="s">
        <v>263</v>
      </c>
      <c r="E206" s="16">
        <v>19.526838931037336</v>
      </c>
      <c r="F206" s="16">
        <v>24.241679819130685</v>
      </c>
      <c r="G206" s="16">
        <v>117.00973314165351</v>
      </c>
      <c r="H206" s="16">
        <v>337.46670445449013</v>
      </c>
      <c r="I206" s="16">
        <v>946.17743814012738</v>
      </c>
      <c r="J206" s="16">
        <v>844.16582992299823</v>
      </c>
      <c r="K206" s="16">
        <v>619.90326387462676</v>
      </c>
      <c r="L206" s="16">
        <v>2.7084412980038097</v>
      </c>
      <c r="M206" s="16">
        <v>2.3701495361542899</v>
      </c>
      <c r="N206" s="16">
        <v>23.920750778374121</v>
      </c>
      <c r="O206" s="16">
        <v>23.920750778374121</v>
      </c>
    </row>
    <row r="207" spans="1:15" x14ac:dyDescent="0.3">
      <c r="A207" s="15" t="str">
        <f>INDEX('R1. Scenario specifications'!$C$11:$C$49,MATCH($B207,'R1. Scenario specifications'!$A$11:$A$49,0))</f>
        <v>Current 1.5DS, 2030 start, 'Expect the Unexpected' but with cheap CCS</v>
      </c>
      <c r="B207" s="15" t="s">
        <v>24</v>
      </c>
      <c r="C207" s="15" t="s">
        <v>74</v>
      </c>
      <c r="D207" s="15" t="s">
        <v>263</v>
      </c>
      <c r="E207" s="16">
        <v>0</v>
      </c>
      <c r="F207" s="16">
        <v>0</v>
      </c>
      <c r="G207" s="16">
        <v>0</v>
      </c>
      <c r="H207" s="16">
        <v>0</v>
      </c>
      <c r="I207" s="16">
        <v>13.51935889512888</v>
      </c>
      <c r="J207" s="16">
        <v>978.90504468600091</v>
      </c>
      <c r="K207" s="16">
        <v>3268.6870721321775</v>
      </c>
      <c r="L207" s="16">
        <v>4633.1685165882964</v>
      </c>
      <c r="M207" s="16">
        <v>3723.6501842179941</v>
      </c>
      <c r="N207" s="16">
        <v>2054.9491236608546</v>
      </c>
      <c r="O207" s="16">
        <v>2359.5962336732123</v>
      </c>
    </row>
    <row r="208" spans="1:15" x14ac:dyDescent="0.3">
      <c r="A208" s="15" t="str">
        <f>INDEX('R1. Scenario specifications'!$C$11:$C$49,MATCH($B208,'R1. Scenario specifications'!$A$11:$A$49,0))</f>
        <v>Current 1.5DS, 2030 start, 'Expect the Unexpected' but with cheap CCS</v>
      </c>
      <c r="B208" s="15" t="s">
        <v>24</v>
      </c>
      <c r="C208" s="15" t="s">
        <v>65</v>
      </c>
      <c r="D208" s="15" t="s">
        <v>264</v>
      </c>
      <c r="E208" s="16">
        <v>1574.4667538708993</v>
      </c>
      <c r="F208" s="16">
        <v>1804.9999999999995</v>
      </c>
      <c r="G208" s="16">
        <v>1804.9999999999995</v>
      </c>
      <c r="H208" s="16">
        <v>1457.9151695915234</v>
      </c>
      <c r="I208" s="16">
        <v>483.91631600182512</v>
      </c>
      <c r="J208" s="16">
        <v>15.4833714793025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</row>
    <row r="209" spans="1:15" x14ac:dyDescent="0.3">
      <c r="A209" s="15" t="str">
        <f>INDEX('R1. Scenario specifications'!$C$11:$C$49,MATCH($B209,'R1. Scenario specifications'!$A$11:$A$49,0))</f>
        <v>Current 1.5DS, 2030 start, 'Expect the Unexpected' but with cheap CCS</v>
      </c>
      <c r="B209" s="15" t="s">
        <v>24</v>
      </c>
      <c r="C209" s="15" t="s">
        <v>66</v>
      </c>
      <c r="D209" s="15" t="s">
        <v>265</v>
      </c>
      <c r="E209" s="16">
        <v>1039.9117830499872</v>
      </c>
      <c r="F209" s="16">
        <v>1665.4640407224579</v>
      </c>
      <c r="G209" s="16">
        <v>2174.5779702128848</v>
      </c>
      <c r="H209" s="16">
        <v>2013.1733764806745</v>
      </c>
      <c r="I209" s="16">
        <v>1126.288224062881</v>
      </c>
      <c r="J209" s="16">
        <v>283.28472348979795</v>
      </c>
      <c r="K209" s="16">
        <v>302.6235209711603</v>
      </c>
      <c r="L209" s="16">
        <v>171.42223646388703</v>
      </c>
      <c r="M209" s="16">
        <v>430.55205177209382</v>
      </c>
      <c r="N209" s="16">
        <v>633.32331196720042</v>
      </c>
      <c r="O209" s="16">
        <v>627.14561052971214</v>
      </c>
    </row>
    <row r="210" spans="1:15" x14ac:dyDescent="0.3">
      <c r="A210" s="15" t="str">
        <f>INDEX('R1. Scenario specifications'!$C$11:$C$49,MATCH($B210,'R1. Scenario specifications'!$A$11:$A$49,0))</f>
        <v>Current 1.5DS, 2030 start, 'Expect the Unexpected' but with cheap CCS</v>
      </c>
      <c r="B210" s="15" t="s">
        <v>24</v>
      </c>
      <c r="C210" s="15" t="s">
        <v>75</v>
      </c>
      <c r="D210" s="15" t="s">
        <v>265</v>
      </c>
      <c r="E210" s="16">
        <v>0</v>
      </c>
      <c r="F210" s="16">
        <v>0</v>
      </c>
      <c r="G210" s="16">
        <v>0</v>
      </c>
      <c r="H210" s="16">
        <v>0</v>
      </c>
      <c r="I210" s="16">
        <v>1.4866861048711228</v>
      </c>
      <c r="J210" s="16">
        <v>299.62530131327321</v>
      </c>
      <c r="K210" s="16">
        <v>1325.3480763661569</v>
      </c>
      <c r="L210" s="16">
        <v>2150.4267822001239</v>
      </c>
      <c r="M210" s="16">
        <v>1852.2881669917217</v>
      </c>
      <c r="N210" s="16">
        <v>826.56539193883577</v>
      </c>
      <c r="O210" s="16">
        <v>136.5508856152197</v>
      </c>
    </row>
    <row r="211" spans="1:15" x14ac:dyDescent="0.3">
      <c r="A211" s="15" t="str">
        <f>INDEX('R1. Scenario specifications'!$C$11:$C$49,MATCH($B211,'R1. Scenario specifications'!$A$11:$A$49,0))</f>
        <v>Current 1.5DS, 2030 start, 'Expect the Unexpected' but with cheap CCS</v>
      </c>
      <c r="B211" s="15" t="s">
        <v>24</v>
      </c>
      <c r="C211" s="15" t="s">
        <v>67</v>
      </c>
      <c r="D211" s="15" t="s">
        <v>268</v>
      </c>
      <c r="E211" s="16">
        <v>31.122062759818384</v>
      </c>
      <c r="F211" s="16">
        <v>28.670816918420648</v>
      </c>
      <c r="G211" s="16">
        <v>111.69584269732113</v>
      </c>
      <c r="H211" s="16">
        <v>156.99053186462854</v>
      </c>
      <c r="I211" s="16">
        <v>634.42706867723643</v>
      </c>
      <c r="J211" s="16">
        <v>1357.9347557657347</v>
      </c>
      <c r="K211" s="16">
        <v>1348.8703149309208</v>
      </c>
      <c r="L211" s="16">
        <v>1297.4597911998128</v>
      </c>
      <c r="M211" s="16">
        <v>823.59165851403168</v>
      </c>
      <c r="N211" s="16">
        <v>230.86215775275122</v>
      </c>
      <c r="O211" s="16">
        <v>284.76349627908485</v>
      </c>
    </row>
    <row r="212" spans="1:15" x14ac:dyDescent="0.3">
      <c r="A212" s="15" t="str">
        <f>INDEX('R1. Scenario specifications'!$C$11:$C$49,MATCH($B212,'R1. Scenario specifications'!$A$11:$A$49,0))</f>
        <v>Current 1.5DS, 2030 start, 'Expect the Unexpected' but with cheap CCS</v>
      </c>
      <c r="B212" s="15" t="s">
        <v>24</v>
      </c>
      <c r="C212" s="15" t="s">
        <v>68</v>
      </c>
      <c r="D212" s="15" t="s">
        <v>266</v>
      </c>
      <c r="E212" s="16">
        <v>738.24098154394619</v>
      </c>
      <c r="F212" s="16">
        <v>743.13608956648409</v>
      </c>
      <c r="G212" s="16">
        <v>987.16933273363418</v>
      </c>
      <c r="H212" s="16">
        <v>1154.9259485065875</v>
      </c>
      <c r="I212" s="16">
        <v>1357.2768498119344</v>
      </c>
      <c r="J212" s="16">
        <v>2292.8110927783719</v>
      </c>
      <c r="K212" s="16">
        <v>2903.7399287780449</v>
      </c>
      <c r="L212" s="16">
        <v>2912.4790289294001</v>
      </c>
      <c r="M212" s="16">
        <v>2923.446213123631</v>
      </c>
      <c r="N212" s="16">
        <v>2992.9998193387037</v>
      </c>
      <c r="O212" s="16">
        <v>3210.4492509525962</v>
      </c>
    </row>
    <row r="213" spans="1:15" x14ac:dyDescent="0.3">
      <c r="A213" s="15" t="str">
        <f>INDEX('R1. Scenario specifications'!$C$11:$C$49,MATCH($B213,'R1. Scenario specifications'!$A$11:$A$49,0))</f>
        <v>Current 1.5DS, 2030 start, 'Expect the Unexpected' but with cheap CCS</v>
      </c>
      <c r="B213" s="15" t="s">
        <v>24</v>
      </c>
      <c r="C213" s="15" t="s">
        <v>69</v>
      </c>
      <c r="D213" s="15" t="s">
        <v>267</v>
      </c>
      <c r="E213" s="16">
        <v>381.69394199846289</v>
      </c>
      <c r="F213" s="16">
        <v>393.99999999999972</v>
      </c>
      <c r="G213" s="16">
        <v>647.54384646462074</v>
      </c>
      <c r="H213" s="16">
        <v>602.16573699230344</v>
      </c>
      <c r="I213" s="16">
        <v>568.95167702708954</v>
      </c>
      <c r="J213" s="16">
        <v>944.30554817107134</v>
      </c>
      <c r="K213" s="16">
        <v>994.94190027988498</v>
      </c>
      <c r="L213" s="16">
        <v>1069.1298620350649</v>
      </c>
      <c r="M213" s="16">
        <v>1119.8516810041867</v>
      </c>
      <c r="N213" s="16">
        <v>1171.4598740813165</v>
      </c>
      <c r="O213" s="16">
        <v>1202.1881658251421</v>
      </c>
    </row>
    <row r="214" spans="1:15" x14ac:dyDescent="0.3">
      <c r="A214" s="15" t="str">
        <f>INDEX('R1. Scenario specifications'!$C$11:$C$49,MATCH($B214,'R1. Scenario specifications'!$A$11:$A$49,0))</f>
        <v>Current 1.5DS, 2030 start, 'Expect the Unexpected' but with cheap CCS</v>
      </c>
      <c r="B214" s="15" t="s">
        <v>24</v>
      </c>
      <c r="C214" s="15" t="s">
        <v>70</v>
      </c>
      <c r="D214" s="15" t="s">
        <v>268</v>
      </c>
      <c r="E214" s="16">
        <v>425.57696557048564</v>
      </c>
      <c r="F214" s="16">
        <v>452.4364981864552</v>
      </c>
      <c r="G214" s="16">
        <v>452.8330666776244</v>
      </c>
      <c r="H214" s="16">
        <v>256.76156686396979</v>
      </c>
      <c r="I214" s="16">
        <v>131.47665355728725</v>
      </c>
      <c r="J214" s="16">
        <v>25.522197859633931</v>
      </c>
      <c r="K214" s="16">
        <v>71.440936792796052</v>
      </c>
      <c r="L214" s="16">
        <v>53.141181793951418</v>
      </c>
      <c r="M214" s="16">
        <v>50.036525094172276</v>
      </c>
      <c r="N214" s="16">
        <v>68.206812568820055</v>
      </c>
      <c r="O214" s="16">
        <v>156.43339437302046</v>
      </c>
    </row>
    <row r="215" spans="1:15" x14ac:dyDescent="0.3">
      <c r="A215" s="15" t="str">
        <f>INDEX('R1. Scenario specifications'!$C$11:$C$49,MATCH($B215,'R1. Scenario specifications'!$A$11:$A$49,0))</f>
        <v>Current 1.5DS, 2030 start, 'Expect the Unexpected' but with cheap CCS</v>
      </c>
      <c r="B215" s="15" t="s">
        <v>24</v>
      </c>
      <c r="C215" s="15" t="s">
        <v>71</v>
      </c>
      <c r="D215" s="15" t="s">
        <v>269</v>
      </c>
      <c r="E215" s="16">
        <v>13.930776255707762</v>
      </c>
      <c r="F215" s="16">
        <v>96.560908546679059</v>
      </c>
      <c r="G215" s="16">
        <v>228.79465615510912</v>
      </c>
      <c r="H215" s="16">
        <v>549.8952912601319</v>
      </c>
      <c r="I215" s="16">
        <v>2415.5726168378815</v>
      </c>
      <c r="J215" s="16">
        <v>6743.6903142763613</v>
      </c>
      <c r="K215" s="16">
        <v>16360.52172949305</v>
      </c>
      <c r="L215" s="16">
        <v>17108.223100597483</v>
      </c>
      <c r="M215" s="16">
        <v>17310.156752292769</v>
      </c>
      <c r="N215" s="16">
        <v>19133.599992132476</v>
      </c>
      <c r="O215" s="16">
        <v>19932.402205621151</v>
      </c>
    </row>
    <row r="216" spans="1:15" x14ac:dyDescent="0.3">
      <c r="A216" s="15" t="str">
        <f>INDEX('R1. Scenario specifications'!$C$11:$C$49,MATCH($B216,'R1. Scenario specifications'!$A$11:$A$49,0))</f>
        <v>Current 1.5DS, 2030 start, 'Expect the Unexpected' but with cheap CCS</v>
      </c>
      <c r="B216" s="15" t="s">
        <v>24</v>
      </c>
      <c r="C216" s="15" t="s">
        <v>72</v>
      </c>
      <c r="D216" s="15" t="s">
        <v>269</v>
      </c>
      <c r="E216" s="16">
        <v>11.2241111111111</v>
      </c>
      <c r="F216" s="16">
        <v>12.249511111111101</v>
      </c>
      <c r="G216" s="16">
        <v>13.0611055551111</v>
      </c>
      <c r="H216" s="16">
        <v>13.059905555111095</v>
      </c>
      <c r="I216" s="16">
        <v>62.78112478316369</v>
      </c>
      <c r="J216" s="16">
        <v>97.936673542547112</v>
      </c>
      <c r="K216" s="16">
        <v>102.33444677897644</v>
      </c>
      <c r="L216" s="16">
        <v>102.33057395453264</v>
      </c>
      <c r="M216" s="16">
        <v>102.32729675618067</v>
      </c>
      <c r="N216" s="16">
        <v>102.32399822934724</v>
      </c>
      <c r="O216" s="16">
        <v>102.32079822934725</v>
      </c>
    </row>
    <row r="217" spans="1:15" x14ac:dyDescent="0.3">
      <c r="A217" s="15" t="str">
        <f>INDEX('R1. Scenario specifications'!$C$11:$C$49,MATCH($B217,'R1. Scenario specifications'!$A$11:$A$49,0))</f>
        <v>Current 1.5DS, 2030 start, 'Expect the Unexpected' but with cheap CCS</v>
      </c>
      <c r="B217" s="15" t="s">
        <v>24</v>
      </c>
      <c r="C217" s="15" t="s">
        <v>76</v>
      </c>
      <c r="D217" s="15" t="s">
        <v>268</v>
      </c>
      <c r="E217" s="16">
        <v>0.31124745380476826</v>
      </c>
      <c r="F217" s="16">
        <v>0.28314462712947408</v>
      </c>
      <c r="G217" s="16">
        <v>0.23818010444900301</v>
      </c>
      <c r="H217" s="16">
        <v>0.15878673629933501</v>
      </c>
      <c r="I217" s="16">
        <v>7.9393368149667701E-2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</row>
    <row r="218" spans="1:15" x14ac:dyDescent="0.3">
      <c r="A218" s="15" t="str">
        <f>INDEX('R1. Scenario specifications'!$C$11:$C$49,MATCH($B218,'R1. Scenario specifications'!$A$11:$A$49,0))</f>
        <v>Current 1.5DS, 2030 start, 'Expect the Unexpected' but with cheap CCS</v>
      </c>
      <c r="B218" s="15" t="s">
        <v>24</v>
      </c>
      <c r="C218" s="15" t="s">
        <v>73</v>
      </c>
      <c r="D218" s="15" t="s">
        <v>270</v>
      </c>
      <c r="E218" s="16">
        <v>217.76839471634247</v>
      </c>
      <c r="F218" s="16">
        <v>242.99857406704328</v>
      </c>
      <c r="G218" s="16">
        <v>365.36686102816446</v>
      </c>
      <c r="H218" s="16">
        <v>1442.2354881882916</v>
      </c>
      <c r="I218" s="16">
        <v>3309.1324249188592</v>
      </c>
      <c r="J218" s="16">
        <v>6706.9749555892286</v>
      </c>
      <c r="K218" s="16">
        <v>13402.812503512263</v>
      </c>
      <c r="L218" s="16">
        <v>10671.801075628238</v>
      </c>
      <c r="M218" s="16">
        <v>8736.4735756840364</v>
      </c>
      <c r="N218" s="16">
        <v>11532.117439995482</v>
      </c>
      <c r="O218" s="16">
        <v>14879.312735324471</v>
      </c>
    </row>
    <row r="219" spans="1:15" x14ac:dyDescent="0.3">
      <c r="A219" s="15" t="str">
        <f>INDEX('R1. Scenario specifications'!$C$11:$C$49,MATCH($B219,'R1. Scenario specifications'!$A$11:$A$49,0))</f>
        <v>Current 1.5DS, 2020 start, 'Expect the Unexpected' but with cheap EVs</v>
      </c>
      <c r="B219" s="15" t="s">
        <v>25</v>
      </c>
      <c r="C219" s="15" t="s">
        <v>64</v>
      </c>
      <c r="D219" s="15" t="s">
        <v>263</v>
      </c>
      <c r="E219" s="16">
        <v>19.526838931037336</v>
      </c>
      <c r="F219" s="16">
        <v>24.241679819130685</v>
      </c>
      <c r="G219" s="16">
        <v>117.00973314165351</v>
      </c>
      <c r="H219" s="16">
        <v>603.53331383175214</v>
      </c>
      <c r="I219" s="16">
        <v>663.35579632127678</v>
      </c>
      <c r="J219" s="16">
        <v>561.82489350769561</v>
      </c>
      <c r="K219" s="16">
        <v>70.320383678739915</v>
      </c>
      <c r="L219" s="16">
        <v>2.01381229823023</v>
      </c>
      <c r="M219" s="16">
        <v>5.1876506634602801</v>
      </c>
      <c r="N219" s="16">
        <v>5.1876506634602801</v>
      </c>
      <c r="O219" s="16">
        <v>6.0004500660241202</v>
      </c>
    </row>
    <row r="220" spans="1:15" x14ac:dyDescent="0.3">
      <c r="A220" s="15" t="str">
        <f>INDEX('R1. Scenario specifications'!$C$11:$C$49,MATCH($B220,'R1. Scenario specifications'!$A$11:$A$49,0))</f>
        <v>Current 1.5DS, 2020 start, 'Expect the Unexpected' but with cheap EVs</v>
      </c>
      <c r="B220" s="15" t="s">
        <v>25</v>
      </c>
      <c r="C220" s="15" t="s">
        <v>74</v>
      </c>
      <c r="D220" s="15" t="s">
        <v>263</v>
      </c>
      <c r="E220" s="16">
        <v>0</v>
      </c>
      <c r="F220" s="16">
        <v>0</v>
      </c>
      <c r="G220" s="16">
        <v>0</v>
      </c>
      <c r="H220" s="16">
        <v>14.511077334403913</v>
      </c>
      <c r="I220" s="16">
        <v>448.81728012228621</v>
      </c>
      <c r="J220" s="16">
        <v>1550.375094291915</v>
      </c>
      <c r="K220" s="16">
        <v>2627.470674618984</v>
      </c>
      <c r="L220" s="16">
        <v>2750.4000058167335</v>
      </c>
      <c r="M220" s="16">
        <v>2739.7854553853126</v>
      </c>
      <c r="N220" s="16">
        <v>3332.6354589694379</v>
      </c>
      <c r="O220" s="16">
        <v>3698.2527664914228</v>
      </c>
    </row>
    <row r="221" spans="1:15" x14ac:dyDescent="0.3">
      <c r="A221" s="15" t="str">
        <f>INDEX('R1. Scenario specifications'!$C$11:$C$49,MATCH($B221,'R1. Scenario specifications'!$A$11:$A$49,0))</f>
        <v>Current 1.5DS, 2020 start, 'Expect the Unexpected' but with cheap EVs</v>
      </c>
      <c r="B221" s="15" t="s">
        <v>25</v>
      </c>
      <c r="C221" s="15" t="s">
        <v>65</v>
      </c>
      <c r="D221" s="15" t="s">
        <v>264</v>
      </c>
      <c r="E221" s="16">
        <v>1574.4667538708993</v>
      </c>
      <c r="F221" s="16">
        <v>1804.9999999999995</v>
      </c>
      <c r="G221" s="16">
        <v>1804.9999999999995</v>
      </c>
      <c r="H221" s="16">
        <v>1442.4317981122208</v>
      </c>
      <c r="I221" s="16">
        <v>468.43294452252263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</row>
    <row r="222" spans="1:15" x14ac:dyDescent="0.3">
      <c r="A222" s="15" t="str">
        <f>INDEX('R1. Scenario specifications'!$C$11:$C$49,MATCH($B222,'R1. Scenario specifications'!$A$11:$A$49,0))</f>
        <v>Current 1.5DS, 2020 start, 'Expect the Unexpected' but with cheap EVs</v>
      </c>
      <c r="B222" s="15" t="s">
        <v>25</v>
      </c>
      <c r="C222" s="15" t="s">
        <v>66</v>
      </c>
      <c r="D222" s="15" t="s">
        <v>265</v>
      </c>
      <c r="E222" s="16">
        <v>1039.9117830499872</v>
      </c>
      <c r="F222" s="16">
        <v>1665.4640407224579</v>
      </c>
      <c r="G222" s="16">
        <v>2174.5779702128848</v>
      </c>
      <c r="H222" s="16">
        <v>2354.6692033200425</v>
      </c>
      <c r="I222" s="16">
        <v>1358.5606025798879</v>
      </c>
      <c r="J222" s="16">
        <v>465.41150350638173</v>
      </c>
      <c r="K222" s="16">
        <v>191.38967492568412</v>
      </c>
      <c r="L222" s="16">
        <v>132.77336837873909</v>
      </c>
      <c r="M222" s="16">
        <v>216.42782518755288</v>
      </c>
      <c r="N222" s="16">
        <v>227.55664688624034</v>
      </c>
      <c r="O222" s="16">
        <v>229.83117676284306</v>
      </c>
    </row>
    <row r="223" spans="1:15" x14ac:dyDescent="0.3">
      <c r="A223" s="15" t="str">
        <f>INDEX('R1. Scenario specifications'!$C$11:$C$49,MATCH($B223,'R1. Scenario specifications'!$A$11:$A$49,0))</f>
        <v>Current 1.5DS, 2020 start, 'Expect the Unexpected' but with cheap EVs</v>
      </c>
      <c r="B223" s="15" t="s">
        <v>25</v>
      </c>
      <c r="C223" s="15" t="s">
        <v>75</v>
      </c>
      <c r="D223" s="15" t="s">
        <v>265</v>
      </c>
      <c r="E223" s="16">
        <v>0</v>
      </c>
      <c r="F223" s="16">
        <v>0</v>
      </c>
      <c r="G223" s="16">
        <v>0</v>
      </c>
      <c r="H223" s="16">
        <v>0.49496766559608701</v>
      </c>
      <c r="I223" s="16">
        <v>131.82502112079911</v>
      </c>
      <c r="J223" s="16">
        <v>1394.485045659118</v>
      </c>
      <c r="K223" s="16">
        <v>3058.8447024474312</v>
      </c>
      <c r="L223" s="16">
        <v>3286.8710752513739</v>
      </c>
      <c r="M223" s="16">
        <v>2307.9178188355272</v>
      </c>
      <c r="N223" s="16">
        <v>1185.0947324723879</v>
      </c>
      <c r="O223" s="16">
        <v>1379.2536339977182</v>
      </c>
    </row>
    <row r="224" spans="1:15" x14ac:dyDescent="0.3">
      <c r="A224" s="15" t="str">
        <f>INDEX('R1. Scenario specifications'!$C$11:$C$49,MATCH($B224,'R1. Scenario specifications'!$A$11:$A$49,0))</f>
        <v>Current 1.5DS, 2020 start, 'Expect the Unexpected' but with cheap EVs</v>
      </c>
      <c r="B224" s="15" t="s">
        <v>25</v>
      </c>
      <c r="C224" s="15" t="s">
        <v>67</v>
      </c>
      <c r="D224" s="15" t="s">
        <v>268</v>
      </c>
      <c r="E224" s="16">
        <v>31.122062759818384</v>
      </c>
      <c r="F224" s="16">
        <v>28.670816918420648</v>
      </c>
      <c r="G224" s="16">
        <v>111.69584269732113</v>
      </c>
      <c r="H224" s="16">
        <v>225.84935112310467</v>
      </c>
      <c r="I224" s="16">
        <v>821.43537991769585</v>
      </c>
      <c r="J224" s="16">
        <v>1146.941821076347</v>
      </c>
      <c r="K224" s="16">
        <v>1137.8773802415326</v>
      </c>
      <c r="L224" s="16">
        <v>1023.5582758517218</v>
      </c>
      <c r="M224" s="16">
        <v>562.82186211101953</v>
      </c>
      <c r="N224" s="16">
        <v>539.55627632442122</v>
      </c>
      <c r="O224" s="16">
        <v>829.10827288007692</v>
      </c>
    </row>
    <row r="225" spans="1:15" x14ac:dyDescent="0.3">
      <c r="A225" s="15" t="str">
        <f>INDEX('R1. Scenario specifications'!$C$11:$C$49,MATCH($B225,'R1. Scenario specifications'!$A$11:$A$49,0))</f>
        <v>Current 1.5DS, 2020 start, 'Expect the Unexpected' but with cheap EVs</v>
      </c>
      <c r="B225" s="15" t="s">
        <v>25</v>
      </c>
      <c r="C225" s="15" t="s">
        <v>68</v>
      </c>
      <c r="D225" s="15" t="s">
        <v>266</v>
      </c>
      <c r="E225" s="16">
        <v>738.24098154394619</v>
      </c>
      <c r="F225" s="16">
        <v>743.13608956648409</v>
      </c>
      <c r="G225" s="16">
        <v>987.16933273363418</v>
      </c>
      <c r="H225" s="16">
        <v>1218.2449709356026</v>
      </c>
      <c r="I225" s="16">
        <v>1971.0887838089061</v>
      </c>
      <c r="J225" s="16">
        <v>2456.6407884402865</v>
      </c>
      <c r="K225" s="16">
        <v>2783.3826232024912</v>
      </c>
      <c r="L225" s="16">
        <v>2841.1363986916513</v>
      </c>
      <c r="M225" s="16">
        <v>2944.736525398549</v>
      </c>
      <c r="N225" s="16">
        <v>3247.1157368049526</v>
      </c>
      <c r="O225" s="16">
        <v>3389.3418733277745</v>
      </c>
    </row>
    <row r="226" spans="1:15" x14ac:dyDescent="0.3">
      <c r="A226" s="15" t="str">
        <f>INDEX('R1. Scenario specifications'!$C$11:$C$49,MATCH($B226,'R1. Scenario specifications'!$A$11:$A$49,0))</f>
        <v>Current 1.5DS, 2020 start, 'Expect the Unexpected' but with cheap EVs</v>
      </c>
      <c r="B226" s="15" t="s">
        <v>25</v>
      </c>
      <c r="C226" s="15" t="s">
        <v>69</v>
      </c>
      <c r="D226" s="15" t="s">
        <v>267</v>
      </c>
      <c r="E226" s="16">
        <v>381.69394199846289</v>
      </c>
      <c r="F226" s="16">
        <v>393.99999999999972</v>
      </c>
      <c r="G226" s="16">
        <v>647.54384646462074</v>
      </c>
      <c r="H226" s="16">
        <v>602.16573699230344</v>
      </c>
      <c r="I226" s="16">
        <v>721.80588070891463</v>
      </c>
      <c r="J226" s="16">
        <v>1001.8650961136044</v>
      </c>
      <c r="K226" s="16">
        <v>1101.3007160431873</v>
      </c>
      <c r="L226" s="16">
        <v>1168.8139396277661</v>
      </c>
      <c r="M226" s="16">
        <v>1217.4775703881567</v>
      </c>
      <c r="N226" s="16">
        <v>1425.3029353201503</v>
      </c>
      <c r="O226" s="16">
        <v>1482.4943388069485</v>
      </c>
    </row>
    <row r="227" spans="1:15" x14ac:dyDescent="0.3">
      <c r="A227" s="15" t="str">
        <f>INDEX('R1. Scenario specifications'!$C$11:$C$49,MATCH($B227,'R1. Scenario specifications'!$A$11:$A$49,0))</f>
        <v>Current 1.5DS, 2020 start, 'Expect the Unexpected' but with cheap EVs</v>
      </c>
      <c r="B227" s="15" t="s">
        <v>25</v>
      </c>
      <c r="C227" s="15" t="s">
        <v>70</v>
      </c>
      <c r="D227" s="15" t="s">
        <v>268</v>
      </c>
      <c r="E227" s="16">
        <v>425.57696557048564</v>
      </c>
      <c r="F227" s="16">
        <v>452.4364981864552</v>
      </c>
      <c r="G227" s="16">
        <v>452.8330666776244</v>
      </c>
      <c r="H227" s="16">
        <v>254.8540492713143</v>
      </c>
      <c r="I227" s="16">
        <v>124.5615274599115</v>
      </c>
      <c r="J227" s="16">
        <v>8.5019531313731704</v>
      </c>
      <c r="K227" s="16">
        <v>83.797087687375949</v>
      </c>
      <c r="L227" s="16">
        <v>92.856532662877967</v>
      </c>
      <c r="M227" s="16">
        <v>84.749508123800737</v>
      </c>
      <c r="N227" s="16">
        <v>94.15984182330665</v>
      </c>
      <c r="O227" s="16">
        <v>206.06725094221849</v>
      </c>
    </row>
    <row r="228" spans="1:15" x14ac:dyDescent="0.3">
      <c r="A228" s="15" t="str">
        <f>INDEX('R1. Scenario specifications'!$C$11:$C$49,MATCH($B228,'R1. Scenario specifications'!$A$11:$A$49,0))</f>
        <v>Current 1.5DS, 2020 start, 'Expect the Unexpected' but with cheap EVs</v>
      </c>
      <c r="B228" s="15" t="s">
        <v>25</v>
      </c>
      <c r="C228" s="15" t="s">
        <v>71</v>
      </c>
      <c r="D228" s="15" t="s">
        <v>269</v>
      </c>
      <c r="E228" s="16">
        <v>13.930776255707762</v>
      </c>
      <c r="F228" s="16">
        <v>96.560908546679059</v>
      </c>
      <c r="G228" s="16">
        <v>228.79465615510912</v>
      </c>
      <c r="H228" s="16">
        <v>1099.7854485222765</v>
      </c>
      <c r="I228" s="16">
        <v>3944.9831365636564</v>
      </c>
      <c r="J228" s="16">
        <v>8844.2574672199225</v>
      </c>
      <c r="K228" s="16">
        <v>13449.411564577034</v>
      </c>
      <c r="L228" s="16">
        <v>14785.227797725336</v>
      </c>
      <c r="M228" s="16">
        <v>17998.012438830607</v>
      </c>
      <c r="N228" s="16">
        <v>21070.875233003877</v>
      </c>
      <c r="O228" s="16">
        <v>24808.04875561157</v>
      </c>
    </row>
    <row r="229" spans="1:15" x14ac:dyDescent="0.3">
      <c r="A229" s="15" t="str">
        <f>INDEX('R1. Scenario specifications'!$C$11:$C$49,MATCH($B229,'R1. Scenario specifications'!$A$11:$A$49,0))</f>
        <v>Current 1.5DS, 2020 start, 'Expect the Unexpected' but with cheap EVs</v>
      </c>
      <c r="B229" s="15" t="s">
        <v>25</v>
      </c>
      <c r="C229" s="15" t="s">
        <v>72</v>
      </c>
      <c r="D229" s="15" t="s">
        <v>269</v>
      </c>
      <c r="E229" s="16">
        <v>11.2241111111111</v>
      </c>
      <c r="F229" s="16">
        <v>12.249511111111101</v>
      </c>
      <c r="G229" s="16">
        <v>13.0611055551111</v>
      </c>
      <c r="H229" s="16">
        <v>19.739342954360758</v>
      </c>
      <c r="I229" s="16">
        <v>99.119652374467478</v>
      </c>
      <c r="J229" s="16">
        <v>154.49583799334269</v>
      </c>
      <c r="K229" s="16">
        <v>364.97620038363914</v>
      </c>
      <c r="L229" s="16">
        <v>364.97238789711275</v>
      </c>
      <c r="M229" s="16">
        <v>364.96901530101115</v>
      </c>
      <c r="N229" s="16">
        <v>364.96581530101122</v>
      </c>
      <c r="O229" s="16">
        <v>364.96263512685999</v>
      </c>
    </row>
    <row r="230" spans="1:15" x14ac:dyDescent="0.3">
      <c r="A230" s="15" t="str">
        <f>INDEX('R1. Scenario specifications'!$C$11:$C$49,MATCH($B230,'R1. Scenario specifications'!$A$11:$A$49,0))</f>
        <v>Current 1.5DS, 2020 start, 'Expect the Unexpected' but with cheap EVs</v>
      </c>
      <c r="B230" s="15" t="s">
        <v>25</v>
      </c>
      <c r="C230" s="15" t="s">
        <v>76</v>
      </c>
      <c r="D230" s="15" t="s">
        <v>268</v>
      </c>
      <c r="E230" s="16">
        <v>0.31124745380476826</v>
      </c>
      <c r="F230" s="16">
        <v>0.28314462712947408</v>
      </c>
      <c r="G230" s="16">
        <v>0.23818010444900301</v>
      </c>
      <c r="H230" s="16">
        <v>0.15878673629933501</v>
      </c>
      <c r="I230" s="16">
        <v>7.9393368149667701E-2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</row>
    <row r="231" spans="1:15" x14ac:dyDescent="0.3">
      <c r="A231" s="15" t="str">
        <f>INDEX('R1. Scenario specifications'!$C$11:$C$49,MATCH($B231,'R1. Scenario specifications'!$A$11:$A$49,0))</f>
        <v>Current 1.5DS, 2020 start, 'Expect the Unexpected' but with cheap EVs</v>
      </c>
      <c r="B231" s="15" t="s">
        <v>25</v>
      </c>
      <c r="C231" s="15" t="s">
        <v>73</v>
      </c>
      <c r="D231" s="15" t="s">
        <v>270</v>
      </c>
      <c r="E231" s="16">
        <v>217.76839471634247</v>
      </c>
      <c r="F231" s="16">
        <v>242.99857406704328</v>
      </c>
      <c r="G231" s="16">
        <v>365.36686102816446</v>
      </c>
      <c r="H231" s="16">
        <v>1756.2662000926357</v>
      </c>
      <c r="I231" s="16">
        <v>4273.7869212907099</v>
      </c>
      <c r="J231" s="16">
        <v>8631.1594834807693</v>
      </c>
      <c r="K231" s="16">
        <v>12416.694272342884</v>
      </c>
      <c r="L231" s="16">
        <v>10817.565032571074</v>
      </c>
      <c r="M231" s="16">
        <v>14754.881752587833</v>
      </c>
      <c r="N231" s="16">
        <v>20337.422255008405</v>
      </c>
      <c r="O231" s="16">
        <v>25564.046310443155</v>
      </c>
    </row>
    <row r="232" spans="1:15" x14ac:dyDescent="0.3">
      <c r="A232" s="15" t="str">
        <f>INDEX('R1. Scenario specifications'!$C$11:$C$49,MATCH($B232,'R1. Scenario specifications'!$A$11:$A$49,0))</f>
        <v>Current 2DS, 2030 start, 'Expect the Unexpected'</v>
      </c>
      <c r="B232" s="15" t="s">
        <v>26</v>
      </c>
      <c r="C232" s="15" t="s">
        <v>64</v>
      </c>
      <c r="D232" s="15" t="s">
        <v>263</v>
      </c>
      <c r="E232" s="16">
        <v>19.526838931037336</v>
      </c>
      <c r="F232" s="16">
        <v>24.241679819130685</v>
      </c>
      <c r="G232" s="16">
        <v>117.00973314165351</v>
      </c>
      <c r="H232" s="16">
        <v>337.46670445449013</v>
      </c>
      <c r="I232" s="16">
        <v>570.61679112912691</v>
      </c>
      <c r="J232" s="16">
        <v>551.58297674439018</v>
      </c>
      <c r="K232" s="16">
        <v>340.31283805759034</v>
      </c>
      <c r="L232" s="16">
        <v>98.678662491967785</v>
      </c>
      <c r="M232" s="16">
        <v>20.404666654842778</v>
      </c>
      <c r="N232" s="16">
        <v>6.2369048899496002</v>
      </c>
      <c r="O232" s="16">
        <v>6.2369048899496002</v>
      </c>
    </row>
    <row r="233" spans="1:15" x14ac:dyDescent="0.3">
      <c r="A233" s="15" t="str">
        <f>INDEX('R1. Scenario specifications'!$C$11:$C$49,MATCH($B233,'R1. Scenario specifications'!$A$11:$A$49,0))</f>
        <v>Current 2DS, 2030 start, 'Expect the Unexpected'</v>
      </c>
      <c r="B233" s="15" t="s">
        <v>26</v>
      </c>
      <c r="C233" s="15" t="s">
        <v>74</v>
      </c>
      <c r="D233" s="15" t="s">
        <v>263</v>
      </c>
      <c r="E233" s="16">
        <v>0</v>
      </c>
      <c r="F233" s="16">
        <v>0</v>
      </c>
      <c r="G233" s="16">
        <v>0</v>
      </c>
      <c r="H233" s="16">
        <v>0</v>
      </c>
      <c r="I233" s="16">
        <v>10.989924804318855</v>
      </c>
      <c r="J233" s="16">
        <v>84.650172487065589</v>
      </c>
      <c r="K233" s="16">
        <v>522.18722450588712</v>
      </c>
      <c r="L233" s="16">
        <v>1457.1067352975692</v>
      </c>
      <c r="M233" s="16">
        <v>2521.9770587932262</v>
      </c>
      <c r="N233" s="16">
        <v>3097.3560960315822</v>
      </c>
      <c r="O233" s="16">
        <v>3377.120539893117</v>
      </c>
    </row>
    <row r="234" spans="1:15" x14ac:dyDescent="0.3">
      <c r="A234" s="15" t="str">
        <f>INDEX('R1. Scenario specifications'!$C$11:$C$49,MATCH($B234,'R1. Scenario specifications'!$A$11:$A$49,0))</f>
        <v>Current 2DS, 2030 start, 'Expect the Unexpected'</v>
      </c>
      <c r="B234" s="15" t="s">
        <v>26</v>
      </c>
      <c r="C234" s="15" t="s">
        <v>65</v>
      </c>
      <c r="D234" s="15" t="s">
        <v>264</v>
      </c>
      <c r="E234" s="16">
        <v>1574.4667538708993</v>
      </c>
      <c r="F234" s="16">
        <v>1804.9999999999995</v>
      </c>
      <c r="G234" s="16">
        <v>1804.9999999999995</v>
      </c>
      <c r="H234" s="16">
        <v>1457.9151695915234</v>
      </c>
      <c r="I234" s="16">
        <v>483.91631600182512</v>
      </c>
      <c r="J234" s="16">
        <v>15.4833714793025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</row>
    <row r="235" spans="1:15" x14ac:dyDescent="0.3">
      <c r="A235" s="15" t="str">
        <f>INDEX('R1. Scenario specifications'!$C$11:$C$49,MATCH($B235,'R1. Scenario specifications'!$A$11:$A$49,0))</f>
        <v>Current 2DS, 2030 start, 'Expect the Unexpected'</v>
      </c>
      <c r="B235" s="15" t="s">
        <v>26</v>
      </c>
      <c r="C235" s="15" t="s">
        <v>66</v>
      </c>
      <c r="D235" s="15" t="s">
        <v>265</v>
      </c>
      <c r="E235" s="16">
        <v>1039.9117830499872</v>
      </c>
      <c r="F235" s="16">
        <v>1665.4640407224579</v>
      </c>
      <c r="G235" s="16">
        <v>2174.5779702128848</v>
      </c>
      <c r="H235" s="16">
        <v>2013.1733764806745</v>
      </c>
      <c r="I235" s="16">
        <v>1089.5923553465173</v>
      </c>
      <c r="J235" s="16">
        <v>435.37232548542266</v>
      </c>
      <c r="K235" s="16">
        <v>530.26855250502194</v>
      </c>
      <c r="L235" s="16">
        <v>672.48624820560076</v>
      </c>
      <c r="M235" s="16">
        <v>472.56079676208697</v>
      </c>
      <c r="N235" s="16">
        <v>432.30214712511003</v>
      </c>
      <c r="O235" s="16">
        <v>259.0692161783661</v>
      </c>
    </row>
    <row r="236" spans="1:15" x14ac:dyDescent="0.3">
      <c r="A236" s="15" t="str">
        <f>INDEX('R1. Scenario specifications'!$C$11:$C$49,MATCH($B236,'R1. Scenario specifications'!$A$11:$A$49,0))</f>
        <v>Current 2DS, 2030 start, 'Expect the Unexpected'</v>
      </c>
      <c r="B236" s="15" t="s">
        <v>26</v>
      </c>
      <c r="C236" s="15" t="s">
        <v>75</v>
      </c>
      <c r="D236" s="15" t="s">
        <v>265</v>
      </c>
      <c r="E236" s="16">
        <v>0</v>
      </c>
      <c r="F236" s="16">
        <v>0</v>
      </c>
      <c r="G236" s="16">
        <v>0</v>
      </c>
      <c r="H236" s="16">
        <v>0</v>
      </c>
      <c r="I236" s="16">
        <v>1.830990952934584</v>
      </c>
      <c r="J236" s="16">
        <v>4.2584201259942631</v>
      </c>
      <c r="K236" s="16">
        <v>18.283000240480458</v>
      </c>
      <c r="L236" s="16">
        <v>69.054430627701663</v>
      </c>
      <c r="M236" s="16">
        <v>282.55577876276561</v>
      </c>
      <c r="N236" s="16">
        <v>739.71803196478686</v>
      </c>
      <c r="O236" s="16">
        <v>1098.4722804747171</v>
      </c>
    </row>
    <row r="237" spans="1:15" x14ac:dyDescent="0.3">
      <c r="A237" s="15" t="str">
        <f>INDEX('R1. Scenario specifications'!$C$11:$C$49,MATCH($B237,'R1. Scenario specifications'!$A$11:$A$49,0))</f>
        <v>Current 2DS, 2030 start, 'Expect the Unexpected'</v>
      </c>
      <c r="B237" s="15" t="s">
        <v>26</v>
      </c>
      <c r="C237" s="15" t="s">
        <v>67</v>
      </c>
      <c r="D237" s="15" t="s">
        <v>268</v>
      </c>
      <c r="E237" s="16">
        <v>31.122062759818384</v>
      </c>
      <c r="F237" s="16">
        <v>28.670816918420648</v>
      </c>
      <c r="G237" s="16">
        <v>111.69584269732113</v>
      </c>
      <c r="H237" s="16">
        <v>156.99053186462854</v>
      </c>
      <c r="I237" s="16">
        <v>203.15331102987381</v>
      </c>
      <c r="J237" s="16">
        <v>274.44937468371108</v>
      </c>
      <c r="K237" s="16">
        <v>391.5925424924153</v>
      </c>
      <c r="L237" s="16">
        <v>400.42428701561244</v>
      </c>
      <c r="M237" s="16">
        <v>432.0506155010039</v>
      </c>
      <c r="N237" s="16">
        <v>660.67633558257933</v>
      </c>
      <c r="O237" s="16">
        <v>943.52714541558555</v>
      </c>
    </row>
    <row r="238" spans="1:15" x14ac:dyDescent="0.3">
      <c r="A238" s="15" t="str">
        <f>INDEX('R1. Scenario specifications'!$C$11:$C$49,MATCH($B238,'R1. Scenario specifications'!$A$11:$A$49,0))</f>
        <v>Current 2DS, 2030 start, 'Expect the Unexpected'</v>
      </c>
      <c r="B238" s="15" t="s">
        <v>26</v>
      </c>
      <c r="C238" s="15" t="s">
        <v>68</v>
      </c>
      <c r="D238" s="15" t="s">
        <v>266</v>
      </c>
      <c r="E238" s="16">
        <v>738.24098154394619</v>
      </c>
      <c r="F238" s="16">
        <v>743.13608956648409</v>
      </c>
      <c r="G238" s="16">
        <v>987.16933273363418</v>
      </c>
      <c r="H238" s="16">
        <v>1154.9259485065875</v>
      </c>
      <c r="I238" s="16">
        <v>1277.9439921685787</v>
      </c>
      <c r="J238" s="16">
        <v>1680.0261622455419</v>
      </c>
      <c r="K238" s="16">
        <v>1812.8118402215146</v>
      </c>
      <c r="L238" s="16">
        <v>1974.3740214458687</v>
      </c>
      <c r="M238" s="16">
        <v>2199.8672129983602</v>
      </c>
      <c r="N238" s="16">
        <v>2728.9879344847031</v>
      </c>
      <c r="O238" s="16">
        <v>3124.1226834521826</v>
      </c>
    </row>
    <row r="239" spans="1:15" x14ac:dyDescent="0.3">
      <c r="A239" s="15" t="str">
        <f>INDEX('R1. Scenario specifications'!$C$11:$C$49,MATCH($B239,'R1. Scenario specifications'!$A$11:$A$49,0))</f>
        <v>Current 2DS, 2030 start, 'Expect the Unexpected'</v>
      </c>
      <c r="B239" s="15" t="s">
        <v>26</v>
      </c>
      <c r="C239" s="15" t="s">
        <v>69</v>
      </c>
      <c r="D239" s="15" t="s">
        <v>267</v>
      </c>
      <c r="E239" s="16">
        <v>381.69394199846289</v>
      </c>
      <c r="F239" s="16">
        <v>393.99999999999972</v>
      </c>
      <c r="G239" s="16">
        <v>647.54384646462074</v>
      </c>
      <c r="H239" s="16">
        <v>602.16573699230344</v>
      </c>
      <c r="I239" s="16">
        <v>568.95167702708954</v>
      </c>
      <c r="J239" s="16">
        <v>864.24177945208612</v>
      </c>
      <c r="K239" s="16">
        <v>1032.4651966714564</v>
      </c>
      <c r="L239" s="16">
        <v>1180.8010500366506</v>
      </c>
      <c r="M239" s="16">
        <v>1259.2051462308075</v>
      </c>
      <c r="N239" s="16">
        <v>1433.0511242701516</v>
      </c>
      <c r="O239" s="16">
        <v>1482.4943388069476</v>
      </c>
    </row>
    <row r="240" spans="1:15" x14ac:dyDescent="0.3">
      <c r="A240" s="15" t="str">
        <f>INDEX('R1. Scenario specifications'!$C$11:$C$49,MATCH($B240,'R1. Scenario specifications'!$A$11:$A$49,0))</f>
        <v>Current 2DS, 2030 start, 'Expect the Unexpected'</v>
      </c>
      <c r="B240" s="15" t="s">
        <v>26</v>
      </c>
      <c r="C240" s="15" t="s">
        <v>70</v>
      </c>
      <c r="D240" s="15" t="s">
        <v>268</v>
      </c>
      <c r="E240" s="16">
        <v>425.57696557048564</v>
      </c>
      <c r="F240" s="16">
        <v>452.4364981864552</v>
      </c>
      <c r="G240" s="16">
        <v>452.8330666776244</v>
      </c>
      <c r="H240" s="16">
        <v>256.76156686396979</v>
      </c>
      <c r="I240" s="16">
        <v>147.18635052255732</v>
      </c>
      <c r="J240" s="16">
        <v>27.229608845173988</v>
      </c>
      <c r="K240" s="16">
        <v>18.963288175761111</v>
      </c>
      <c r="L240" s="16">
        <v>11.22148918576962</v>
      </c>
      <c r="M240" s="16">
        <v>48.594404062211083</v>
      </c>
      <c r="N240" s="16">
        <v>81.528295386393552</v>
      </c>
      <c r="O240" s="16">
        <v>160.4102528278398</v>
      </c>
    </row>
    <row r="241" spans="1:15" x14ac:dyDescent="0.3">
      <c r="A241" s="15" t="str">
        <f>INDEX('R1. Scenario specifications'!$C$11:$C$49,MATCH($B241,'R1. Scenario specifications'!$A$11:$A$49,0))</f>
        <v>Current 2DS, 2030 start, 'Expect the Unexpected'</v>
      </c>
      <c r="B241" s="15" t="s">
        <v>26</v>
      </c>
      <c r="C241" s="15" t="s">
        <v>71</v>
      </c>
      <c r="D241" s="15" t="s">
        <v>269</v>
      </c>
      <c r="E241" s="16">
        <v>13.930776255707762</v>
      </c>
      <c r="F241" s="16">
        <v>96.560908546679059</v>
      </c>
      <c r="G241" s="16">
        <v>228.79465615510912</v>
      </c>
      <c r="H241" s="16">
        <v>549.8952912601319</v>
      </c>
      <c r="I241" s="16">
        <v>2236.1618981304041</v>
      </c>
      <c r="J241" s="16">
        <v>4928.3393467744481</v>
      </c>
      <c r="K241" s="16">
        <v>6697.1893093930557</v>
      </c>
      <c r="L241" s="16">
        <v>9218.1044032082209</v>
      </c>
      <c r="M241" s="16">
        <v>12566.593714030498</v>
      </c>
      <c r="N241" s="16">
        <v>18616.187070044074</v>
      </c>
      <c r="O241" s="16">
        <v>22149.414780928346</v>
      </c>
    </row>
    <row r="242" spans="1:15" x14ac:dyDescent="0.3">
      <c r="A242" s="15" t="str">
        <f>INDEX('R1. Scenario specifications'!$C$11:$C$49,MATCH($B242,'R1. Scenario specifications'!$A$11:$A$49,0))</f>
        <v>Current 2DS, 2030 start, 'Expect the Unexpected'</v>
      </c>
      <c r="B242" s="15" t="s">
        <v>26</v>
      </c>
      <c r="C242" s="15" t="s">
        <v>72</v>
      </c>
      <c r="D242" s="15" t="s">
        <v>269</v>
      </c>
      <c r="E242" s="16">
        <v>11.2241111111111</v>
      </c>
      <c r="F242" s="16">
        <v>12.249511111111101</v>
      </c>
      <c r="G242" s="16">
        <v>13.0611055551111</v>
      </c>
      <c r="H242" s="16">
        <v>13.059905555111095</v>
      </c>
      <c r="I242" s="16">
        <v>13.056802652205363</v>
      </c>
      <c r="J242" s="16">
        <v>13.058648114916753</v>
      </c>
      <c r="K242" s="16">
        <v>13.075532594247676</v>
      </c>
      <c r="L242" s="16">
        <v>40.025590877020861</v>
      </c>
      <c r="M242" s="16">
        <v>40.022912161797059</v>
      </c>
      <c r="N242" s="16">
        <v>43.789565812201857</v>
      </c>
      <c r="O242" s="16">
        <v>43.787165812201863</v>
      </c>
    </row>
    <row r="243" spans="1:15" x14ac:dyDescent="0.3">
      <c r="A243" s="15" t="str">
        <f>INDEX('R1. Scenario specifications'!$C$11:$C$49,MATCH($B243,'R1. Scenario specifications'!$A$11:$A$49,0))</f>
        <v>Current 2DS, 2030 start, 'Expect the Unexpected'</v>
      </c>
      <c r="B243" s="15" t="s">
        <v>26</v>
      </c>
      <c r="C243" s="15" t="s">
        <v>76</v>
      </c>
      <c r="D243" s="15" t="s">
        <v>268</v>
      </c>
      <c r="E243" s="16">
        <v>0.31124745380476826</v>
      </c>
      <c r="F243" s="16">
        <v>0.28314462712947408</v>
      </c>
      <c r="G243" s="16">
        <v>0.23818010444900301</v>
      </c>
      <c r="H243" s="16">
        <v>0.15878673629933501</v>
      </c>
      <c r="I243" s="16">
        <v>7.9393368149667701E-2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</row>
    <row r="244" spans="1:15" x14ac:dyDescent="0.3">
      <c r="A244" s="15" t="str">
        <f>INDEX('R1. Scenario specifications'!$C$11:$C$49,MATCH($B244,'R1. Scenario specifications'!$A$11:$A$49,0))</f>
        <v>Current 2DS, 2030 start, 'Expect the Unexpected'</v>
      </c>
      <c r="B244" s="15" t="s">
        <v>26</v>
      </c>
      <c r="C244" s="15" t="s">
        <v>73</v>
      </c>
      <c r="D244" s="15" t="s">
        <v>270</v>
      </c>
      <c r="E244" s="16">
        <v>217.76839471634247</v>
      </c>
      <c r="F244" s="16">
        <v>242.99857406704328</v>
      </c>
      <c r="G244" s="16">
        <v>365.36686102816446</v>
      </c>
      <c r="H244" s="16">
        <v>1442.2354881882916</v>
      </c>
      <c r="I244" s="16">
        <v>3393.304005162774</v>
      </c>
      <c r="J244" s="16">
        <v>4178.6802059806805</v>
      </c>
      <c r="K244" s="16">
        <v>5904.7741749623519</v>
      </c>
      <c r="L244" s="16">
        <v>8369.3836155456956</v>
      </c>
      <c r="M244" s="16">
        <v>11593.084200849735</v>
      </c>
      <c r="N244" s="16">
        <v>18402.745536328843</v>
      </c>
      <c r="O244" s="16">
        <v>23899.396853756374</v>
      </c>
    </row>
    <row r="245" spans="1:15" x14ac:dyDescent="0.3">
      <c r="A245" s="15" t="str">
        <f>INDEX('R1. Scenario specifications'!$C$11:$C$49,MATCH($B245,'R1. Scenario specifications'!$A$11:$A$49,0))</f>
        <v>Current 1.5DS, 2030 start, 'Expect the Unexpected' but with cheap EVs</v>
      </c>
      <c r="B245" s="15" t="s">
        <v>27</v>
      </c>
      <c r="C245" s="15" t="s">
        <v>64</v>
      </c>
      <c r="D245" s="15" t="s">
        <v>263</v>
      </c>
      <c r="E245" s="16">
        <v>19.526838931037336</v>
      </c>
      <c r="F245" s="16">
        <v>24.241679819130685</v>
      </c>
      <c r="G245" s="16">
        <v>117.00973314165351</v>
      </c>
      <c r="H245" s="16">
        <v>337.46670445449013</v>
      </c>
      <c r="I245" s="16">
        <v>998.4668427267394</v>
      </c>
      <c r="J245" s="16">
        <v>896.45235565645658</v>
      </c>
      <c r="K245" s="16">
        <v>674.48487850365734</v>
      </c>
      <c r="L245" s="16">
        <v>5.0006513404222694</v>
      </c>
      <c r="M245" s="16">
        <v>14.362100270322459</v>
      </c>
      <c r="N245" s="16">
        <v>26.0273181579999</v>
      </c>
      <c r="O245" s="16">
        <v>26.0273181579999</v>
      </c>
    </row>
    <row r="246" spans="1:15" x14ac:dyDescent="0.3">
      <c r="A246" s="15" t="str">
        <f>INDEX('R1. Scenario specifications'!$C$11:$C$49,MATCH($B246,'R1. Scenario specifications'!$A$11:$A$49,0))</f>
        <v>Current 1.5DS, 2030 start, 'Expect the Unexpected' but with cheap EVs</v>
      </c>
      <c r="B246" s="15" t="s">
        <v>27</v>
      </c>
      <c r="C246" s="15" t="s">
        <v>74</v>
      </c>
      <c r="D246" s="15" t="s">
        <v>263</v>
      </c>
      <c r="E246" s="16">
        <v>0</v>
      </c>
      <c r="F246" s="16">
        <v>0</v>
      </c>
      <c r="G246" s="16">
        <v>0</v>
      </c>
      <c r="H246" s="16">
        <v>0</v>
      </c>
      <c r="I246" s="16">
        <v>13.51935889512888</v>
      </c>
      <c r="J246" s="16">
        <v>1004.6612521625998</v>
      </c>
      <c r="K246" s="16">
        <v>3323.8687726279722</v>
      </c>
      <c r="L246" s="16">
        <v>4683.9512832453083</v>
      </c>
      <c r="M246" s="16">
        <v>3795.2567133348152</v>
      </c>
      <c r="N246" s="16">
        <v>2206.338534833696</v>
      </c>
      <c r="O246" s="16">
        <v>2597.0278845475423</v>
      </c>
    </row>
    <row r="247" spans="1:15" x14ac:dyDescent="0.3">
      <c r="A247" s="15" t="str">
        <f>INDEX('R1. Scenario specifications'!$C$11:$C$49,MATCH($B247,'R1. Scenario specifications'!$A$11:$A$49,0))</f>
        <v>Current 1.5DS, 2030 start, 'Expect the Unexpected' but with cheap EVs</v>
      </c>
      <c r="B247" s="15" t="s">
        <v>27</v>
      </c>
      <c r="C247" s="15" t="s">
        <v>65</v>
      </c>
      <c r="D247" s="15" t="s">
        <v>264</v>
      </c>
      <c r="E247" s="16">
        <v>1574.4667538708993</v>
      </c>
      <c r="F247" s="16">
        <v>1804.9999999999995</v>
      </c>
      <c r="G247" s="16">
        <v>1804.9999999999995</v>
      </c>
      <c r="H247" s="16">
        <v>1457.9151695915234</v>
      </c>
      <c r="I247" s="16">
        <v>483.91631600182512</v>
      </c>
      <c r="J247" s="16">
        <v>15.4833714793025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</row>
    <row r="248" spans="1:15" x14ac:dyDescent="0.3">
      <c r="A248" s="15" t="str">
        <f>INDEX('R1. Scenario specifications'!$C$11:$C$49,MATCH($B248,'R1. Scenario specifications'!$A$11:$A$49,0))</f>
        <v>Current 1.5DS, 2030 start, 'Expect the Unexpected' but with cheap EVs</v>
      </c>
      <c r="B248" s="15" t="s">
        <v>27</v>
      </c>
      <c r="C248" s="15" t="s">
        <v>66</v>
      </c>
      <c r="D248" s="15" t="s">
        <v>265</v>
      </c>
      <c r="E248" s="16">
        <v>1039.9117830499872</v>
      </c>
      <c r="F248" s="16">
        <v>1665.4640407224579</v>
      </c>
      <c r="G248" s="16">
        <v>2174.5779702128848</v>
      </c>
      <c r="H248" s="16">
        <v>2013.1733764806745</v>
      </c>
      <c r="I248" s="16">
        <v>1149.1050423268719</v>
      </c>
      <c r="J248" s="16">
        <v>304.03624410116214</v>
      </c>
      <c r="K248" s="16">
        <v>315.55408765352001</v>
      </c>
      <c r="L248" s="16">
        <v>215.77649309150789</v>
      </c>
      <c r="M248" s="16">
        <v>563.30791601672297</v>
      </c>
      <c r="N248" s="16">
        <v>727.23111218325403</v>
      </c>
      <c r="O248" s="16">
        <v>648.9057655115962</v>
      </c>
    </row>
    <row r="249" spans="1:15" x14ac:dyDescent="0.3">
      <c r="A249" s="15" t="str">
        <f>INDEX('R1. Scenario specifications'!$C$11:$C$49,MATCH($B249,'R1. Scenario specifications'!$A$11:$A$49,0))</f>
        <v>Current 1.5DS, 2030 start, 'Expect the Unexpected' but with cheap EVs</v>
      </c>
      <c r="B249" s="15" t="s">
        <v>27</v>
      </c>
      <c r="C249" s="15" t="s">
        <v>75</v>
      </c>
      <c r="D249" s="15" t="s">
        <v>265</v>
      </c>
      <c r="E249" s="16">
        <v>0</v>
      </c>
      <c r="F249" s="16">
        <v>0</v>
      </c>
      <c r="G249" s="16">
        <v>0</v>
      </c>
      <c r="H249" s="16">
        <v>0</v>
      </c>
      <c r="I249" s="16">
        <v>1.4866861048711228</v>
      </c>
      <c r="J249" s="16">
        <v>286.03151523979017</v>
      </c>
      <c r="K249" s="16">
        <v>1307.360985050416</v>
      </c>
      <c r="L249" s="16">
        <v>2148.9754415662187</v>
      </c>
      <c r="M249" s="16">
        <v>1864.4306124312998</v>
      </c>
      <c r="N249" s="16">
        <v>843.10114262067191</v>
      </c>
      <c r="O249" s="16">
        <v>140.89964702014021</v>
      </c>
    </row>
    <row r="250" spans="1:15" x14ac:dyDescent="0.3">
      <c r="A250" s="15" t="str">
        <f>INDEX('R1. Scenario specifications'!$C$11:$C$49,MATCH($B250,'R1. Scenario specifications'!$A$11:$A$49,0))</f>
        <v>Current 1.5DS, 2030 start, 'Expect the Unexpected' but with cheap EVs</v>
      </c>
      <c r="B250" s="15" t="s">
        <v>27</v>
      </c>
      <c r="C250" s="15" t="s">
        <v>67</v>
      </c>
      <c r="D250" s="15" t="s">
        <v>268</v>
      </c>
      <c r="E250" s="16">
        <v>31.122062759818384</v>
      </c>
      <c r="F250" s="16">
        <v>28.670816918420648</v>
      </c>
      <c r="G250" s="16">
        <v>111.69584269732113</v>
      </c>
      <c r="H250" s="16">
        <v>156.99053186462854</v>
      </c>
      <c r="I250" s="16">
        <v>647.42189580524928</v>
      </c>
      <c r="J250" s="16">
        <v>1372.1484290526296</v>
      </c>
      <c r="K250" s="16">
        <v>1360.4985905765534</v>
      </c>
      <c r="L250" s="16">
        <v>1309.0880668454449</v>
      </c>
      <c r="M250" s="16">
        <v>828.18838028812729</v>
      </c>
      <c r="N250" s="16">
        <v>234.17184002341827</v>
      </c>
      <c r="O250" s="16">
        <v>322.00960835567565</v>
      </c>
    </row>
    <row r="251" spans="1:15" x14ac:dyDescent="0.3">
      <c r="A251" s="15" t="str">
        <f>INDEX('R1. Scenario specifications'!$C$11:$C$49,MATCH($B251,'R1. Scenario specifications'!$A$11:$A$49,0))</f>
        <v>Current 1.5DS, 2030 start, 'Expect the Unexpected' but with cheap EVs</v>
      </c>
      <c r="B251" s="15" t="s">
        <v>27</v>
      </c>
      <c r="C251" s="15" t="s">
        <v>68</v>
      </c>
      <c r="D251" s="15" t="s">
        <v>266</v>
      </c>
      <c r="E251" s="16">
        <v>738.24098154394619</v>
      </c>
      <c r="F251" s="16">
        <v>743.13608956648409</v>
      </c>
      <c r="G251" s="16">
        <v>987.16933273363418</v>
      </c>
      <c r="H251" s="16">
        <v>1154.9259485065875</v>
      </c>
      <c r="I251" s="16">
        <v>1356.6367207950464</v>
      </c>
      <c r="J251" s="16">
        <v>2276.0552615110537</v>
      </c>
      <c r="K251" s="16">
        <v>2923.3732160065715</v>
      </c>
      <c r="L251" s="16">
        <v>2932.1123161579267</v>
      </c>
      <c r="M251" s="16">
        <v>2943.0956888772098</v>
      </c>
      <c r="N251" s="16">
        <v>3046.033188071749</v>
      </c>
      <c r="O251" s="16">
        <v>3245.9082169134317</v>
      </c>
    </row>
    <row r="252" spans="1:15" x14ac:dyDescent="0.3">
      <c r="A252" s="15" t="str">
        <f>INDEX('R1. Scenario specifications'!$C$11:$C$49,MATCH($B252,'R1. Scenario specifications'!$A$11:$A$49,0))</f>
        <v>Current 1.5DS, 2030 start, 'Expect the Unexpected' but with cheap EVs</v>
      </c>
      <c r="B252" s="15" t="s">
        <v>27</v>
      </c>
      <c r="C252" s="15" t="s">
        <v>69</v>
      </c>
      <c r="D252" s="15" t="s">
        <v>267</v>
      </c>
      <c r="E252" s="16">
        <v>381.69394199846289</v>
      </c>
      <c r="F252" s="16">
        <v>393.99999999999972</v>
      </c>
      <c r="G252" s="16">
        <v>647.54384646462074</v>
      </c>
      <c r="H252" s="16">
        <v>602.16573699230344</v>
      </c>
      <c r="I252" s="16">
        <v>568.95167702708954</v>
      </c>
      <c r="J252" s="16">
        <v>941.03550580303397</v>
      </c>
      <c r="K252" s="16">
        <v>992.50338795882578</v>
      </c>
      <c r="L252" s="16">
        <v>1066.6913497140058</v>
      </c>
      <c r="M252" s="16">
        <v>1106.8897969911018</v>
      </c>
      <c r="N252" s="16">
        <v>1202.7418011040293</v>
      </c>
      <c r="O252" s="16">
        <v>1178.7150429803983</v>
      </c>
    </row>
    <row r="253" spans="1:15" x14ac:dyDescent="0.3">
      <c r="A253" s="15" t="str">
        <f>INDEX('R1. Scenario specifications'!$C$11:$C$49,MATCH($B253,'R1. Scenario specifications'!$A$11:$A$49,0))</f>
        <v>Current 1.5DS, 2030 start, 'Expect the Unexpected' but with cheap EVs</v>
      </c>
      <c r="B253" s="15" t="s">
        <v>27</v>
      </c>
      <c r="C253" s="15" t="s">
        <v>70</v>
      </c>
      <c r="D253" s="15" t="s">
        <v>268</v>
      </c>
      <c r="E253" s="16">
        <v>425.57696557048564</v>
      </c>
      <c r="F253" s="16">
        <v>452.4364981864552</v>
      </c>
      <c r="G253" s="16">
        <v>452.8330666776244</v>
      </c>
      <c r="H253" s="16">
        <v>256.76156686396979</v>
      </c>
      <c r="I253" s="16">
        <v>130.9314602406634</v>
      </c>
      <c r="J253" s="16">
        <v>23.830502144456467</v>
      </c>
      <c r="K253" s="16">
        <v>70.31289638402508</v>
      </c>
      <c r="L253" s="16">
        <v>72.364737848535555</v>
      </c>
      <c r="M253" s="16">
        <v>72.00508342921556</v>
      </c>
      <c r="N253" s="16">
        <v>66.170628380574527</v>
      </c>
      <c r="O253" s="16">
        <v>190.75251004663019</v>
      </c>
    </row>
    <row r="254" spans="1:15" x14ac:dyDescent="0.3">
      <c r="A254" s="15" t="str">
        <f>INDEX('R1. Scenario specifications'!$C$11:$C$49,MATCH($B254,'R1. Scenario specifications'!$A$11:$A$49,0))</f>
        <v>Current 1.5DS, 2030 start, 'Expect the Unexpected' but with cheap EVs</v>
      </c>
      <c r="B254" s="15" t="s">
        <v>27</v>
      </c>
      <c r="C254" s="15" t="s">
        <v>71</v>
      </c>
      <c r="D254" s="15" t="s">
        <v>269</v>
      </c>
      <c r="E254" s="16">
        <v>13.930776255707762</v>
      </c>
      <c r="F254" s="16">
        <v>96.560908546679059</v>
      </c>
      <c r="G254" s="16">
        <v>228.79465615510912</v>
      </c>
      <c r="H254" s="16">
        <v>549.8952912601319</v>
      </c>
      <c r="I254" s="16">
        <v>2443.4133200443184</v>
      </c>
      <c r="J254" s="16">
        <v>6716.0793528068762</v>
      </c>
      <c r="K254" s="16">
        <v>16357.607381300288</v>
      </c>
      <c r="L254" s="16">
        <v>17064.383908300388</v>
      </c>
      <c r="M254" s="16">
        <v>17355.144687601511</v>
      </c>
      <c r="N254" s="16">
        <v>18865.864968454141</v>
      </c>
      <c r="O254" s="16">
        <v>19698.100934822389</v>
      </c>
    </row>
    <row r="255" spans="1:15" x14ac:dyDescent="0.3">
      <c r="A255" s="15" t="str">
        <f>INDEX('R1. Scenario specifications'!$C$11:$C$49,MATCH($B255,'R1. Scenario specifications'!$A$11:$A$49,0))</f>
        <v>Current 1.5DS, 2030 start, 'Expect the Unexpected' but with cheap EVs</v>
      </c>
      <c r="B255" s="15" t="s">
        <v>27</v>
      </c>
      <c r="C255" s="15" t="s">
        <v>72</v>
      </c>
      <c r="D255" s="15" t="s">
        <v>269</v>
      </c>
      <c r="E255" s="16">
        <v>11.2241111111111</v>
      </c>
      <c r="F255" s="16">
        <v>12.249511111111101</v>
      </c>
      <c r="G255" s="16">
        <v>13.0611055551111</v>
      </c>
      <c r="H255" s="16">
        <v>13.059905555111095</v>
      </c>
      <c r="I255" s="16">
        <v>62.774841495102031</v>
      </c>
      <c r="J255" s="16">
        <v>96.334334902379553</v>
      </c>
      <c r="K255" s="16">
        <v>100.73210813880887</v>
      </c>
      <c r="L255" s="16">
        <v>105.01995854973924</v>
      </c>
      <c r="M255" s="16">
        <v>105.01680263616349</v>
      </c>
      <c r="N255" s="16">
        <v>105.01375962224134</v>
      </c>
      <c r="O255" s="16">
        <v>105.01077521603369</v>
      </c>
    </row>
    <row r="256" spans="1:15" x14ac:dyDescent="0.3">
      <c r="A256" s="15" t="str">
        <f>INDEX('R1. Scenario specifications'!$C$11:$C$49,MATCH($B256,'R1. Scenario specifications'!$A$11:$A$49,0))</f>
        <v>Current 1.5DS, 2030 start, 'Expect the Unexpected' but with cheap EVs</v>
      </c>
      <c r="B256" s="15" t="s">
        <v>27</v>
      </c>
      <c r="C256" s="15" t="s">
        <v>76</v>
      </c>
      <c r="D256" s="15" t="s">
        <v>268</v>
      </c>
      <c r="E256" s="16">
        <v>0.31124745380476826</v>
      </c>
      <c r="F256" s="16">
        <v>0.28314462712947408</v>
      </c>
      <c r="G256" s="16">
        <v>0.23818010444900301</v>
      </c>
      <c r="H256" s="16">
        <v>0.15878673629933501</v>
      </c>
      <c r="I256" s="16">
        <v>7.9393368149667701E-2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</row>
    <row r="257" spans="1:15" x14ac:dyDescent="0.3">
      <c r="A257" s="15" t="str">
        <f>INDEX('R1. Scenario specifications'!$C$11:$C$49,MATCH($B257,'R1. Scenario specifications'!$A$11:$A$49,0))</f>
        <v>Current 1.5DS, 2030 start, 'Expect the Unexpected' but with cheap EVs</v>
      </c>
      <c r="B257" s="15" t="s">
        <v>27</v>
      </c>
      <c r="C257" s="15" t="s">
        <v>73</v>
      </c>
      <c r="D257" s="15" t="s">
        <v>270</v>
      </c>
      <c r="E257" s="16">
        <v>217.76839471634247</v>
      </c>
      <c r="F257" s="16">
        <v>242.99857406704328</v>
      </c>
      <c r="G257" s="16">
        <v>365.36686102816446</v>
      </c>
      <c r="H257" s="16">
        <v>1442.2354881882916</v>
      </c>
      <c r="I257" s="16">
        <v>3440.8844519090048</v>
      </c>
      <c r="J257" s="16">
        <v>6740.1916006468173</v>
      </c>
      <c r="K257" s="16">
        <v>13461.629203358903</v>
      </c>
      <c r="L257" s="16">
        <v>10682.023670737904</v>
      </c>
      <c r="M257" s="16">
        <v>8862.2814348873399</v>
      </c>
      <c r="N257" s="16">
        <v>11845.660987921723</v>
      </c>
      <c r="O257" s="16">
        <v>15764.631207328182</v>
      </c>
    </row>
    <row r="258" spans="1:15" x14ac:dyDescent="0.3">
      <c r="A258" s="15" t="str">
        <f>INDEX('R1. Scenario specifications'!$C$11:$C$49,MATCH($B258,'R1. Scenario specifications'!$A$11:$A$49,0))</f>
        <v>Current 1.5DS, 2020 start, 'Expect the Unexpected' but with cheap energy efficiency</v>
      </c>
      <c r="B258" s="15" t="s">
        <v>28</v>
      </c>
      <c r="C258" s="15" t="s">
        <v>64</v>
      </c>
      <c r="D258" s="15" t="s">
        <v>263</v>
      </c>
      <c r="E258" s="16">
        <v>19.526838931037336</v>
      </c>
      <c r="F258" s="16">
        <v>24.241679819130685</v>
      </c>
      <c r="G258" s="16">
        <v>117.00973314165351</v>
      </c>
      <c r="H258" s="16">
        <v>542.34507992363183</v>
      </c>
      <c r="I258" s="16">
        <v>594.50594917667388</v>
      </c>
      <c r="J258" s="16">
        <v>497.1058116103053</v>
      </c>
      <c r="K258" s="16">
        <v>66.789535689470597</v>
      </c>
      <c r="L258" s="16">
        <v>6.1445775454426101</v>
      </c>
      <c r="M258" s="16">
        <v>5.9970918094209003</v>
      </c>
      <c r="N258" s="16">
        <v>5.9970918094209003</v>
      </c>
      <c r="O258" s="16">
        <v>5.9970918094209003</v>
      </c>
    </row>
    <row r="259" spans="1:15" x14ac:dyDescent="0.3">
      <c r="A259" s="15" t="str">
        <f>INDEX('R1. Scenario specifications'!$C$11:$C$49,MATCH($B259,'R1. Scenario specifications'!$A$11:$A$49,0))</f>
        <v>Current 1.5DS, 2020 start, 'Expect the Unexpected' but with cheap energy efficiency</v>
      </c>
      <c r="B259" s="15" t="s">
        <v>28</v>
      </c>
      <c r="C259" s="15" t="s">
        <v>74</v>
      </c>
      <c r="D259" s="15" t="s">
        <v>263</v>
      </c>
      <c r="E259" s="16">
        <v>0</v>
      </c>
      <c r="F259" s="16">
        <v>0</v>
      </c>
      <c r="G259" s="16">
        <v>0</v>
      </c>
      <c r="H259" s="16">
        <v>14.511077334403916</v>
      </c>
      <c r="I259" s="16">
        <v>405.58496948335562</v>
      </c>
      <c r="J259" s="16">
        <v>1382.5347392179469</v>
      </c>
      <c r="K259" s="16">
        <v>2420.1125508594055</v>
      </c>
      <c r="L259" s="16">
        <v>2570.9445334526868</v>
      </c>
      <c r="M259" s="16">
        <v>2550.2820364710901</v>
      </c>
      <c r="N259" s="16">
        <v>3196.6403683602139</v>
      </c>
      <c r="O259" s="16">
        <v>3436.4696306260594</v>
      </c>
    </row>
    <row r="260" spans="1:15" x14ac:dyDescent="0.3">
      <c r="A260" s="15" t="str">
        <f>INDEX('R1. Scenario specifications'!$C$11:$C$49,MATCH($B260,'R1. Scenario specifications'!$A$11:$A$49,0))</f>
        <v>Current 1.5DS, 2020 start, 'Expect the Unexpected' but with cheap energy efficiency</v>
      </c>
      <c r="B260" s="15" t="s">
        <v>28</v>
      </c>
      <c r="C260" s="15" t="s">
        <v>65</v>
      </c>
      <c r="D260" s="15" t="s">
        <v>264</v>
      </c>
      <c r="E260" s="16">
        <v>1574.4667538708993</v>
      </c>
      <c r="F260" s="16">
        <v>1804.9999999999995</v>
      </c>
      <c r="G260" s="16">
        <v>1804.9999999999995</v>
      </c>
      <c r="H260" s="16">
        <v>1442.4317981122208</v>
      </c>
      <c r="I260" s="16">
        <v>468.43294452252263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</row>
    <row r="261" spans="1:15" x14ac:dyDescent="0.3">
      <c r="A261" s="15" t="str">
        <f>INDEX('R1. Scenario specifications'!$C$11:$C$49,MATCH($B261,'R1. Scenario specifications'!$A$11:$A$49,0))</f>
        <v>Current 1.5DS, 2020 start, 'Expect the Unexpected' but with cheap energy efficiency</v>
      </c>
      <c r="B261" s="15" t="s">
        <v>28</v>
      </c>
      <c r="C261" s="15" t="s">
        <v>66</v>
      </c>
      <c r="D261" s="15" t="s">
        <v>265</v>
      </c>
      <c r="E261" s="16">
        <v>1039.9117830499872</v>
      </c>
      <c r="F261" s="16">
        <v>1665.4640407224579</v>
      </c>
      <c r="G261" s="16">
        <v>2174.5779702128848</v>
      </c>
      <c r="H261" s="16">
        <v>2328.3099365490857</v>
      </c>
      <c r="I261" s="16">
        <v>1327.06939650443</v>
      </c>
      <c r="J261" s="16">
        <v>414.24470685052563</v>
      </c>
      <c r="K261" s="16">
        <v>182.65921754642227</v>
      </c>
      <c r="L261" s="16">
        <v>107.7980996783312</v>
      </c>
      <c r="M261" s="16">
        <v>222.06759916907842</v>
      </c>
      <c r="N261" s="16">
        <v>163.60160522248049</v>
      </c>
      <c r="O261" s="16">
        <v>166.78232520672009</v>
      </c>
    </row>
    <row r="262" spans="1:15" x14ac:dyDescent="0.3">
      <c r="A262" s="15" t="str">
        <f>INDEX('R1. Scenario specifications'!$C$11:$C$49,MATCH($B262,'R1. Scenario specifications'!$A$11:$A$49,0))</f>
        <v>Current 1.5DS, 2020 start, 'Expect the Unexpected' but with cheap energy efficiency</v>
      </c>
      <c r="B262" s="15" t="s">
        <v>28</v>
      </c>
      <c r="C262" s="15" t="s">
        <v>75</v>
      </c>
      <c r="D262" s="15" t="s">
        <v>265</v>
      </c>
      <c r="E262" s="16">
        <v>0</v>
      </c>
      <c r="F262" s="16">
        <v>0</v>
      </c>
      <c r="G262" s="16">
        <v>0</v>
      </c>
      <c r="H262" s="16">
        <v>0.49496766559608701</v>
      </c>
      <c r="I262" s="16">
        <v>66.643660961870594</v>
      </c>
      <c r="J262" s="16">
        <v>833.34140360175684</v>
      </c>
      <c r="K262" s="16">
        <v>1748.8711517016707</v>
      </c>
      <c r="L262" s="16">
        <v>1742.8207394545886</v>
      </c>
      <c r="M262" s="16">
        <v>992.3439950621995</v>
      </c>
      <c r="N262" s="16">
        <v>289.32327186231771</v>
      </c>
      <c r="O262" s="16">
        <v>506.40936616253214</v>
      </c>
    </row>
    <row r="263" spans="1:15" x14ac:dyDescent="0.3">
      <c r="A263" s="15" t="str">
        <f>INDEX('R1. Scenario specifications'!$C$11:$C$49,MATCH($B263,'R1. Scenario specifications'!$A$11:$A$49,0))</f>
        <v>Current 1.5DS, 2020 start, 'Expect the Unexpected' but with cheap energy efficiency</v>
      </c>
      <c r="B263" s="15" t="s">
        <v>28</v>
      </c>
      <c r="C263" s="15" t="s">
        <v>67</v>
      </c>
      <c r="D263" s="15" t="s">
        <v>268</v>
      </c>
      <c r="E263" s="16">
        <v>31.122062759818384</v>
      </c>
      <c r="F263" s="16">
        <v>28.670816918420648</v>
      </c>
      <c r="G263" s="16">
        <v>111.69584269732113</v>
      </c>
      <c r="H263" s="16">
        <v>211.98622703160262</v>
      </c>
      <c r="I263" s="16">
        <v>555.55867108252369</v>
      </c>
      <c r="J263" s="16">
        <v>821.92699206065595</v>
      </c>
      <c r="K263" s="16">
        <v>813.87011283874506</v>
      </c>
      <c r="L263" s="16">
        <v>707.24909571563387</v>
      </c>
      <c r="M263" s="16">
        <v>468.24597826359525</v>
      </c>
      <c r="N263" s="16">
        <v>302.50355791422822</v>
      </c>
      <c r="O263" s="16">
        <v>457.20160366650998</v>
      </c>
    </row>
    <row r="264" spans="1:15" x14ac:dyDescent="0.3">
      <c r="A264" s="15" t="str">
        <f>INDEX('R1. Scenario specifications'!$C$11:$C$49,MATCH($B264,'R1. Scenario specifications'!$A$11:$A$49,0))</f>
        <v>Current 1.5DS, 2020 start, 'Expect the Unexpected' but with cheap energy efficiency</v>
      </c>
      <c r="B264" s="15" t="s">
        <v>28</v>
      </c>
      <c r="C264" s="15" t="s">
        <v>68</v>
      </c>
      <c r="D264" s="15" t="s">
        <v>266</v>
      </c>
      <c r="E264" s="16">
        <v>738.24098154394619</v>
      </c>
      <c r="F264" s="16">
        <v>743.13608956648409</v>
      </c>
      <c r="G264" s="16">
        <v>987.16933273363418</v>
      </c>
      <c r="H264" s="16">
        <v>1207.919206092407</v>
      </c>
      <c r="I264" s="16">
        <v>1818.8701253722709</v>
      </c>
      <c r="J264" s="16">
        <v>2134.8748742564844</v>
      </c>
      <c r="K264" s="16">
        <v>2401.7503945342969</v>
      </c>
      <c r="L264" s="16">
        <v>2495.2496453266826</v>
      </c>
      <c r="M264" s="16">
        <v>2635.4933001753848</v>
      </c>
      <c r="N264" s="16">
        <v>2815.9533329170058</v>
      </c>
      <c r="O264" s="16">
        <v>3019.8519937909996</v>
      </c>
    </row>
    <row r="265" spans="1:15" x14ac:dyDescent="0.3">
      <c r="A265" s="15" t="str">
        <f>INDEX('R1. Scenario specifications'!$C$11:$C$49,MATCH($B265,'R1. Scenario specifications'!$A$11:$A$49,0))</f>
        <v>Current 1.5DS, 2020 start, 'Expect the Unexpected' but with cheap energy efficiency</v>
      </c>
      <c r="B265" s="15" t="s">
        <v>28</v>
      </c>
      <c r="C265" s="15" t="s">
        <v>69</v>
      </c>
      <c r="D265" s="15" t="s">
        <v>267</v>
      </c>
      <c r="E265" s="16">
        <v>381.69394199846289</v>
      </c>
      <c r="F265" s="16">
        <v>393.99999999999972</v>
      </c>
      <c r="G265" s="16">
        <v>647.54384646462074</v>
      </c>
      <c r="H265" s="16">
        <v>602.16573699230344</v>
      </c>
      <c r="I265" s="16">
        <v>681.1325009041359</v>
      </c>
      <c r="J265" s="16">
        <v>943.96282954297874</v>
      </c>
      <c r="K265" s="16">
        <v>971.32928464445092</v>
      </c>
      <c r="L265" s="16">
        <v>1056.3700263803678</v>
      </c>
      <c r="M265" s="16">
        <v>1040.1837691206529</v>
      </c>
      <c r="N265" s="16">
        <v>1308.9671545585761</v>
      </c>
      <c r="O265" s="16">
        <v>1431.7701778001119</v>
      </c>
    </row>
    <row r="266" spans="1:15" x14ac:dyDescent="0.3">
      <c r="A266" s="15" t="str">
        <f>INDEX('R1. Scenario specifications'!$C$11:$C$49,MATCH($B266,'R1. Scenario specifications'!$A$11:$A$49,0))</f>
        <v>Current 1.5DS, 2020 start, 'Expect the Unexpected' but with cheap energy efficiency</v>
      </c>
      <c r="B266" s="15" t="s">
        <v>28</v>
      </c>
      <c r="C266" s="15" t="s">
        <v>70</v>
      </c>
      <c r="D266" s="15" t="s">
        <v>268</v>
      </c>
      <c r="E266" s="16">
        <v>425.57696557048564</v>
      </c>
      <c r="F266" s="16">
        <v>452.4364981864552</v>
      </c>
      <c r="G266" s="16">
        <v>452.8330666776244</v>
      </c>
      <c r="H266" s="16">
        <v>258.93065375176309</v>
      </c>
      <c r="I266" s="16">
        <v>128.55697087353488</v>
      </c>
      <c r="J266" s="16">
        <v>8.8849454903070999</v>
      </c>
      <c r="K266" s="16">
        <v>109.47173596529944</v>
      </c>
      <c r="L266" s="16">
        <v>122.20341801561781</v>
      </c>
      <c r="M266" s="16">
        <v>73.304458160957267</v>
      </c>
      <c r="N266" s="16">
        <v>81.159978282272036</v>
      </c>
      <c r="O266" s="16">
        <v>172.64225166156419</v>
      </c>
    </row>
    <row r="267" spans="1:15" x14ac:dyDescent="0.3">
      <c r="A267" s="15" t="str">
        <f>INDEX('R1. Scenario specifications'!$C$11:$C$49,MATCH($B267,'R1. Scenario specifications'!$A$11:$A$49,0))</f>
        <v>Current 1.5DS, 2020 start, 'Expect the Unexpected' but with cheap energy efficiency</v>
      </c>
      <c r="B267" s="15" t="s">
        <v>28</v>
      </c>
      <c r="C267" s="15" t="s">
        <v>71</v>
      </c>
      <c r="D267" s="15" t="s">
        <v>269</v>
      </c>
      <c r="E267" s="16">
        <v>13.930776255707762</v>
      </c>
      <c r="F267" s="16">
        <v>96.560908546679059</v>
      </c>
      <c r="G267" s="16">
        <v>228.79465615510912</v>
      </c>
      <c r="H267" s="16">
        <v>1099.785448522277</v>
      </c>
      <c r="I267" s="16">
        <v>3738.0305204321658</v>
      </c>
      <c r="J267" s="16">
        <v>6820.6691077339929</v>
      </c>
      <c r="K267" s="16">
        <v>10296.605477638896</v>
      </c>
      <c r="L267" s="16">
        <v>10814.907148786162</v>
      </c>
      <c r="M267" s="16">
        <v>13539.954685859582</v>
      </c>
      <c r="N267" s="16">
        <v>16959.069941393034</v>
      </c>
      <c r="O267" s="16">
        <v>20330.464155033878</v>
      </c>
    </row>
    <row r="268" spans="1:15" x14ac:dyDescent="0.3">
      <c r="A268" s="15" t="str">
        <f>INDEX('R1. Scenario specifications'!$C$11:$C$49,MATCH($B268,'R1. Scenario specifications'!$A$11:$A$49,0))</f>
        <v>Current 1.5DS, 2020 start, 'Expect the Unexpected' but with cheap energy efficiency</v>
      </c>
      <c r="B268" s="15" t="s">
        <v>28</v>
      </c>
      <c r="C268" s="15" t="s">
        <v>72</v>
      </c>
      <c r="D268" s="15" t="s">
        <v>269</v>
      </c>
      <c r="E268" s="16">
        <v>11.2241111111111</v>
      </c>
      <c r="F268" s="16">
        <v>12.249511111111101</v>
      </c>
      <c r="G268" s="16">
        <v>13.0611055551111</v>
      </c>
      <c r="H268" s="16">
        <v>13.629883777362163</v>
      </c>
      <c r="I268" s="16">
        <v>16.370794020221936</v>
      </c>
      <c r="J268" s="16">
        <v>28.301100456514309</v>
      </c>
      <c r="K268" s="16">
        <v>28.432069244276835</v>
      </c>
      <c r="L268" s="16">
        <v>34.842987507755417</v>
      </c>
      <c r="M268" s="16">
        <v>34.839614911653754</v>
      </c>
      <c r="N268" s="16">
        <v>34.836414911653762</v>
      </c>
      <c r="O268" s="16">
        <v>34.833234737502657</v>
      </c>
    </row>
    <row r="269" spans="1:15" x14ac:dyDescent="0.3">
      <c r="A269" s="15" t="str">
        <f>INDEX('R1. Scenario specifications'!$C$11:$C$49,MATCH($B269,'R1. Scenario specifications'!$A$11:$A$49,0))</f>
        <v>Current 1.5DS, 2020 start, 'Expect the Unexpected' but with cheap energy efficiency</v>
      </c>
      <c r="B269" s="15" t="s">
        <v>28</v>
      </c>
      <c r="C269" s="15" t="s">
        <v>76</v>
      </c>
      <c r="D269" s="15" t="s">
        <v>268</v>
      </c>
      <c r="E269" s="16">
        <v>0.31124745380476826</v>
      </c>
      <c r="F269" s="16">
        <v>0.28314462712947408</v>
      </c>
      <c r="G269" s="16">
        <v>0.23818010444900301</v>
      </c>
      <c r="H269" s="16">
        <v>0.15878673629933501</v>
      </c>
      <c r="I269" s="16">
        <v>7.9393368149667701E-2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</row>
    <row r="270" spans="1:15" x14ac:dyDescent="0.3">
      <c r="A270" s="15" t="str">
        <f>INDEX('R1. Scenario specifications'!$C$11:$C$49,MATCH($B270,'R1. Scenario specifications'!$A$11:$A$49,0))</f>
        <v>Current 1.5DS, 2020 start, 'Expect the Unexpected' but with cheap energy efficiency</v>
      </c>
      <c r="B270" s="15" t="s">
        <v>28</v>
      </c>
      <c r="C270" s="15" t="s">
        <v>73</v>
      </c>
      <c r="D270" s="15" t="s">
        <v>270</v>
      </c>
      <c r="E270" s="16">
        <v>217.76839471634247</v>
      </c>
      <c r="F270" s="16">
        <v>242.99857406704328</v>
      </c>
      <c r="G270" s="16">
        <v>365.36686102816446</v>
      </c>
      <c r="H270" s="16">
        <v>1756.2662000926357</v>
      </c>
      <c r="I270" s="16">
        <v>3984.3584137811231</v>
      </c>
      <c r="J270" s="16">
        <v>6661.6114736358131</v>
      </c>
      <c r="K270" s="16">
        <v>9649.1014031023897</v>
      </c>
      <c r="L270" s="16">
        <v>8234.0371334964111</v>
      </c>
      <c r="M270" s="16">
        <v>11236.338761723931</v>
      </c>
      <c r="N270" s="16">
        <v>15627.897333786261</v>
      </c>
      <c r="O270" s="16">
        <v>20226.863827556961</v>
      </c>
    </row>
    <row r="271" spans="1:15" x14ac:dyDescent="0.3">
      <c r="A271" s="15" t="str">
        <f>INDEX('R1. Scenario specifications'!$C$11:$C$49,MATCH($B271,'R1. Scenario specifications'!$A$11:$A$49,0))</f>
        <v>Current 1.5DS, 2030 start, 'Expect the Unexpected' but with cheap energy efficiency</v>
      </c>
      <c r="B271" s="15" t="s">
        <v>29</v>
      </c>
      <c r="C271" s="15" t="s">
        <v>64</v>
      </c>
      <c r="D271" s="15" t="s">
        <v>263</v>
      </c>
      <c r="E271" s="16">
        <v>19.526838931037336</v>
      </c>
      <c r="F271" s="16">
        <v>24.241679819130685</v>
      </c>
      <c r="G271" s="16">
        <v>117.00973314165351</v>
      </c>
      <c r="H271" s="16">
        <v>337.46670445449013</v>
      </c>
      <c r="I271" s="16">
        <v>945.94232738742107</v>
      </c>
      <c r="J271" s="16">
        <v>862.31380806829293</v>
      </c>
      <c r="K271" s="16">
        <v>636.87590761659976</v>
      </c>
      <c r="L271" s="16">
        <v>19.916195792683371</v>
      </c>
      <c r="M271" s="16">
        <v>7.3600914383571601</v>
      </c>
      <c r="N271" s="16">
        <v>9.2883810771887507</v>
      </c>
      <c r="O271" s="16">
        <v>9.2883810771887507</v>
      </c>
    </row>
    <row r="272" spans="1:15" x14ac:dyDescent="0.3">
      <c r="A272" s="15" t="str">
        <f>INDEX('R1. Scenario specifications'!$C$11:$C$49,MATCH($B272,'R1. Scenario specifications'!$A$11:$A$49,0))</f>
        <v>Current 1.5DS, 2030 start, 'Expect the Unexpected' but with cheap energy efficiency</v>
      </c>
      <c r="B272" s="15" t="s">
        <v>29</v>
      </c>
      <c r="C272" s="15" t="s">
        <v>74</v>
      </c>
      <c r="D272" s="15" t="s">
        <v>263</v>
      </c>
      <c r="E272" s="16">
        <v>0</v>
      </c>
      <c r="F272" s="16">
        <v>0</v>
      </c>
      <c r="G272" s="16">
        <v>0</v>
      </c>
      <c r="H272" s="16">
        <v>0</v>
      </c>
      <c r="I272" s="16">
        <v>13.51935889512888</v>
      </c>
      <c r="J272" s="16">
        <v>991.05650107900692</v>
      </c>
      <c r="K272" s="16">
        <v>3154.7429856532021</v>
      </c>
      <c r="L272" s="16">
        <v>4338.4975712481819</v>
      </c>
      <c r="M272" s="16">
        <v>3377.873653361984</v>
      </c>
      <c r="N272" s="16">
        <v>1757.0659328602355</v>
      </c>
      <c r="O272" s="16">
        <v>2116.0736426883072</v>
      </c>
    </row>
    <row r="273" spans="1:15" x14ac:dyDescent="0.3">
      <c r="A273" s="15" t="str">
        <f>INDEX('R1. Scenario specifications'!$C$11:$C$49,MATCH($B273,'R1. Scenario specifications'!$A$11:$A$49,0))</f>
        <v>Current 1.5DS, 2030 start, 'Expect the Unexpected' but with cheap energy efficiency</v>
      </c>
      <c r="B273" s="15" t="s">
        <v>29</v>
      </c>
      <c r="C273" s="15" t="s">
        <v>65</v>
      </c>
      <c r="D273" s="15" t="s">
        <v>264</v>
      </c>
      <c r="E273" s="16">
        <v>1574.4667538708993</v>
      </c>
      <c r="F273" s="16">
        <v>1804.9999999999995</v>
      </c>
      <c r="G273" s="16">
        <v>1804.9999999999995</v>
      </c>
      <c r="H273" s="16">
        <v>1457.9151695915234</v>
      </c>
      <c r="I273" s="16">
        <v>483.91631600182512</v>
      </c>
      <c r="J273" s="16">
        <v>15.4833714793025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</row>
    <row r="274" spans="1:15" x14ac:dyDescent="0.3">
      <c r="A274" s="15" t="str">
        <f>INDEX('R1. Scenario specifications'!$C$11:$C$49,MATCH($B274,'R1. Scenario specifications'!$A$11:$A$49,0))</f>
        <v>Current 1.5DS, 2030 start, 'Expect the Unexpected' but with cheap energy efficiency</v>
      </c>
      <c r="B274" s="15" t="s">
        <v>29</v>
      </c>
      <c r="C274" s="15" t="s">
        <v>66</v>
      </c>
      <c r="D274" s="15" t="s">
        <v>265</v>
      </c>
      <c r="E274" s="16">
        <v>1039.9117830499872</v>
      </c>
      <c r="F274" s="16">
        <v>1665.4640407224579</v>
      </c>
      <c r="G274" s="16">
        <v>2174.5779702128848</v>
      </c>
      <c r="H274" s="16">
        <v>2013.1733764806745</v>
      </c>
      <c r="I274" s="16">
        <v>1328.9218751386527</v>
      </c>
      <c r="J274" s="16">
        <v>461.22191755181666</v>
      </c>
      <c r="K274" s="16">
        <v>492.57885506783464</v>
      </c>
      <c r="L274" s="16">
        <v>130.91726706895201</v>
      </c>
      <c r="M274" s="16">
        <v>232.866933742811</v>
      </c>
      <c r="N274" s="16">
        <v>271.31971684805239</v>
      </c>
      <c r="O274" s="16">
        <v>354.00327456217622</v>
      </c>
    </row>
    <row r="275" spans="1:15" x14ac:dyDescent="0.3">
      <c r="A275" s="15" t="str">
        <f>INDEX('R1. Scenario specifications'!$C$11:$C$49,MATCH($B275,'R1. Scenario specifications'!$A$11:$A$49,0))</f>
        <v>Current 1.5DS, 2030 start, 'Expect the Unexpected' but with cheap energy efficiency</v>
      </c>
      <c r="B275" s="15" t="s">
        <v>29</v>
      </c>
      <c r="C275" s="15" t="s">
        <v>75</v>
      </c>
      <c r="D275" s="15" t="s">
        <v>265</v>
      </c>
      <c r="E275" s="16">
        <v>0</v>
      </c>
      <c r="F275" s="16">
        <v>0</v>
      </c>
      <c r="G275" s="16">
        <v>0</v>
      </c>
      <c r="H275" s="16">
        <v>0</v>
      </c>
      <c r="I275" s="16">
        <v>1.486686104871124</v>
      </c>
      <c r="J275" s="16">
        <v>409.33090774161741</v>
      </c>
      <c r="K275" s="16">
        <v>1162.8271922418987</v>
      </c>
      <c r="L275" s="16">
        <v>1461.7693732762966</v>
      </c>
      <c r="M275" s="16">
        <v>1053.92515163955</v>
      </c>
      <c r="N275" s="16">
        <v>300.42886713926811</v>
      </c>
      <c r="O275" s="16">
        <v>81.940698105354002</v>
      </c>
    </row>
    <row r="276" spans="1:15" x14ac:dyDescent="0.3">
      <c r="A276" s="15" t="str">
        <f>INDEX('R1. Scenario specifications'!$C$11:$C$49,MATCH($B276,'R1. Scenario specifications'!$A$11:$A$49,0))</f>
        <v>Current 1.5DS, 2030 start, 'Expect the Unexpected' but with cheap energy efficiency</v>
      </c>
      <c r="B276" s="15" t="s">
        <v>29</v>
      </c>
      <c r="C276" s="15" t="s">
        <v>67</v>
      </c>
      <c r="D276" s="15" t="s">
        <v>268</v>
      </c>
      <c r="E276" s="16">
        <v>31.122062759818384</v>
      </c>
      <c r="F276" s="16">
        <v>28.670816918420648</v>
      </c>
      <c r="G276" s="16">
        <v>111.69584269732113</v>
      </c>
      <c r="H276" s="16">
        <v>156.99053186462854</v>
      </c>
      <c r="I276" s="16">
        <v>339.50591100458621</v>
      </c>
      <c r="J276" s="16">
        <v>960.69033638240865</v>
      </c>
      <c r="K276" s="16">
        <v>951.6258955475945</v>
      </c>
      <c r="L276" s="16">
        <v>900.21537181648625</v>
      </c>
      <c r="M276" s="16">
        <v>721.26833160960587</v>
      </c>
      <c r="N276" s="16">
        <v>230.86102294650243</v>
      </c>
      <c r="O276" s="16">
        <v>221.21873029566672</v>
      </c>
    </row>
    <row r="277" spans="1:15" x14ac:dyDescent="0.3">
      <c r="A277" s="15" t="str">
        <f>INDEX('R1. Scenario specifications'!$C$11:$C$49,MATCH($B277,'R1. Scenario specifications'!$A$11:$A$49,0))</f>
        <v>Current 1.5DS, 2030 start, 'Expect the Unexpected' but with cheap energy efficiency</v>
      </c>
      <c r="B277" s="15" t="s">
        <v>29</v>
      </c>
      <c r="C277" s="15" t="s">
        <v>68</v>
      </c>
      <c r="D277" s="15" t="s">
        <v>266</v>
      </c>
      <c r="E277" s="16">
        <v>738.24098154394619</v>
      </c>
      <c r="F277" s="16">
        <v>743.13608956648409</v>
      </c>
      <c r="G277" s="16">
        <v>987.16933273363418</v>
      </c>
      <c r="H277" s="16">
        <v>1154.9259485065875</v>
      </c>
      <c r="I277" s="16">
        <v>1348.0864385526531</v>
      </c>
      <c r="J277" s="16">
        <v>1994.7202596050927</v>
      </c>
      <c r="K277" s="16">
        <v>2517.78808726745</v>
      </c>
      <c r="L277" s="16">
        <v>2524.2488444627829</v>
      </c>
      <c r="M277" s="16">
        <v>2540.8397657116084</v>
      </c>
      <c r="N277" s="16">
        <v>2606.5923602809708</v>
      </c>
      <c r="O277" s="16">
        <v>2701.3175800686286</v>
      </c>
    </row>
    <row r="278" spans="1:15" x14ac:dyDescent="0.3">
      <c r="A278" s="15" t="str">
        <f>INDEX('R1. Scenario specifications'!$C$11:$C$49,MATCH($B278,'R1. Scenario specifications'!$A$11:$A$49,0))</f>
        <v>Current 1.5DS, 2030 start, 'Expect the Unexpected' but with cheap energy efficiency</v>
      </c>
      <c r="B278" s="15" t="s">
        <v>29</v>
      </c>
      <c r="C278" s="15" t="s">
        <v>69</v>
      </c>
      <c r="D278" s="15" t="s">
        <v>267</v>
      </c>
      <c r="E278" s="16">
        <v>381.69394199846289</v>
      </c>
      <c r="F278" s="16">
        <v>393.99999999999972</v>
      </c>
      <c r="G278" s="16">
        <v>647.54384646462074</v>
      </c>
      <c r="H278" s="16">
        <v>602.16573699230344</v>
      </c>
      <c r="I278" s="16">
        <v>568.95167702708954</v>
      </c>
      <c r="J278" s="16">
        <v>893.77489718729828</v>
      </c>
      <c r="K278" s="16">
        <v>919.71665261773023</v>
      </c>
      <c r="L278" s="16">
        <v>1000.3081270717489</v>
      </c>
      <c r="M278" s="16">
        <v>1025.4130530839977</v>
      </c>
      <c r="N278" s="16">
        <v>996.09871202205181</v>
      </c>
      <c r="O278" s="16">
        <v>1096.952625114566</v>
      </c>
    </row>
    <row r="279" spans="1:15" x14ac:dyDescent="0.3">
      <c r="A279" s="15" t="str">
        <f>INDEX('R1. Scenario specifications'!$C$11:$C$49,MATCH($B279,'R1. Scenario specifications'!$A$11:$A$49,0))</f>
        <v>Current 1.5DS, 2030 start, 'Expect the Unexpected' but with cheap energy efficiency</v>
      </c>
      <c r="B279" s="15" t="s">
        <v>29</v>
      </c>
      <c r="C279" s="15" t="s">
        <v>70</v>
      </c>
      <c r="D279" s="15" t="s">
        <v>268</v>
      </c>
      <c r="E279" s="16">
        <v>425.57696557048564</v>
      </c>
      <c r="F279" s="16">
        <v>452.4364981864552</v>
      </c>
      <c r="G279" s="16">
        <v>452.8330666776244</v>
      </c>
      <c r="H279" s="16">
        <v>256.76156686396979</v>
      </c>
      <c r="I279" s="16">
        <v>133.40145106968583</v>
      </c>
      <c r="J279" s="16">
        <v>34.328112377067711</v>
      </c>
      <c r="K279" s="16">
        <v>113.48510210247429</v>
      </c>
      <c r="L279" s="16">
        <v>83.320775074731074</v>
      </c>
      <c r="M279" s="16">
        <v>38.526506603874644</v>
      </c>
      <c r="N279" s="16">
        <v>54.306814689972654</v>
      </c>
      <c r="O279" s="16">
        <v>142.6653804569691</v>
      </c>
    </row>
    <row r="280" spans="1:15" x14ac:dyDescent="0.3">
      <c r="A280" s="15" t="str">
        <f>INDEX('R1. Scenario specifications'!$C$11:$C$49,MATCH($B280,'R1. Scenario specifications'!$A$11:$A$49,0))</f>
        <v>Current 1.5DS, 2030 start, 'Expect the Unexpected' but with cheap energy efficiency</v>
      </c>
      <c r="B280" s="15" t="s">
        <v>29</v>
      </c>
      <c r="C280" s="15" t="s">
        <v>71</v>
      </c>
      <c r="D280" s="15" t="s">
        <v>269</v>
      </c>
      <c r="E280" s="16">
        <v>13.930776255707762</v>
      </c>
      <c r="F280" s="16">
        <v>96.560908546679059</v>
      </c>
      <c r="G280" s="16">
        <v>228.79465615510912</v>
      </c>
      <c r="H280" s="16">
        <v>549.8952912601319</v>
      </c>
      <c r="I280" s="16">
        <v>2431.7209538700668</v>
      </c>
      <c r="J280" s="16">
        <v>6249.8930206974273</v>
      </c>
      <c r="K280" s="16">
        <v>13751.46743411325</v>
      </c>
      <c r="L280" s="16">
        <v>14333.192965502638</v>
      </c>
      <c r="M280" s="16">
        <v>14378.077505096431</v>
      </c>
      <c r="N280" s="16">
        <v>15987.699388338982</v>
      </c>
      <c r="O280" s="16">
        <v>16507.772678374422</v>
      </c>
    </row>
    <row r="281" spans="1:15" x14ac:dyDescent="0.3">
      <c r="A281" s="15" t="str">
        <f>INDEX('R1. Scenario specifications'!$C$11:$C$49,MATCH($B281,'R1. Scenario specifications'!$A$11:$A$49,0))</f>
        <v>Current 1.5DS, 2030 start, 'Expect the Unexpected' but with cheap energy efficiency</v>
      </c>
      <c r="B281" s="15" t="s">
        <v>29</v>
      </c>
      <c r="C281" s="15" t="s">
        <v>72</v>
      </c>
      <c r="D281" s="15" t="s">
        <v>269</v>
      </c>
      <c r="E281" s="16">
        <v>11.2241111111111</v>
      </c>
      <c r="F281" s="16">
        <v>12.249511111111101</v>
      </c>
      <c r="G281" s="16">
        <v>13.0611055551111</v>
      </c>
      <c r="H281" s="16">
        <v>13.059905555111095</v>
      </c>
      <c r="I281" s="16">
        <v>14.53909547548303</v>
      </c>
      <c r="J281" s="16">
        <v>17.270363478677336</v>
      </c>
      <c r="K281" s="16">
        <v>21.668536715106654</v>
      </c>
      <c r="L281" s="16">
        <v>21.664845509992414</v>
      </c>
      <c r="M281" s="16">
        <v>21.661689596416643</v>
      </c>
      <c r="N281" s="16">
        <v>21.658791069583206</v>
      </c>
      <c r="O281" s="16">
        <v>21.655991069583202</v>
      </c>
    </row>
    <row r="282" spans="1:15" x14ac:dyDescent="0.3">
      <c r="A282" s="15" t="str">
        <f>INDEX('R1. Scenario specifications'!$C$11:$C$49,MATCH($B282,'R1. Scenario specifications'!$A$11:$A$49,0))</f>
        <v>Current 1.5DS, 2030 start, 'Expect the Unexpected' but with cheap energy efficiency</v>
      </c>
      <c r="B282" s="15" t="s">
        <v>29</v>
      </c>
      <c r="C282" s="15" t="s">
        <v>76</v>
      </c>
      <c r="D282" s="15" t="s">
        <v>268</v>
      </c>
      <c r="E282" s="16">
        <v>0.31124745380476826</v>
      </c>
      <c r="F282" s="16">
        <v>0.28314462712947408</v>
      </c>
      <c r="G282" s="16">
        <v>0.23818010444900301</v>
      </c>
      <c r="H282" s="16">
        <v>0.15878673629933501</v>
      </c>
      <c r="I282" s="16">
        <v>7.9393368149667701E-2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</row>
    <row r="283" spans="1:15" x14ac:dyDescent="0.3">
      <c r="A283" s="15" t="str">
        <f>INDEX('R1. Scenario specifications'!$C$11:$C$49,MATCH($B283,'R1. Scenario specifications'!$A$11:$A$49,0))</f>
        <v>Current 1.5DS, 2030 start, 'Expect the Unexpected' but with cheap energy efficiency</v>
      </c>
      <c r="B283" s="15" t="s">
        <v>29</v>
      </c>
      <c r="C283" s="15" t="s">
        <v>73</v>
      </c>
      <c r="D283" s="15" t="s">
        <v>270</v>
      </c>
      <c r="E283" s="16">
        <v>217.76839471634247</v>
      </c>
      <c r="F283" s="16">
        <v>242.99857406704328</v>
      </c>
      <c r="G283" s="16">
        <v>365.36686102816446</v>
      </c>
      <c r="H283" s="16">
        <v>1442.2354881882916</v>
      </c>
      <c r="I283" s="16">
        <v>3182.3904843855244</v>
      </c>
      <c r="J283" s="16">
        <v>6023.7928531422667</v>
      </c>
      <c r="K283" s="16">
        <v>11506.699435173419</v>
      </c>
      <c r="L283" s="16">
        <v>9092.5681889087773</v>
      </c>
      <c r="M283" s="16">
        <v>7197.0664161464647</v>
      </c>
      <c r="N283" s="16">
        <v>9494.7342253980696</v>
      </c>
      <c r="O283" s="16">
        <v>11911.643163386503</v>
      </c>
    </row>
    <row r="284" spans="1:15" x14ac:dyDescent="0.3">
      <c r="A284" s="15" t="str">
        <f>INDEX('R1. Scenario specifications'!$C$11:$C$49,MATCH($B284,'R1. Scenario specifications'!$A$11:$A$49,0))</f>
        <v>Current 1.5DS, 2020 start, 'Expect the Unexpected' but with most conservative biomass CCS / NET technology cost assumptions</v>
      </c>
      <c r="B284" s="15" t="s">
        <v>30</v>
      </c>
      <c r="C284" s="15" t="s">
        <v>64</v>
      </c>
      <c r="D284" s="15" t="s">
        <v>263</v>
      </c>
      <c r="E284" s="16">
        <v>19.526838931037336</v>
      </c>
      <c r="F284" s="16">
        <v>24.241679819130685</v>
      </c>
      <c r="G284" s="16">
        <v>117.00973314165351</v>
      </c>
      <c r="H284" s="16">
        <v>540.88510477008367</v>
      </c>
      <c r="I284" s="16">
        <v>554.97530263544661</v>
      </c>
      <c r="J284" s="16">
        <v>456.28354810215126</v>
      </c>
      <c r="K284" s="16">
        <v>27.427247334864617</v>
      </c>
      <c r="L284" s="16">
        <v>4.8529605785159822</v>
      </c>
      <c r="M284" s="16">
        <v>6.2364682192901402</v>
      </c>
      <c r="N284" s="16">
        <v>6.2364682192901402</v>
      </c>
      <c r="O284" s="16">
        <v>6.2364682192901402</v>
      </c>
    </row>
    <row r="285" spans="1:15" x14ac:dyDescent="0.3">
      <c r="A285" s="15" t="str">
        <f>INDEX('R1. Scenario specifications'!$C$11:$C$49,MATCH($B285,'R1. Scenario specifications'!$A$11:$A$49,0))</f>
        <v>Current 1.5DS, 2020 start, 'Expect the Unexpected' but with most conservative biomass CCS / NET technology cost assumptions</v>
      </c>
      <c r="B285" s="15" t="s">
        <v>30</v>
      </c>
      <c r="C285" s="15" t="s">
        <v>74</v>
      </c>
      <c r="D285" s="15" t="s">
        <v>263</v>
      </c>
      <c r="E285" s="16">
        <v>0</v>
      </c>
      <c r="F285" s="16">
        <v>0</v>
      </c>
      <c r="G285" s="16">
        <v>0</v>
      </c>
      <c r="H285" s="16">
        <v>14.511077334403916</v>
      </c>
      <c r="I285" s="16">
        <v>434.35903931503526</v>
      </c>
      <c r="J285" s="16">
        <v>1388.8154688842449</v>
      </c>
      <c r="K285" s="16">
        <v>2318.6574682215733</v>
      </c>
      <c r="L285" s="16">
        <v>2417.5381444639133</v>
      </c>
      <c r="M285" s="16">
        <v>2608.0085379324205</v>
      </c>
      <c r="N285" s="16">
        <v>3274.1458963861014</v>
      </c>
      <c r="O285" s="16">
        <v>3570.5906578086251</v>
      </c>
    </row>
    <row r="286" spans="1:15" x14ac:dyDescent="0.3">
      <c r="A286" s="15" t="str">
        <f>INDEX('R1. Scenario specifications'!$C$11:$C$49,MATCH($B286,'R1. Scenario specifications'!$A$11:$A$49,0))</f>
        <v>Current 1.5DS, 2020 start, 'Expect the Unexpected' but with most conservative biomass CCS / NET technology cost assumptions</v>
      </c>
      <c r="B286" s="15" t="s">
        <v>30</v>
      </c>
      <c r="C286" s="15" t="s">
        <v>65</v>
      </c>
      <c r="D286" s="15" t="s">
        <v>264</v>
      </c>
      <c r="E286" s="16">
        <v>1574.4667538708993</v>
      </c>
      <c r="F286" s="16">
        <v>1804.9999999999995</v>
      </c>
      <c r="G286" s="16">
        <v>1804.9999999999995</v>
      </c>
      <c r="H286" s="16">
        <v>1442.4317981122208</v>
      </c>
      <c r="I286" s="16">
        <v>468.43294452252263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</row>
    <row r="287" spans="1:15" x14ac:dyDescent="0.3">
      <c r="A287" s="15" t="str">
        <f>INDEX('R1. Scenario specifications'!$C$11:$C$49,MATCH($B287,'R1. Scenario specifications'!$A$11:$A$49,0))</f>
        <v>Current 1.5DS, 2020 start, 'Expect the Unexpected' but with most conservative biomass CCS / NET technology cost assumptions</v>
      </c>
      <c r="B287" s="15" t="s">
        <v>30</v>
      </c>
      <c r="C287" s="15" t="s">
        <v>66</v>
      </c>
      <c r="D287" s="15" t="s">
        <v>265</v>
      </c>
      <c r="E287" s="16">
        <v>1039.9117830499872</v>
      </c>
      <c r="F287" s="16">
        <v>1665.4640407224579</v>
      </c>
      <c r="G287" s="16">
        <v>2174.5779702128848</v>
      </c>
      <c r="H287" s="16">
        <v>2342.5514163050821</v>
      </c>
      <c r="I287" s="16">
        <v>1285.1012574898509</v>
      </c>
      <c r="J287" s="16">
        <v>392.6426946378549</v>
      </c>
      <c r="K287" s="16">
        <v>212.06903888705921</v>
      </c>
      <c r="L287" s="16">
        <v>193.41753978954341</v>
      </c>
      <c r="M287" s="16">
        <v>216.19467864754279</v>
      </c>
      <c r="N287" s="16">
        <v>200.55707938294279</v>
      </c>
      <c r="O287" s="16">
        <v>210.28645072264129</v>
      </c>
    </row>
    <row r="288" spans="1:15" x14ac:dyDescent="0.3">
      <c r="A288" s="15" t="str">
        <f>INDEX('R1. Scenario specifications'!$C$11:$C$49,MATCH($B288,'R1. Scenario specifications'!$A$11:$A$49,0))</f>
        <v>Current 1.5DS, 2020 start, 'Expect the Unexpected' but with most conservative biomass CCS / NET technology cost assumptions</v>
      </c>
      <c r="B288" s="15" t="s">
        <v>30</v>
      </c>
      <c r="C288" s="15" t="s">
        <v>75</v>
      </c>
      <c r="D288" s="15" t="s">
        <v>265</v>
      </c>
      <c r="E288" s="16">
        <v>0</v>
      </c>
      <c r="F288" s="16">
        <v>0</v>
      </c>
      <c r="G288" s="16">
        <v>0</v>
      </c>
      <c r="H288" s="16">
        <v>0.49496766559608701</v>
      </c>
      <c r="I288" s="16">
        <v>122.87873274181609</v>
      </c>
      <c r="J288" s="16">
        <v>1391.7859520974393</v>
      </c>
      <c r="K288" s="16">
        <v>2876.1294674077649</v>
      </c>
      <c r="L288" s="16">
        <v>2841.7291593239624</v>
      </c>
      <c r="M288" s="16">
        <v>1775.105551261624</v>
      </c>
      <c r="N288" s="16">
        <v>860.75537383781841</v>
      </c>
      <c r="O288" s="16">
        <v>1291.3415457698211</v>
      </c>
    </row>
    <row r="289" spans="1:15" x14ac:dyDescent="0.3">
      <c r="A289" s="15" t="str">
        <f>INDEX('R1. Scenario specifications'!$C$11:$C$49,MATCH($B289,'R1. Scenario specifications'!$A$11:$A$49,0))</f>
        <v>Current 1.5DS, 2020 start, 'Expect the Unexpected' but with most conservative biomass CCS / NET technology cost assumptions</v>
      </c>
      <c r="B289" s="15" t="s">
        <v>30</v>
      </c>
      <c r="C289" s="15" t="s">
        <v>67</v>
      </c>
      <c r="D289" s="15" t="s">
        <v>268</v>
      </c>
      <c r="E289" s="16">
        <v>31.122062759818384</v>
      </c>
      <c r="F289" s="16">
        <v>28.670816918420648</v>
      </c>
      <c r="G289" s="16">
        <v>111.69584269732113</v>
      </c>
      <c r="H289" s="16">
        <v>235.80427150763569</v>
      </c>
      <c r="I289" s="16">
        <v>886.0017547619791</v>
      </c>
      <c r="J289" s="16">
        <v>1158.1391863698564</v>
      </c>
      <c r="K289" s="16">
        <v>1149.074745535042</v>
      </c>
      <c r="L289" s="16">
        <v>1022.8447093371268</v>
      </c>
      <c r="M289" s="16">
        <v>503.19557437040498</v>
      </c>
      <c r="N289" s="16">
        <v>507.16605705011727</v>
      </c>
      <c r="O289" s="16">
        <v>782.92833762098655</v>
      </c>
    </row>
    <row r="290" spans="1:15" x14ac:dyDescent="0.3">
      <c r="A290" s="15" t="str">
        <f>INDEX('R1. Scenario specifications'!$C$11:$C$49,MATCH($B290,'R1. Scenario specifications'!$A$11:$A$49,0))</f>
        <v>Current 1.5DS, 2020 start, 'Expect the Unexpected' but with most conservative biomass CCS / NET technology cost assumptions</v>
      </c>
      <c r="B290" s="15" t="s">
        <v>30</v>
      </c>
      <c r="C290" s="15" t="s">
        <v>68</v>
      </c>
      <c r="D290" s="15" t="s">
        <v>266</v>
      </c>
      <c r="E290" s="16">
        <v>738.24098154394619</v>
      </c>
      <c r="F290" s="16">
        <v>743.13608956648409</v>
      </c>
      <c r="G290" s="16">
        <v>987.16933273363418</v>
      </c>
      <c r="H290" s="16">
        <v>1213.0202177848887</v>
      </c>
      <c r="I290" s="16">
        <v>1962.5447543257631</v>
      </c>
      <c r="J290" s="16">
        <v>2389.0454434183712</v>
      </c>
      <c r="K290" s="16">
        <v>2660.4667693475303</v>
      </c>
      <c r="L290" s="16">
        <v>2713.219672408949</v>
      </c>
      <c r="M290" s="16">
        <v>2789.8261720615105</v>
      </c>
      <c r="N290" s="16">
        <v>3130.265699365415</v>
      </c>
      <c r="O290" s="16">
        <v>3312.9035643149641</v>
      </c>
    </row>
    <row r="291" spans="1:15" x14ac:dyDescent="0.3">
      <c r="A291" s="15" t="str">
        <f>INDEX('R1. Scenario specifications'!$C$11:$C$49,MATCH($B291,'R1. Scenario specifications'!$A$11:$A$49,0))</f>
        <v>Current 1.5DS, 2020 start, 'Expect the Unexpected' but with most conservative biomass CCS / NET technology cost assumptions</v>
      </c>
      <c r="B291" s="15" t="s">
        <v>30</v>
      </c>
      <c r="C291" s="15" t="s">
        <v>69</v>
      </c>
      <c r="D291" s="15" t="s">
        <v>267</v>
      </c>
      <c r="E291" s="16">
        <v>381.69394199846289</v>
      </c>
      <c r="F291" s="16">
        <v>393.99999999999972</v>
      </c>
      <c r="G291" s="16">
        <v>647.54384646462074</v>
      </c>
      <c r="H291" s="16">
        <v>602.16573699230344</v>
      </c>
      <c r="I291" s="16">
        <v>723.90613833428915</v>
      </c>
      <c r="J291" s="16">
        <v>951.97519542876205</v>
      </c>
      <c r="K291" s="16">
        <v>1121.0534082204581</v>
      </c>
      <c r="L291" s="16">
        <v>1188.9075985542572</v>
      </c>
      <c r="M291" s="16">
        <v>1155.3507524095987</v>
      </c>
      <c r="N291" s="16">
        <v>1420.7437233162855</v>
      </c>
      <c r="O291" s="16">
        <v>1482.4943388069476</v>
      </c>
    </row>
    <row r="292" spans="1:15" x14ac:dyDescent="0.3">
      <c r="A292" s="15" t="str">
        <f>INDEX('R1. Scenario specifications'!$C$11:$C$49,MATCH($B292,'R1. Scenario specifications'!$A$11:$A$49,0))</f>
        <v>Current 1.5DS, 2020 start, 'Expect the Unexpected' but with most conservative biomass CCS / NET technology cost assumptions</v>
      </c>
      <c r="B292" s="15" t="s">
        <v>30</v>
      </c>
      <c r="C292" s="15" t="s">
        <v>70</v>
      </c>
      <c r="D292" s="15" t="s">
        <v>268</v>
      </c>
      <c r="E292" s="16">
        <v>425.57696557048564</v>
      </c>
      <c r="F292" s="16">
        <v>452.4364981864552</v>
      </c>
      <c r="G292" s="16">
        <v>452.8330666776244</v>
      </c>
      <c r="H292" s="16">
        <v>256.22688069338045</v>
      </c>
      <c r="I292" s="16">
        <v>124.1096885773686</v>
      </c>
      <c r="J292" s="16">
        <v>9.9104200754372496</v>
      </c>
      <c r="K292" s="16">
        <v>81.081294842976732</v>
      </c>
      <c r="L292" s="16">
        <v>76.122833413369435</v>
      </c>
      <c r="M292" s="16">
        <v>66.541052374548329</v>
      </c>
      <c r="N292" s="16">
        <v>94.500735227623707</v>
      </c>
      <c r="O292" s="16">
        <v>161.69759877649645</v>
      </c>
    </row>
    <row r="293" spans="1:15" x14ac:dyDescent="0.3">
      <c r="A293" s="15" t="str">
        <f>INDEX('R1. Scenario specifications'!$C$11:$C$49,MATCH($B293,'R1. Scenario specifications'!$A$11:$A$49,0))</f>
        <v>Current 1.5DS, 2020 start, 'Expect the Unexpected' but with most conservative biomass CCS / NET technology cost assumptions</v>
      </c>
      <c r="B293" s="15" t="s">
        <v>30</v>
      </c>
      <c r="C293" s="15" t="s">
        <v>71</v>
      </c>
      <c r="D293" s="15" t="s">
        <v>269</v>
      </c>
      <c r="E293" s="16">
        <v>13.930776255707762</v>
      </c>
      <c r="F293" s="16">
        <v>96.560908546679059</v>
      </c>
      <c r="G293" s="16">
        <v>228.79465615510912</v>
      </c>
      <c r="H293" s="16">
        <v>1099.7854485222765</v>
      </c>
      <c r="I293" s="16">
        <v>3908.892196182268</v>
      </c>
      <c r="J293" s="16">
        <v>8747.288189788318</v>
      </c>
      <c r="K293" s="16">
        <v>11741.7817423324</v>
      </c>
      <c r="L293" s="16">
        <v>12517.11926261902</v>
      </c>
      <c r="M293" s="16">
        <v>15773.270019803895</v>
      </c>
      <c r="N293" s="16">
        <v>19173.413994755876</v>
      </c>
      <c r="O293" s="16">
        <v>23256.691646486273</v>
      </c>
    </row>
    <row r="294" spans="1:15" x14ac:dyDescent="0.3">
      <c r="A294" s="15" t="str">
        <f>INDEX('R1. Scenario specifications'!$C$11:$C$49,MATCH($B294,'R1. Scenario specifications'!$A$11:$A$49,0))</f>
        <v>Current 1.5DS, 2020 start, 'Expect the Unexpected' but with most conservative biomass CCS / NET technology cost assumptions</v>
      </c>
      <c r="B294" s="15" t="s">
        <v>30</v>
      </c>
      <c r="C294" s="15" t="s">
        <v>72</v>
      </c>
      <c r="D294" s="15" t="s">
        <v>269</v>
      </c>
      <c r="E294" s="16">
        <v>11.2241111111111</v>
      </c>
      <c r="F294" s="16">
        <v>12.249511111111101</v>
      </c>
      <c r="G294" s="16">
        <v>13.0611055551111</v>
      </c>
      <c r="H294" s="16">
        <v>40.348831053773665</v>
      </c>
      <c r="I294" s="16">
        <v>216.25270681617673</v>
      </c>
      <c r="J294" s="16">
        <v>432.27263839701527</v>
      </c>
      <c r="K294" s="16">
        <v>540.77574595927069</v>
      </c>
      <c r="L294" s="16">
        <v>540.7715334727443</v>
      </c>
      <c r="M294" s="16">
        <v>540.76776087664268</v>
      </c>
      <c r="N294" s="16">
        <v>540.76416087664268</v>
      </c>
      <c r="O294" s="16">
        <v>540.76058070249155</v>
      </c>
    </row>
    <row r="295" spans="1:15" x14ac:dyDescent="0.3">
      <c r="A295" s="15" t="str">
        <f>INDEX('R1. Scenario specifications'!$C$11:$C$49,MATCH($B295,'R1. Scenario specifications'!$A$11:$A$49,0))</f>
        <v>Current 1.5DS, 2020 start, 'Expect the Unexpected' but with most conservative biomass CCS / NET technology cost assumptions</v>
      </c>
      <c r="B295" s="15" t="s">
        <v>30</v>
      </c>
      <c r="C295" s="15" t="s">
        <v>76</v>
      </c>
      <c r="D295" s="15" t="s">
        <v>268</v>
      </c>
      <c r="E295" s="16">
        <v>0.31124745380476826</v>
      </c>
      <c r="F295" s="16">
        <v>0.28314462712947408</v>
      </c>
      <c r="G295" s="16">
        <v>0.23818010444900301</v>
      </c>
      <c r="H295" s="16">
        <v>0.15878673629933501</v>
      </c>
      <c r="I295" s="16">
        <v>7.9393368149667701E-2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</row>
    <row r="296" spans="1:15" x14ac:dyDescent="0.3">
      <c r="A296" s="15" t="str">
        <f>INDEX('R1. Scenario specifications'!$C$11:$C$49,MATCH($B296,'R1. Scenario specifications'!$A$11:$A$49,0))</f>
        <v>Current 1.5DS, 2020 start, 'Expect the Unexpected' but with most conservative biomass CCS / NET technology cost assumptions</v>
      </c>
      <c r="B296" s="15" t="s">
        <v>30</v>
      </c>
      <c r="C296" s="15" t="s">
        <v>73</v>
      </c>
      <c r="D296" s="15" t="s">
        <v>270</v>
      </c>
      <c r="E296" s="16">
        <v>217.76839471634247</v>
      </c>
      <c r="F296" s="16">
        <v>242.99857406704328</v>
      </c>
      <c r="G296" s="16">
        <v>365.36686102816446</v>
      </c>
      <c r="H296" s="16">
        <v>1756.2662000926357</v>
      </c>
      <c r="I296" s="16">
        <v>4282.5364898994021</v>
      </c>
      <c r="J296" s="16">
        <v>8352.9124423010417</v>
      </c>
      <c r="K296" s="16">
        <v>11131.52029627197</v>
      </c>
      <c r="L296" s="16">
        <v>9942.1986705186355</v>
      </c>
      <c r="M296" s="16">
        <v>13249.153785872964</v>
      </c>
      <c r="N296" s="16">
        <v>18618.127326132661</v>
      </c>
      <c r="O296" s="16">
        <v>24207.998004815632</v>
      </c>
    </row>
    <row r="297" spans="1:15" x14ac:dyDescent="0.3">
      <c r="A297" s="15" t="str">
        <f>INDEX('R1. Scenario specifications'!$C$11:$C$49,MATCH($B297,'R1. Scenario specifications'!$A$11:$A$49,0))</f>
        <v>Current 1.5DS, 2030 start, 'Expect the Unexpected' but with most conservative biomass CCS / NET technology cost assumptions</v>
      </c>
      <c r="B297" s="15" t="s">
        <v>31</v>
      </c>
      <c r="C297" s="15" t="s">
        <v>64</v>
      </c>
      <c r="D297" s="15" t="s">
        <v>263</v>
      </c>
      <c r="E297" s="16">
        <v>19.526838931037336</v>
      </c>
      <c r="F297" s="16">
        <v>24.241679819130685</v>
      </c>
      <c r="G297" s="16">
        <v>117.00973314165351</v>
      </c>
      <c r="H297" s="16">
        <v>337.46670445449013</v>
      </c>
      <c r="I297" s="16">
        <v>763.46989088406497</v>
      </c>
      <c r="J297" s="16">
        <v>684.26461665511158</v>
      </c>
      <c r="K297" s="16">
        <v>471.13420641399614</v>
      </c>
      <c r="L297" s="16">
        <v>36.646931093435526</v>
      </c>
      <c r="M297" s="16">
        <v>12.690032806407917</v>
      </c>
      <c r="N297" s="16">
        <v>12.192213071122961</v>
      </c>
      <c r="O297" s="16">
        <v>12.192213071122961</v>
      </c>
    </row>
    <row r="298" spans="1:15" x14ac:dyDescent="0.3">
      <c r="A298" s="15" t="str">
        <f>INDEX('R1. Scenario specifications'!$C$11:$C$49,MATCH($B298,'R1. Scenario specifications'!$A$11:$A$49,0))</f>
        <v>Current 1.5DS, 2030 start, 'Expect the Unexpected' but with most conservative biomass CCS / NET technology cost assumptions</v>
      </c>
      <c r="B298" s="15" t="s">
        <v>31</v>
      </c>
      <c r="C298" s="15" t="s">
        <v>74</v>
      </c>
      <c r="D298" s="15" t="s">
        <v>263</v>
      </c>
      <c r="E298" s="16">
        <v>0</v>
      </c>
      <c r="F298" s="16">
        <v>0</v>
      </c>
      <c r="G298" s="16">
        <v>0</v>
      </c>
      <c r="H298" s="16">
        <v>0</v>
      </c>
      <c r="I298" s="16">
        <v>13.51935889512888</v>
      </c>
      <c r="J298" s="16">
        <v>756.00425774021744</v>
      </c>
      <c r="K298" s="16">
        <v>3059.0569925301643</v>
      </c>
      <c r="L298" s="16">
        <v>4803.5574915632051</v>
      </c>
      <c r="M298" s="16">
        <v>4141.3211505183444</v>
      </c>
      <c r="N298" s="16">
        <v>2205.2353524174632</v>
      </c>
      <c r="O298" s="16">
        <v>2293.2706235625342</v>
      </c>
    </row>
    <row r="299" spans="1:15" x14ac:dyDescent="0.3">
      <c r="A299" s="15" t="str">
        <f>INDEX('R1. Scenario specifications'!$C$11:$C$49,MATCH($B299,'R1. Scenario specifications'!$A$11:$A$49,0))</f>
        <v>Current 1.5DS, 2030 start, 'Expect the Unexpected' but with most conservative biomass CCS / NET technology cost assumptions</v>
      </c>
      <c r="B299" s="15" t="s">
        <v>31</v>
      </c>
      <c r="C299" s="15" t="s">
        <v>65</v>
      </c>
      <c r="D299" s="15" t="s">
        <v>264</v>
      </c>
      <c r="E299" s="16">
        <v>1574.4667538708993</v>
      </c>
      <c r="F299" s="16">
        <v>1804.9999999999995</v>
      </c>
      <c r="G299" s="16">
        <v>1804.9999999999995</v>
      </c>
      <c r="H299" s="16">
        <v>1457.9151695915234</v>
      </c>
      <c r="I299" s="16">
        <v>483.91631600182512</v>
      </c>
      <c r="J299" s="16">
        <v>15.4833714793025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</row>
    <row r="300" spans="1:15" x14ac:dyDescent="0.3">
      <c r="A300" s="15" t="str">
        <f>INDEX('R1. Scenario specifications'!$C$11:$C$49,MATCH($B300,'R1. Scenario specifications'!$A$11:$A$49,0))</f>
        <v>Current 1.5DS, 2030 start, 'Expect the Unexpected' but with most conservative biomass CCS / NET technology cost assumptions</v>
      </c>
      <c r="B300" s="15" t="s">
        <v>31</v>
      </c>
      <c r="C300" s="15" t="s">
        <v>66</v>
      </c>
      <c r="D300" s="15" t="s">
        <v>265</v>
      </c>
      <c r="E300" s="16">
        <v>1039.9117830499872</v>
      </c>
      <c r="F300" s="16">
        <v>1665.4640407224579</v>
      </c>
      <c r="G300" s="16">
        <v>2174.5779702128848</v>
      </c>
      <c r="H300" s="16">
        <v>2013.1733764806745</v>
      </c>
      <c r="I300" s="16">
        <v>1107.5300309668667</v>
      </c>
      <c r="J300" s="16">
        <v>260.3455890931246</v>
      </c>
      <c r="K300" s="16">
        <v>275.17333263201442</v>
      </c>
      <c r="L300" s="16">
        <v>174.12476358999297</v>
      </c>
      <c r="M300" s="16">
        <v>357.50339641475273</v>
      </c>
      <c r="N300" s="16">
        <v>587.83287333948488</v>
      </c>
      <c r="O300" s="16">
        <v>654.66552898503892</v>
      </c>
    </row>
    <row r="301" spans="1:15" x14ac:dyDescent="0.3">
      <c r="A301" s="15" t="str">
        <f>INDEX('R1. Scenario specifications'!$C$11:$C$49,MATCH($B301,'R1. Scenario specifications'!$A$11:$A$49,0))</f>
        <v>Current 1.5DS, 2030 start, 'Expect the Unexpected' but with most conservative biomass CCS / NET technology cost assumptions</v>
      </c>
      <c r="B301" s="15" t="s">
        <v>31</v>
      </c>
      <c r="C301" s="15" t="s">
        <v>75</v>
      </c>
      <c r="D301" s="15" t="s">
        <v>265</v>
      </c>
      <c r="E301" s="16">
        <v>0</v>
      </c>
      <c r="F301" s="16">
        <v>0</v>
      </c>
      <c r="G301" s="16">
        <v>0</v>
      </c>
      <c r="H301" s="16">
        <v>0</v>
      </c>
      <c r="I301" s="16">
        <v>1.4866861048711228</v>
      </c>
      <c r="J301" s="16">
        <v>314.36529360716241</v>
      </c>
      <c r="K301" s="16">
        <v>1327.2060219244706</v>
      </c>
      <c r="L301" s="16">
        <v>2111.8337146624658</v>
      </c>
      <c r="M301" s="16">
        <v>1798.9551071601736</v>
      </c>
      <c r="N301" s="16">
        <v>786.11437884286579</v>
      </c>
      <c r="O301" s="16">
        <v>133.95289960777291</v>
      </c>
    </row>
    <row r="302" spans="1:15" x14ac:dyDescent="0.3">
      <c r="A302" s="15" t="str">
        <f>INDEX('R1. Scenario specifications'!$C$11:$C$49,MATCH($B302,'R1. Scenario specifications'!$A$11:$A$49,0))</f>
        <v>Current 1.5DS, 2030 start, 'Expect the Unexpected' but with most conservative biomass CCS / NET technology cost assumptions</v>
      </c>
      <c r="B302" s="15" t="s">
        <v>31</v>
      </c>
      <c r="C302" s="15" t="s">
        <v>67</v>
      </c>
      <c r="D302" s="15" t="s">
        <v>268</v>
      </c>
      <c r="E302" s="16">
        <v>31.122062759818384</v>
      </c>
      <c r="F302" s="16">
        <v>28.670816918420648</v>
      </c>
      <c r="G302" s="16">
        <v>111.69584269732113</v>
      </c>
      <c r="H302" s="16">
        <v>156.99053186462854</v>
      </c>
      <c r="I302" s="16">
        <v>640.26820616153395</v>
      </c>
      <c r="J302" s="16">
        <v>1361.0074450735351</v>
      </c>
      <c r="K302" s="16">
        <v>1351.9430042387203</v>
      </c>
      <c r="L302" s="16">
        <v>1300.5324805076123</v>
      </c>
      <c r="M302" s="16">
        <v>820.82321033753442</v>
      </c>
      <c r="N302" s="16">
        <v>230.86215775275122</v>
      </c>
      <c r="O302" s="16">
        <v>285.81983319778152</v>
      </c>
    </row>
    <row r="303" spans="1:15" x14ac:dyDescent="0.3">
      <c r="A303" s="15" t="str">
        <f>INDEX('R1. Scenario specifications'!$C$11:$C$49,MATCH($B303,'R1. Scenario specifications'!$A$11:$A$49,0))</f>
        <v>Current 1.5DS, 2030 start, 'Expect the Unexpected' but with most conservative biomass CCS / NET technology cost assumptions</v>
      </c>
      <c r="B303" s="15" t="s">
        <v>31</v>
      </c>
      <c r="C303" s="15" t="s">
        <v>68</v>
      </c>
      <c r="D303" s="15" t="s">
        <v>266</v>
      </c>
      <c r="E303" s="16">
        <v>738.24098154394619</v>
      </c>
      <c r="F303" s="16">
        <v>743.13608956648409</v>
      </c>
      <c r="G303" s="16">
        <v>987.16933273363418</v>
      </c>
      <c r="H303" s="16">
        <v>1154.9259485065875</v>
      </c>
      <c r="I303" s="16">
        <v>1373.5826742435258</v>
      </c>
      <c r="J303" s="16">
        <v>2281.3847944068548</v>
      </c>
      <c r="K303" s="16">
        <v>3021.4217222093234</v>
      </c>
      <c r="L303" s="16">
        <v>3030.160822360679</v>
      </c>
      <c r="M303" s="16">
        <v>3041.1280065549099</v>
      </c>
      <c r="N303" s="16">
        <v>3104.6050258484161</v>
      </c>
      <c r="O303" s="16">
        <v>3286.0263965855638</v>
      </c>
    </row>
    <row r="304" spans="1:15" x14ac:dyDescent="0.3">
      <c r="A304" s="15" t="str">
        <f>INDEX('R1. Scenario specifications'!$C$11:$C$49,MATCH($B304,'R1. Scenario specifications'!$A$11:$A$49,0))</f>
        <v>Current 1.5DS, 2030 start, 'Expect the Unexpected' but with most conservative biomass CCS / NET technology cost assumptions</v>
      </c>
      <c r="B304" s="15" t="s">
        <v>31</v>
      </c>
      <c r="C304" s="15" t="s">
        <v>69</v>
      </c>
      <c r="D304" s="15" t="s">
        <v>267</v>
      </c>
      <c r="E304" s="16">
        <v>381.69394199846289</v>
      </c>
      <c r="F304" s="16">
        <v>393.99999999999972</v>
      </c>
      <c r="G304" s="16">
        <v>647.54384646462074</v>
      </c>
      <c r="H304" s="16">
        <v>602.16573699230344</v>
      </c>
      <c r="I304" s="16">
        <v>568.95167702708954</v>
      </c>
      <c r="J304" s="16">
        <v>915.06514025429476</v>
      </c>
      <c r="K304" s="16">
        <v>989.4224183447019</v>
      </c>
      <c r="L304" s="16">
        <v>1063.6103800998817</v>
      </c>
      <c r="M304" s="16">
        <v>1114.2027356503299</v>
      </c>
      <c r="N304" s="16">
        <v>1204.6243937994996</v>
      </c>
      <c r="O304" s="16">
        <v>1197.006125389076</v>
      </c>
    </row>
    <row r="305" spans="1:15" x14ac:dyDescent="0.3">
      <c r="A305" s="15" t="str">
        <f>INDEX('R1. Scenario specifications'!$C$11:$C$49,MATCH($B305,'R1. Scenario specifications'!$A$11:$A$49,0))</f>
        <v>Current 1.5DS, 2030 start, 'Expect the Unexpected' but with most conservative biomass CCS / NET technology cost assumptions</v>
      </c>
      <c r="B305" s="15" t="s">
        <v>31</v>
      </c>
      <c r="C305" s="15" t="s">
        <v>70</v>
      </c>
      <c r="D305" s="15" t="s">
        <v>268</v>
      </c>
      <c r="E305" s="16">
        <v>425.57696557048564</v>
      </c>
      <c r="F305" s="16">
        <v>452.4364981864552</v>
      </c>
      <c r="G305" s="16">
        <v>452.8330666776244</v>
      </c>
      <c r="H305" s="16">
        <v>256.76156686396979</v>
      </c>
      <c r="I305" s="16">
        <v>131.72736125253999</v>
      </c>
      <c r="J305" s="16">
        <v>18.639736077126862</v>
      </c>
      <c r="K305" s="16">
        <v>70.536584308089289</v>
      </c>
      <c r="L305" s="16">
        <v>62.035738512972642</v>
      </c>
      <c r="M305" s="16">
        <v>53.552067324547934</v>
      </c>
      <c r="N305" s="16">
        <v>65.177968315818049</v>
      </c>
      <c r="O305" s="16">
        <v>158.51510266287946</v>
      </c>
    </row>
    <row r="306" spans="1:15" x14ac:dyDescent="0.3">
      <c r="A306" s="15" t="str">
        <f>INDEX('R1. Scenario specifications'!$C$11:$C$49,MATCH($B306,'R1. Scenario specifications'!$A$11:$A$49,0))</f>
        <v>Current 1.5DS, 2030 start, 'Expect the Unexpected' but with most conservative biomass CCS / NET technology cost assumptions</v>
      </c>
      <c r="B306" s="15" t="s">
        <v>31</v>
      </c>
      <c r="C306" s="15" t="s">
        <v>71</v>
      </c>
      <c r="D306" s="15" t="s">
        <v>269</v>
      </c>
      <c r="E306" s="16">
        <v>13.930776255707762</v>
      </c>
      <c r="F306" s="16">
        <v>96.560908546679059</v>
      </c>
      <c r="G306" s="16">
        <v>228.79465615510912</v>
      </c>
      <c r="H306" s="16">
        <v>549.8952912601319</v>
      </c>
      <c r="I306" s="16">
        <v>2424.0641121496951</v>
      </c>
      <c r="J306" s="16">
        <v>6696.8031572800955</v>
      </c>
      <c r="K306" s="16">
        <v>16060.912907904562</v>
      </c>
      <c r="L306" s="16">
        <v>16777.427332204788</v>
      </c>
      <c r="M306" s="16">
        <v>17023.630037844825</v>
      </c>
      <c r="N306" s="16">
        <v>18774.659371366921</v>
      </c>
      <c r="O306" s="16">
        <v>19640.428245847088</v>
      </c>
    </row>
    <row r="307" spans="1:15" x14ac:dyDescent="0.3">
      <c r="A307" s="15" t="str">
        <f>INDEX('R1. Scenario specifications'!$C$11:$C$49,MATCH($B307,'R1. Scenario specifications'!$A$11:$A$49,0))</f>
        <v>Current 1.5DS, 2030 start, 'Expect the Unexpected' but with most conservative biomass CCS / NET technology cost assumptions</v>
      </c>
      <c r="B307" s="15" t="s">
        <v>31</v>
      </c>
      <c r="C307" s="15" t="s">
        <v>72</v>
      </c>
      <c r="D307" s="15" t="s">
        <v>269</v>
      </c>
      <c r="E307" s="16">
        <v>11.2241111111111</v>
      </c>
      <c r="F307" s="16">
        <v>12.249511111111101</v>
      </c>
      <c r="G307" s="16">
        <v>13.0611055551111</v>
      </c>
      <c r="H307" s="16">
        <v>13.059905555111095</v>
      </c>
      <c r="I307" s="16">
        <v>62.781924783163689</v>
      </c>
      <c r="J307" s="16">
        <v>141.0313946624633</v>
      </c>
      <c r="K307" s="16">
        <v>145.42881644852181</v>
      </c>
      <c r="L307" s="16">
        <v>149.00176194720569</v>
      </c>
      <c r="M307" s="16">
        <v>148.99848474885374</v>
      </c>
      <c r="N307" s="16">
        <v>148.99518622202029</v>
      </c>
      <c r="O307" s="16">
        <v>148.9919862220203</v>
      </c>
    </row>
    <row r="308" spans="1:15" x14ac:dyDescent="0.3">
      <c r="A308" s="15" t="str">
        <f>INDEX('R1. Scenario specifications'!$C$11:$C$49,MATCH($B308,'R1. Scenario specifications'!$A$11:$A$49,0))</f>
        <v>Current 1.5DS, 2030 start, 'Expect the Unexpected' but with most conservative biomass CCS / NET technology cost assumptions</v>
      </c>
      <c r="B308" s="15" t="s">
        <v>31</v>
      </c>
      <c r="C308" s="15" t="s">
        <v>76</v>
      </c>
      <c r="D308" s="15" t="s">
        <v>268</v>
      </c>
      <c r="E308" s="16">
        <v>0.31124745380476826</v>
      </c>
      <c r="F308" s="16">
        <v>0.28314462712947408</v>
      </c>
      <c r="G308" s="16">
        <v>0.23818010444900301</v>
      </c>
      <c r="H308" s="16">
        <v>0.15878673629933501</v>
      </c>
      <c r="I308" s="16">
        <v>7.9393368149667701E-2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</row>
    <row r="309" spans="1:15" x14ac:dyDescent="0.3">
      <c r="A309" s="15" t="str">
        <f>INDEX('R1. Scenario specifications'!$C$11:$C$49,MATCH($B309,'R1. Scenario specifications'!$A$11:$A$49,0))</f>
        <v>Current 1.5DS, 2030 start, 'Expect the Unexpected' but with most conservative biomass CCS / NET technology cost assumptions</v>
      </c>
      <c r="B309" s="15" t="s">
        <v>31</v>
      </c>
      <c r="C309" s="15" t="s">
        <v>73</v>
      </c>
      <c r="D309" s="15" t="s">
        <v>270</v>
      </c>
      <c r="E309" s="16">
        <v>217.76839471634247</v>
      </c>
      <c r="F309" s="16">
        <v>242.99857406704328</v>
      </c>
      <c r="G309" s="16">
        <v>365.36686102816446</v>
      </c>
      <c r="H309" s="16">
        <v>1442.2354881882916</v>
      </c>
      <c r="I309" s="16">
        <v>3231.9137640151166</v>
      </c>
      <c r="J309" s="16">
        <v>6618.3420035705658</v>
      </c>
      <c r="K309" s="16">
        <v>13676.728849317269</v>
      </c>
      <c r="L309" s="16">
        <v>10985.39995587976</v>
      </c>
      <c r="M309" s="16">
        <v>8787.0620730887113</v>
      </c>
      <c r="N309" s="16">
        <v>11370.470284175226</v>
      </c>
      <c r="O309" s="16">
        <v>14709.909200529495</v>
      </c>
    </row>
    <row r="310" spans="1:15" x14ac:dyDescent="0.3">
      <c r="A310" s="15" t="str">
        <f>INDEX('R1. Scenario specifications'!$C$11:$C$49,MATCH($B310,'R1. Scenario specifications'!$A$11:$A$49,0))</f>
        <v>Current 1.75DS, 2020 start, 'Expect the Unexpected'</v>
      </c>
      <c r="B310" s="15" t="s">
        <v>32</v>
      </c>
      <c r="C310" s="15" t="s">
        <v>64</v>
      </c>
      <c r="D310" s="15" t="s">
        <v>263</v>
      </c>
      <c r="E310" s="16">
        <v>19.526838931037336</v>
      </c>
      <c r="F310" s="16">
        <v>24.241679819130685</v>
      </c>
      <c r="G310" s="16">
        <v>117.00973314165351</v>
      </c>
      <c r="H310" s="16">
        <v>506.04423301230958</v>
      </c>
      <c r="I310" s="16">
        <v>552.42199724416207</v>
      </c>
      <c r="J310" s="16">
        <v>462.09746578487665</v>
      </c>
      <c r="K310" s="16">
        <v>68.08203677536423</v>
      </c>
      <c r="L310" s="16">
        <v>19.637535112594399</v>
      </c>
      <c r="M310" s="16">
        <v>6.4876189906577899</v>
      </c>
      <c r="N310" s="16">
        <v>6.4876189906577899</v>
      </c>
      <c r="O310" s="16">
        <v>6.0028421880018996</v>
      </c>
    </row>
    <row r="311" spans="1:15" x14ac:dyDescent="0.3">
      <c r="A311" s="15" t="str">
        <f>INDEX('R1. Scenario specifications'!$C$11:$C$49,MATCH($B311,'R1. Scenario specifications'!$A$11:$A$49,0))</f>
        <v>Current 1.75DS, 2020 start, 'Expect the Unexpected'</v>
      </c>
      <c r="B311" s="15" t="s">
        <v>32</v>
      </c>
      <c r="C311" s="15" t="s">
        <v>74</v>
      </c>
      <c r="D311" s="15" t="s">
        <v>263</v>
      </c>
      <c r="E311" s="16">
        <v>0</v>
      </c>
      <c r="F311" s="16">
        <v>0</v>
      </c>
      <c r="G311" s="16">
        <v>0</v>
      </c>
      <c r="H311" s="16">
        <v>13.890819331701117</v>
      </c>
      <c r="I311" s="16">
        <v>91.963742949507647</v>
      </c>
      <c r="J311" s="16">
        <v>454.56739353710083</v>
      </c>
      <c r="K311" s="16">
        <v>1375.2513514112004</v>
      </c>
      <c r="L311" s="16">
        <v>2407.0905086620719</v>
      </c>
      <c r="M311" s="16">
        <v>2993.9582350315286</v>
      </c>
      <c r="N311" s="16">
        <v>3407.901640081745</v>
      </c>
      <c r="O311" s="16">
        <v>3704.2112616861632</v>
      </c>
    </row>
    <row r="312" spans="1:15" x14ac:dyDescent="0.3">
      <c r="A312" s="15" t="str">
        <f>INDEX('R1. Scenario specifications'!$C$11:$C$49,MATCH($B312,'R1. Scenario specifications'!$A$11:$A$49,0))</f>
        <v>Current 1.75DS, 2020 start, 'Expect the Unexpected'</v>
      </c>
      <c r="B312" s="15" t="s">
        <v>32</v>
      </c>
      <c r="C312" s="15" t="s">
        <v>65</v>
      </c>
      <c r="D312" s="15" t="s">
        <v>264</v>
      </c>
      <c r="E312" s="16">
        <v>1574.4667538708993</v>
      </c>
      <c r="F312" s="16">
        <v>1804.9999999999995</v>
      </c>
      <c r="G312" s="16">
        <v>1804.9999999999995</v>
      </c>
      <c r="H312" s="16">
        <v>1442.4317981122208</v>
      </c>
      <c r="I312" s="16">
        <v>468.43294452252263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</row>
    <row r="313" spans="1:15" x14ac:dyDescent="0.3">
      <c r="A313" s="15" t="str">
        <f>INDEX('R1. Scenario specifications'!$C$11:$C$49,MATCH($B313,'R1. Scenario specifications'!$A$11:$A$49,0))</f>
        <v>Current 1.75DS, 2020 start, 'Expect the Unexpected'</v>
      </c>
      <c r="B313" s="15" t="s">
        <v>32</v>
      </c>
      <c r="C313" s="15" t="s">
        <v>66</v>
      </c>
      <c r="D313" s="15" t="s">
        <v>265</v>
      </c>
      <c r="E313" s="16">
        <v>1039.9117830499872</v>
      </c>
      <c r="F313" s="16">
        <v>1665.4640407224579</v>
      </c>
      <c r="G313" s="16">
        <v>2174.5779702128848</v>
      </c>
      <c r="H313" s="16">
        <v>2031.7119870837819</v>
      </c>
      <c r="I313" s="16">
        <v>1021.236798364378</v>
      </c>
      <c r="J313" s="16">
        <v>381.29699301643262</v>
      </c>
      <c r="K313" s="16">
        <v>459.29660642553773</v>
      </c>
      <c r="L313" s="16">
        <v>466.39881515255877</v>
      </c>
      <c r="M313" s="16">
        <v>196.99877237283062</v>
      </c>
      <c r="N313" s="16">
        <v>292.19997692690117</v>
      </c>
      <c r="O313" s="16">
        <v>309.95035294281422</v>
      </c>
    </row>
    <row r="314" spans="1:15" x14ac:dyDescent="0.3">
      <c r="A314" s="15" t="str">
        <f>INDEX('R1. Scenario specifications'!$C$11:$C$49,MATCH($B314,'R1. Scenario specifications'!$A$11:$A$49,0))</f>
        <v>Current 1.75DS, 2020 start, 'Expect the Unexpected'</v>
      </c>
      <c r="B314" s="15" t="s">
        <v>32</v>
      </c>
      <c r="C314" s="15" t="s">
        <v>75</v>
      </c>
      <c r="D314" s="15" t="s">
        <v>265</v>
      </c>
      <c r="E314" s="16">
        <v>0</v>
      </c>
      <c r="F314" s="16">
        <v>0</v>
      </c>
      <c r="G314" s="16">
        <v>0</v>
      </c>
      <c r="H314" s="16">
        <v>1.115225668298887</v>
      </c>
      <c r="I314" s="16">
        <v>7.9019509436550859</v>
      </c>
      <c r="J314" s="16">
        <v>69.923716892280865</v>
      </c>
      <c r="K314" s="16">
        <v>238.96943917610662</v>
      </c>
      <c r="L314" s="16">
        <v>553.41858632908816</v>
      </c>
      <c r="M314" s="16">
        <v>1037.65508606189</v>
      </c>
      <c r="N314" s="16">
        <v>1297.9465484454718</v>
      </c>
      <c r="O314" s="16">
        <v>1218.2793899540648</v>
      </c>
    </row>
    <row r="315" spans="1:15" x14ac:dyDescent="0.3">
      <c r="A315" s="15" t="str">
        <f>INDEX('R1. Scenario specifications'!$C$11:$C$49,MATCH($B315,'R1. Scenario specifications'!$A$11:$A$49,0))</f>
        <v>Current 1.75DS, 2020 start, 'Expect the Unexpected'</v>
      </c>
      <c r="B315" s="15" t="s">
        <v>32</v>
      </c>
      <c r="C315" s="15" t="s">
        <v>67</v>
      </c>
      <c r="D315" s="15" t="s">
        <v>268</v>
      </c>
      <c r="E315" s="16">
        <v>31.122062759818384</v>
      </c>
      <c r="F315" s="16">
        <v>28.670816918420648</v>
      </c>
      <c r="G315" s="16">
        <v>111.69584269732113</v>
      </c>
      <c r="H315" s="16">
        <v>157.36109019852242</v>
      </c>
      <c r="I315" s="16">
        <v>201.33162798061892</v>
      </c>
      <c r="J315" s="16">
        <v>265.21356775832157</v>
      </c>
      <c r="K315" s="16">
        <v>355.71267025617817</v>
      </c>
      <c r="L315" s="16">
        <v>449.24556727305605</v>
      </c>
      <c r="M315" s="16">
        <v>627.39113083116251</v>
      </c>
      <c r="N315" s="16">
        <v>848.03479737478153</v>
      </c>
      <c r="O315" s="16">
        <v>924.71874787235163</v>
      </c>
    </row>
    <row r="316" spans="1:15" x14ac:dyDescent="0.3">
      <c r="A316" s="15" t="str">
        <f>INDEX('R1. Scenario specifications'!$C$11:$C$49,MATCH($B316,'R1. Scenario specifications'!$A$11:$A$49,0))</f>
        <v>Current 1.75DS, 2020 start, 'Expect the Unexpected'</v>
      </c>
      <c r="B316" s="15" t="s">
        <v>32</v>
      </c>
      <c r="C316" s="15" t="s">
        <v>68</v>
      </c>
      <c r="D316" s="15" t="s">
        <v>266</v>
      </c>
      <c r="E316" s="16">
        <v>738.24098154394619</v>
      </c>
      <c r="F316" s="16">
        <v>743.13608956648409</v>
      </c>
      <c r="G316" s="16">
        <v>987.16933273363418</v>
      </c>
      <c r="H316" s="16">
        <v>1202.5693988344749</v>
      </c>
      <c r="I316" s="16">
        <v>1462.3758888968298</v>
      </c>
      <c r="J316" s="16">
        <v>1707.4049446988722</v>
      </c>
      <c r="K316" s="16">
        <v>1931.0358756248888</v>
      </c>
      <c r="L316" s="16">
        <v>2089.4561055582794</v>
      </c>
      <c r="M316" s="16">
        <v>2668.6786801552034</v>
      </c>
      <c r="N316" s="16">
        <v>2951.5584329985331</v>
      </c>
      <c r="O316" s="16">
        <v>3072.3053469774673</v>
      </c>
    </row>
    <row r="317" spans="1:15" x14ac:dyDescent="0.3">
      <c r="A317" s="15" t="str">
        <f>INDEX('R1. Scenario specifications'!$C$11:$C$49,MATCH($B317,'R1. Scenario specifications'!$A$11:$A$49,0))</f>
        <v>Current 1.75DS, 2020 start, 'Expect the Unexpected'</v>
      </c>
      <c r="B317" s="15" t="s">
        <v>32</v>
      </c>
      <c r="C317" s="15" t="s">
        <v>69</v>
      </c>
      <c r="D317" s="15" t="s">
        <v>267</v>
      </c>
      <c r="E317" s="16">
        <v>381.69394199846289</v>
      </c>
      <c r="F317" s="16">
        <v>393.99999999999972</v>
      </c>
      <c r="G317" s="16">
        <v>647.54384646462074</v>
      </c>
      <c r="H317" s="16">
        <v>602.16573699230344</v>
      </c>
      <c r="I317" s="16">
        <v>654.31455032895781</v>
      </c>
      <c r="J317" s="16">
        <v>922.18616618489898</v>
      </c>
      <c r="K317" s="16">
        <v>1024.3728506203845</v>
      </c>
      <c r="L317" s="16">
        <v>1183.201425337003</v>
      </c>
      <c r="M317" s="16">
        <v>1383.3366728913802</v>
      </c>
      <c r="N317" s="16">
        <v>1436.2964992046718</v>
      </c>
      <c r="O317" s="16">
        <v>1442.0192144850821</v>
      </c>
    </row>
    <row r="318" spans="1:15" x14ac:dyDescent="0.3">
      <c r="A318" s="15" t="str">
        <f>INDEX('R1. Scenario specifications'!$C$11:$C$49,MATCH($B318,'R1. Scenario specifications'!$A$11:$A$49,0))</f>
        <v>Current 1.75DS, 2020 start, 'Expect the Unexpected'</v>
      </c>
      <c r="B318" s="15" t="s">
        <v>32</v>
      </c>
      <c r="C318" s="15" t="s">
        <v>70</v>
      </c>
      <c r="D318" s="15" t="s">
        <v>268</v>
      </c>
      <c r="E318" s="16">
        <v>425.57696557048564</v>
      </c>
      <c r="F318" s="16">
        <v>452.4364981864552</v>
      </c>
      <c r="G318" s="16">
        <v>452.8330666776244</v>
      </c>
      <c r="H318" s="16">
        <v>256.80679788038771</v>
      </c>
      <c r="I318" s="16">
        <v>134.15812466656641</v>
      </c>
      <c r="J318" s="16">
        <v>22.296540243506961</v>
      </c>
      <c r="K318" s="16">
        <v>34.691564418335034</v>
      </c>
      <c r="L318" s="16">
        <v>59.336640371935687</v>
      </c>
      <c r="M318" s="16">
        <v>76.454689043391511</v>
      </c>
      <c r="N318" s="16">
        <v>158.4671060550082</v>
      </c>
      <c r="O318" s="16">
        <v>232.75936626400772</v>
      </c>
    </row>
    <row r="319" spans="1:15" x14ac:dyDescent="0.3">
      <c r="A319" s="15" t="str">
        <f>INDEX('R1. Scenario specifications'!$C$11:$C$49,MATCH($B319,'R1. Scenario specifications'!$A$11:$A$49,0))</f>
        <v>Current 1.75DS, 2020 start, 'Expect the Unexpected'</v>
      </c>
      <c r="B319" s="15" t="s">
        <v>32</v>
      </c>
      <c r="C319" s="15" t="s">
        <v>71</v>
      </c>
      <c r="D319" s="15" t="s">
        <v>269</v>
      </c>
      <c r="E319" s="16">
        <v>13.930776255707762</v>
      </c>
      <c r="F319" s="16">
        <v>96.560908546679059</v>
      </c>
      <c r="G319" s="16">
        <v>228.79465615510912</v>
      </c>
      <c r="H319" s="16">
        <v>1078.0511526747052</v>
      </c>
      <c r="I319" s="16">
        <v>3394.7254859407267</v>
      </c>
      <c r="J319" s="16">
        <v>5029.1404738771089</v>
      </c>
      <c r="K319" s="16">
        <v>6824.2825700395933</v>
      </c>
      <c r="L319" s="16">
        <v>12286.863032402147</v>
      </c>
      <c r="M319" s="16">
        <v>18941.549262144992</v>
      </c>
      <c r="N319" s="16">
        <v>23674.18830193931</v>
      </c>
      <c r="O319" s="16">
        <v>26062.43519223456</v>
      </c>
    </row>
    <row r="320" spans="1:15" x14ac:dyDescent="0.3">
      <c r="A320" s="15" t="str">
        <f>INDEX('R1. Scenario specifications'!$C$11:$C$49,MATCH($B320,'R1. Scenario specifications'!$A$11:$A$49,0))</f>
        <v>Current 1.75DS, 2020 start, 'Expect the Unexpected'</v>
      </c>
      <c r="B320" s="15" t="s">
        <v>32</v>
      </c>
      <c r="C320" s="15" t="s">
        <v>72</v>
      </c>
      <c r="D320" s="15" t="s">
        <v>269</v>
      </c>
      <c r="E320" s="16">
        <v>11.2241111111111</v>
      </c>
      <c r="F320" s="16">
        <v>12.249511111111101</v>
      </c>
      <c r="G320" s="16">
        <v>13.0611055551111</v>
      </c>
      <c r="H320" s="16">
        <v>13.064963316069386</v>
      </c>
      <c r="I320" s="16">
        <v>13.277203668925374</v>
      </c>
      <c r="J320" s="16">
        <v>14.303497547799637</v>
      </c>
      <c r="K320" s="16">
        <v>14.390616200743434</v>
      </c>
      <c r="L320" s="16">
        <v>68.557047657659822</v>
      </c>
      <c r="M320" s="16">
        <v>146.36818764651255</v>
      </c>
      <c r="N320" s="16">
        <v>146.36578764651253</v>
      </c>
      <c r="O320" s="16">
        <v>146.36338764651254</v>
      </c>
    </row>
    <row r="321" spans="1:15" x14ac:dyDescent="0.3">
      <c r="A321" s="15" t="str">
        <f>INDEX('R1. Scenario specifications'!$C$11:$C$49,MATCH($B321,'R1. Scenario specifications'!$A$11:$A$49,0))</f>
        <v>Current 1.75DS, 2020 start, 'Expect the Unexpected'</v>
      </c>
      <c r="B321" s="15" t="s">
        <v>32</v>
      </c>
      <c r="C321" s="15" t="s">
        <v>76</v>
      </c>
      <c r="D321" s="15" t="s">
        <v>268</v>
      </c>
      <c r="E321" s="16">
        <v>0.31124745380476826</v>
      </c>
      <c r="F321" s="16">
        <v>0.28314462712947408</v>
      </c>
      <c r="G321" s="16">
        <v>0.23818010444900301</v>
      </c>
      <c r="H321" s="16">
        <v>0.15878673629933501</v>
      </c>
      <c r="I321" s="16">
        <v>7.9393368149667701E-2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</row>
    <row r="322" spans="1:15" x14ac:dyDescent="0.3">
      <c r="A322" s="15" t="str">
        <f>INDEX('R1. Scenario specifications'!$C$11:$C$49,MATCH($B322,'R1. Scenario specifications'!$A$11:$A$49,0))</f>
        <v>Current 1.75DS, 2020 start, 'Expect the Unexpected'</v>
      </c>
      <c r="B322" s="15" t="s">
        <v>32</v>
      </c>
      <c r="C322" s="15" t="s">
        <v>73</v>
      </c>
      <c r="D322" s="15" t="s">
        <v>270</v>
      </c>
      <c r="E322" s="16">
        <v>217.76839471634247</v>
      </c>
      <c r="F322" s="16">
        <v>242.99857406704328</v>
      </c>
      <c r="G322" s="16">
        <v>365.36686102816446</v>
      </c>
      <c r="H322" s="16">
        <v>1558.4397770798405</v>
      </c>
      <c r="I322" s="16">
        <v>3439.3695562299208</v>
      </c>
      <c r="J322" s="16">
        <v>4456.071866671351</v>
      </c>
      <c r="K322" s="16">
        <v>6375.9194262323181</v>
      </c>
      <c r="L322" s="16">
        <v>9985.500525397927</v>
      </c>
      <c r="M322" s="16">
        <v>16270.323751403423</v>
      </c>
      <c r="N322" s="16">
        <v>22009.812379434257</v>
      </c>
      <c r="O322" s="16">
        <v>26626.757678387181</v>
      </c>
    </row>
    <row r="323" spans="1:15" x14ac:dyDescent="0.3">
      <c r="A323" s="15" t="str">
        <f>INDEX('R1. Scenario specifications'!$C$11:$C$49,MATCH($B323,'R1. Scenario specifications'!$A$11:$A$49,0))</f>
        <v>Current 1.75DS, 2030 start, 'Expect the Unexpected'</v>
      </c>
      <c r="B323" s="15" t="s">
        <v>33</v>
      </c>
      <c r="C323" s="15" t="s">
        <v>64</v>
      </c>
      <c r="D323" s="15" t="s">
        <v>263</v>
      </c>
      <c r="E323" s="16">
        <v>19.526838931037336</v>
      </c>
      <c r="F323" s="16">
        <v>24.241679819130685</v>
      </c>
      <c r="G323" s="16">
        <v>117.00973314165351</v>
      </c>
      <c r="H323" s="16">
        <v>337.46670445449013</v>
      </c>
      <c r="I323" s="16">
        <v>545.29386153927885</v>
      </c>
      <c r="J323" s="16">
        <v>447.85749090888078</v>
      </c>
      <c r="K323" s="16">
        <v>228.39963555715167</v>
      </c>
      <c r="L323" s="16">
        <v>12.088389581377285</v>
      </c>
      <c r="M323" s="16">
        <v>5.9800450999640002</v>
      </c>
      <c r="N323" s="16">
        <v>6.2368774200225099</v>
      </c>
      <c r="O323" s="16">
        <v>6.2368774200225099</v>
      </c>
    </row>
    <row r="324" spans="1:15" x14ac:dyDescent="0.3">
      <c r="A324" s="15" t="str">
        <f>INDEX('R1. Scenario specifications'!$C$11:$C$49,MATCH($B324,'R1. Scenario specifications'!$A$11:$A$49,0))</f>
        <v>Current 1.75DS, 2030 start, 'Expect the Unexpected'</v>
      </c>
      <c r="B324" s="15" t="s">
        <v>33</v>
      </c>
      <c r="C324" s="15" t="s">
        <v>74</v>
      </c>
      <c r="D324" s="15" t="s">
        <v>263</v>
      </c>
      <c r="E324" s="16">
        <v>0</v>
      </c>
      <c r="F324" s="16">
        <v>0</v>
      </c>
      <c r="G324" s="16">
        <v>0</v>
      </c>
      <c r="H324" s="16">
        <v>0</v>
      </c>
      <c r="I324" s="16">
        <v>14.376446383678839</v>
      </c>
      <c r="J324" s="16">
        <v>275.43306592296187</v>
      </c>
      <c r="K324" s="16">
        <v>1675.1261060151851</v>
      </c>
      <c r="L324" s="16">
        <v>3177.8929470460153</v>
      </c>
      <c r="M324" s="16">
        <v>3448.9688950736045</v>
      </c>
      <c r="N324" s="16">
        <v>3303.6931781996973</v>
      </c>
      <c r="O324" s="16">
        <v>3566.6167780296128</v>
      </c>
    </row>
    <row r="325" spans="1:15" x14ac:dyDescent="0.3">
      <c r="A325" s="15" t="str">
        <f>INDEX('R1. Scenario specifications'!$C$11:$C$49,MATCH($B325,'R1. Scenario specifications'!$A$11:$A$49,0))</f>
        <v>Current 1.75DS, 2030 start, 'Expect the Unexpected'</v>
      </c>
      <c r="B325" s="15" t="s">
        <v>33</v>
      </c>
      <c r="C325" s="15" t="s">
        <v>65</v>
      </c>
      <c r="D325" s="15" t="s">
        <v>264</v>
      </c>
      <c r="E325" s="16">
        <v>1574.4667538708993</v>
      </c>
      <c r="F325" s="16">
        <v>1804.9999999999995</v>
      </c>
      <c r="G325" s="16">
        <v>1804.9999999999995</v>
      </c>
      <c r="H325" s="16">
        <v>1457.9151695915234</v>
      </c>
      <c r="I325" s="16">
        <v>483.91631600182512</v>
      </c>
      <c r="J325" s="16">
        <v>15.4833714793025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</row>
    <row r="326" spans="1:15" x14ac:dyDescent="0.3">
      <c r="A326" s="15" t="str">
        <f>INDEX('R1. Scenario specifications'!$C$11:$C$49,MATCH($B326,'R1. Scenario specifications'!$A$11:$A$49,0))</f>
        <v>Current 1.75DS, 2030 start, 'Expect the Unexpected'</v>
      </c>
      <c r="B326" s="15" t="s">
        <v>33</v>
      </c>
      <c r="C326" s="15" t="s">
        <v>66</v>
      </c>
      <c r="D326" s="15" t="s">
        <v>265</v>
      </c>
      <c r="E326" s="16">
        <v>1039.9117830499872</v>
      </c>
      <c r="F326" s="16">
        <v>1665.4640407224579</v>
      </c>
      <c r="G326" s="16">
        <v>2174.5779702128848</v>
      </c>
      <c r="H326" s="16">
        <v>2013.1733764806745</v>
      </c>
      <c r="I326" s="16">
        <v>1257.7569557250592</v>
      </c>
      <c r="J326" s="16">
        <v>529.33952162915</v>
      </c>
      <c r="K326" s="16">
        <v>653.77729477355422</v>
      </c>
      <c r="L326" s="16">
        <v>333.09205761642215</v>
      </c>
      <c r="M326" s="16">
        <v>131.38255080802142</v>
      </c>
      <c r="N326" s="16">
        <v>283.40135429894912</v>
      </c>
      <c r="O326" s="16">
        <v>297.16396143328598</v>
      </c>
    </row>
    <row r="327" spans="1:15" x14ac:dyDescent="0.3">
      <c r="A327" s="15" t="str">
        <f>INDEX('R1. Scenario specifications'!$C$11:$C$49,MATCH($B327,'R1. Scenario specifications'!$A$11:$A$49,0))</f>
        <v>Current 1.75DS, 2030 start, 'Expect the Unexpected'</v>
      </c>
      <c r="B327" s="15" t="s">
        <v>33</v>
      </c>
      <c r="C327" s="15" t="s">
        <v>75</v>
      </c>
      <c r="D327" s="15" t="s">
        <v>265</v>
      </c>
      <c r="E327" s="16">
        <v>0</v>
      </c>
      <c r="F327" s="16">
        <v>0</v>
      </c>
      <c r="G327" s="16">
        <v>0</v>
      </c>
      <c r="H327" s="16">
        <v>0</v>
      </c>
      <c r="I327" s="16">
        <v>0.48628310487112397</v>
      </c>
      <c r="J327" s="16">
        <v>10.380643423293851</v>
      </c>
      <c r="K327" s="16">
        <v>84.87061753467691</v>
      </c>
      <c r="L327" s="16">
        <v>387.85645038611131</v>
      </c>
      <c r="M327" s="16">
        <v>813.66027087583802</v>
      </c>
      <c r="N327" s="16">
        <v>1024.8262159014</v>
      </c>
      <c r="O327" s="16">
        <v>1239.4136849095889</v>
      </c>
    </row>
    <row r="328" spans="1:15" x14ac:dyDescent="0.3">
      <c r="A328" s="15" t="str">
        <f>INDEX('R1. Scenario specifications'!$C$11:$C$49,MATCH($B328,'R1. Scenario specifications'!$A$11:$A$49,0))</f>
        <v>Current 1.75DS, 2030 start, 'Expect the Unexpected'</v>
      </c>
      <c r="B328" s="15" t="s">
        <v>33</v>
      </c>
      <c r="C328" s="15" t="s">
        <v>67</v>
      </c>
      <c r="D328" s="15" t="s">
        <v>268</v>
      </c>
      <c r="E328" s="16">
        <v>31.122062759818384</v>
      </c>
      <c r="F328" s="16">
        <v>28.670816918420648</v>
      </c>
      <c r="G328" s="16">
        <v>111.69584269732113</v>
      </c>
      <c r="H328" s="16">
        <v>156.99053186462854</v>
      </c>
      <c r="I328" s="16">
        <v>221.54914671475566</v>
      </c>
      <c r="J328" s="16">
        <v>404.60399226384789</v>
      </c>
      <c r="K328" s="16">
        <v>627.86258689897068</v>
      </c>
      <c r="L328" s="16">
        <v>625.20689559858738</v>
      </c>
      <c r="M328" s="16">
        <v>654.32936480703813</v>
      </c>
      <c r="N328" s="16">
        <v>836.90456182641788</v>
      </c>
      <c r="O328" s="16">
        <v>921.17848138550573</v>
      </c>
    </row>
    <row r="329" spans="1:15" x14ac:dyDescent="0.3">
      <c r="A329" s="15" t="str">
        <f>INDEX('R1. Scenario specifications'!$C$11:$C$49,MATCH($B329,'R1. Scenario specifications'!$A$11:$A$49,0))</f>
        <v>Current 1.75DS, 2030 start, 'Expect the Unexpected'</v>
      </c>
      <c r="B329" s="15" t="s">
        <v>33</v>
      </c>
      <c r="C329" s="15" t="s">
        <v>68</v>
      </c>
      <c r="D329" s="15" t="s">
        <v>266</v>
      </c>
      <c r="E329" s="16">
        <v>738.24098154394619</v>
      </c>
      <c r="F329" s="16">
        <v>743.13608956648409</v>
      </c>
      <c r="G329" s="16">
        <v>987.16933273363418</v>
      </c>
      <c r="H329" s="16">
        <v>1154.9259485065875</v>
      </c>
      <c r="I329" s="16">
        <v>1291.1505026658367</v>
      </c>
      <c r="J329" s="16">
        <v>1927.2198854571905</v>
      </c>
      <c r="K329" s="16">
        <v>2308.0939032768156</v>
      </c>
      <c r="L329" s="16">
        <v>2410.8375793835894</v>
      </c>
      <c r="M329" s="16">
        <v>2761.7428387607833</v>
      </c>
      <c r="N329" s="16">
        <v>3066.5019247642567</v>
      </c>
      <c r="O329" s="16">
        <v>3161.9955998705018</v>
      </c>
    </row>
    <row r="330" spans="1:15" x14ac:dyDescent="0.3">
      <c r="A330" s="15" t="str">
        <f>INDEX('R1. Scenario specifications'!$C$11:$C$49,MATCH($B330,'R1. Scenario specifications'!$A$11:$A$49,0))</f>
        <v>Current 1.75DS, 2030 start, 'Expect the Unexpected'</v>
      </c>
      <c r="B330" s="15" t="s">
        <v>33</v>
      </c>
      <c r="C330" s="15" t="s">
        <v>69</v>
      </c>
      <c r="D330" s="15" t="s">
        <v>267</v>
      </c>
      <c r="E330" s="16">
        <v>381.69394199846289</v>
      </c>
      <c r="F330" s="16">
        <v>393.99999999999972</v>
      </c>
      <c r="G330" s="16">
        <v>647.54384646462074</v>
      </c>
      <c r="H330" s="16">
        <v>602.16573699230344</v>
      </c>
      <c r="I330" s="16">
        <v>568.95167702708954</v>
      </c>
      <c r="J330" s="16">
        <v>932.75289370291682</v>
      </c>
      <c r="K330" s="16">
        <v>1157.789750342738</v>
      </c>
      <c r="L330" s="16">
        <v>1238.3812247967571</v>
      </c>
      <c r="M330" s="16">
        <v>1304.131200639511</v>
      </c>
      <c r="N330" s="16">
        <v>1436.0123286755193</v>
      </c>
      <c r="O330" s="16">
        <v>1482.3300796829255</v>
      </c>
    </row>
    <row r="331" spans="1:15" x14ac:dyDescent="0.3">
      <c r="A331" s="15" t="str">
        <f>INDEX('R1. Scenario specifications'!$C$11:$C$49,MATCH($B331,'R1. Scenario specifications'!$A$11:$A$49,0))</f>
        <v>Current 1.75DS, 2030 start, 'Expect the Unexpected'</v>
      </c>
      <c r="B331" s="15" t="s">
        <v>33</v>
      </c>
      <c r="C331" s="15" t="s">
        <v>70</v>
      </c>
      <c r="D331" s="15" t="s">
        <v>268</v>
      </c>
      <c r="E331" s="16">
        <v>425.57696557048564</v>
      </c>
      <c r="F331" s="16">
        <v>452.4364981864552</v>
      </c>
      <c r="G331" s="16">
        <v>452.8330666776244</v>
      </c>
      <c r="H331" s="16">
        <v>256.76156686396979</v>
      </c>
      <c r="I331" s="16">
        <v>156.65432780356912</v>
      </c>
      <c r="J331" s="16">
        <v>39.658464258492998</v>
      </c>
      <c r="K331" s="16">
        <v>48.0802085566241</v>
      </c>
      <c r="L331" s="16">
        <v>82.020358563606266</v>
      </c>
      <c r="M331" s="16">
        <v>86.802356908805649</v>
      </c>
      <c r="N331" s="16">
        <v>95.27773889086663</v>
      </c>
      <c r="O331" s="16">
        <v>184.93144684764556</v>
      </c>
    </row>
    <row r="332" spans="1:15" x14ac:dyDescent="0.3">
      <c r="A332" s="15" t="str">
        <f>INDEX('R1. Scenario specifications'!$C$11:$C$49,MATCH($B332,'R1. Scenario specifications'!$A$11:$A$49,0))</f>
        <v>Current 1.75DS, 2030 start, 'Expect the Unexpected'</v>
      </c>
      <c r="B332" s="15" t="s">
        <v>33</v>
      </c>
      <c r="C332" s="15" t="s">
        <v>71</v>
      </c>
      <c r="D332" s="15" t="s">
        <v>269</v>
      </c>
      <c r="E332" s="16">
        <v>13.930776255707762</v>
      </c>
      <c r="F332" s="16">
        <v>96.560908546679059</v>
      </c>
      <c r="G332" s="16">
        <v>228.79465615510912</v>
      </c>
      <c r="H332" s="16">
        <v>549.8952912601319</v>
      </c>
      <c r="I332" s="16">
        <v>2237.9411440384233</v>
      </c>
      <c r="J332" s="16">
        <v>5221.6947744657091</v>
      </c>
      <c r="K332" s="16">
        <v>8424.228517701109</v>
      </c>
      <c r="L332" s="16">
        <v>12440.599001898008</v>
      </c>
      <c r="M332" s="16">
        <v>18336.384598005512</v>
      </c>
      <c r="N332" s="16">
        <v>21865.869934998802</v>
      </c>
      <c r="O332" s="16">
        <v>25353.090317336057</v>
      </c>
    </row>
    <row r="333" spans="1:15" x14ac:dyDescent="0.3">
      <c r="A333" s="15" t="str">
        <f>INDEX('R1. Scenario specifications'!$C$11:$C$49,MATCH($B333,'R1. Scenario specifications'!$A$11:$A$49,0))</f>
        <v>Current 1.75DS, 2030 start, 'Expect the Unexpected'</v>
      </c>
      <c r="B333" s="15" t="s">
        <v>33</v>
      </c>
      <c r="C333" s="15" t="s">
        <v>72</v>
      </c>
      <c r="D333" s="15" t="s">
        <v>269</v>
      </c>
      <c r="E333" s="16">
        <v>11.2241111111111</v>
      </c>
      <c r="F333" s="16">
        <v>12.249511111111101</v>
      </c>
      <c r="G333" s="16">
        <v>13.0611055551111</v>
      </c>
      <c r="H333" s="16">
        <v>13.059905555111095</v>
      </c>
      <c r="I333" s="16">
        <v>13.247220770487646</v>
      </c>
      <c r="J333" s="16">
        <v>14.160927981505292</v>
      </c>
      <c r="K333" s="16">
        <v>18.559452668305422</v>
      </c>
      <c r="L333" s="16">
        <v>62.970818087197415</v>
      </c>
      <c r="M333" s="16">
        <v>62.967739371973607</v>
      </c>
      <c r="N333" s="16">
        <v>62.9649393719736</v>
      </c>
      <c r="O333" s="16">
        <v>62.962139371973606</v>
      </c>
    </row>
    <row r="334" spans="1:15" x14ac:dyDescent="0.3">
      <c r="A334" s="15" t="str">
        <f>INDEX('R1. Scenario specifications'!$C$11:$C$49,MATCH($B334,'R1. Scenario specifications'!$A$11:$A$49,0))</f>
        <v>Current 1.75DS, 2030 start, 'Expect the Unexpected'</v>
      </c>
      <c r="B334" s="15" t="s">
        <v>33</v>
      </c>
      <c r="C334" s="15" t="s">
        <v>76</v>
      </c>
      <c r="D334" s="15" t="s">
        <v>268</v>
      </c>
      <c r="E334" s="16">
        <v>0.31124745380476826</v>
      </c>
      <c r="F334" s="16">
        <v>0.28314462712947408</v>
      </c>
      <c r="G334" s="16">
        <v>0.23818010444900301</v>
      </c>
      <c r="H334" s="16">
        <v>0.15878673629933501</v>
      </c>
      <c r="I334" s="16">
        <v>7.9393368149667701E-2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</row>
    <row r="335" spans="1:15" x14ac:dyDescent="0.3">
      <c r="A335" s="15" t="str">
        <f>INDEX('R1. Scenario specifications'!$C$11:$C$49,MATCH($B335,'R1. Scenario specifications'!$A$11:$A$49,0))</f>
        <v>Current 1.75DS, 2030 start, 'Expect the Unexpected'</v>
      </c>
      <c r="B335" s="15" t="s">
        <v>33</v>
      </c>
      <c r="C335" s="15" t="s">
        <v>73</v>
      </c>
      <c r="D335" s="15" t="s">
        <v>270</v>
      </c>
      <c r="E335" s="16">
        <v>217.76839471634247</v>
      </c>
      <c r="F335" s="16">
        <v>242.99857406704328</v>
      </c>
      <c r="G335" s="16">
        <v>365.36686102816446</v>
      </c>
      <c r="H335" s="16">
        <v>1442.2354881882916</v>
      </c>
      <c r="I335" s="16">
        <v>3371.339596591155</v>
      </c>
      <c r="J335" s="16">
        <v>4792.5816390798536</v>
      </c>
      <c r="K335" s="16">
        <v>7870.9237560345136</v>
      </c>
      <c r="L335" s="16">
        <v>10130.15446088641</v>
      </c>
      <c r="M335" s="16">
        <v>15095.732403291977</v>
      </c>
      <c r="N335" s="16">
        <v>20531.979702331366</v>
      </c>
      <c r="O335" s="16">
        <v>26309.892039175407</v>
      </c>
    </row>
    <row r="336" spans="1:15" x14ac:dyDescent="0.3">
      <c r="A336" s="15" t="str">
        <f>INDEX('R1. Scenario specifications'!$C$11:$C$49,MATCH($B336,'R1. Scenario specifications'!$A$11:$A$49,0))</f>
        <v>Current 1.75DS, 2020 start, 'Expect the Unexpected' but with cheap renewables</v>
      </c>
      <c r="B336" s="15" t="s">
        <v>34</v>
      </c>
      <c r="C336" s="15" t="s">
        <v>64</v>
      </c>
      <c r="D336" s="15" t="s">
        <v>263</v>
      </c>
      <c r="E336" s="16">
        <v>19.526838931037336</v>
      </c>
      <c r="F336" s="16">
        <v>24.241679819130685</v>
      </c>
      <c r="G336" s="16">
        <v>117.00973314165351</v>
      </c>
      <c r="H336" s="16">
        <v>463.60374341735496</v>
      </c>
      <c r="I336" s="16">
        <v>510.68612359883406</v>
      </c>
      <c r="J336" s="16">
        <v>418.56158813849351</v>
      </c>
      <c r="K336" s="16">
        <v>66.986648723935474</v>
      </c>
      <c r="L336" s="16">
        <v>16.287177305992209</v>
      </c>
      <c r="M336" s="16">
        <v>6.4879758661341098</v>
      </c>
      <c r="N336" s="16">
        <v>7.90688895134583</v>
      </c>
      <c r="O336" s="16">
        <v>6.6765730374795504</v>
      </c>
    </row>
    <row r="337" spans="1:15" x14ac:dyDescent="0.3">
      <c r="A337" s="15" t="str">
        <f>INDEX('R1. Scenario specifications'!$C$11:$C$49,MATCH($B337,'R1. Scenario specifications'!$A$11:$A$49,0))</f>
        <v>Current 1.75DS, 2020 start, 'Expect the Unexpected' but with cheap renewables</v>
      </c>
      <c r="B337" s="15" t="s">
        <v>34</v>
      </c>
      <c r="C337" s="15" t="s">
        <v>74</v>
      </c>
      <c r="D337" s="15" t="s">
        <v>263</v>
      </c>
      <c r="E337" s="16">
        <v>0</v>
      </c>
      <c r="F337" s="16">
        <v>0</v>
      </c>
      <c r="G337" s="16">
        <v>0</v>
      </c>
      <c r="H337" s="16">
        <v>12.852947033129865</v>
      </c>
      <c r="I337" s="16">
        <v>88.492161368159515</v>
      </c>
      <c r="J337" s="16">
        <v>449.93160404645369</v>
      </c>
      <c r="K337" s="16">
        <v>1364.8072944316825</v>
      </c>
      <c r="L337" s="16">
        <v>2402.1647617792032</v>
      </c>
      <c r="M337" s="16">
        <v>3009.4561386372156</v>
      </c>
      <c r="N337" s="16">
        <v>3415.5333324548615</v>
      </c>
      <c r="O337" s="16">
        <v>3705.6670122529722</v>
      </c>
    </row>
    <row r="338" spans="1:15" x14ac:dyDescent="0.3">
      <c r="A338" s="15" t="str">
        <f>INDEX('R1. Scenario specifications'!$C$11:$C$49,MATCH($B338,'R1. Scenario specifications'!$A$11:$A$49,0))</f>
        <v>Current 1.75DS, 2020 start, 'Expect the Unexpected' but with cheap renewables</v>
      </c>
      <c r="B338" s="15" t="s">
        <v>34</v>
      </c>
      <c r="C338" s="15" t="s">
        <v>65</v>
      </c>
      <c r="D338" s="15" t="s">
        <v>264</v>
      </c>
      <c r="E338" s="16">
        <v>1574.4667538708993</v>
      </c>
      <c r="F338" s="16">
        <v>1804.9999999999995</v>
      </c>
      <c r="G338" s="16">
        <v>1804.9999999999995</v>
      </c>
      <c r="H338" s="16">
        <v>1442.4317981122208</v>
      </c>
      <c r="I338" s="16">
        <v>468.43294452252263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</row>
    <row r="339" spans="1:15" x14ac:dyDescent="0.3">
      <c r="A339" s="15" t="str">
        <f>INDEX('R1. Scenario specifications'!$C$11:$C$49,MATCH($B339,'R1. Scenario specifications'!$A$11:$A$49,0))</f>
        <v>Current 1.75DS, 2020 start, 'Expect the Unexpected' but with cheap renewables</v>
      </c>
      <c r="B339" s="15" t="s">
        <v>34</v>
      </c>
      <c r="C339" s="15" t="s">
        <v>66</v>
      </c>
      <c r="D339" s="15" t="s">
        <v>265</v>
      </c>
      <c r="E339" s="16">
        <v>1039.9117830499872</v>
      </c>
      <c r="F339" s="16">
        <v>1665.4640407224579</v>
      </c>
      <c r="G339" s="16">
        <v>2174.5779702128848</v>
      </c>
      <c r="H339" s="16">
        <v>2029.9995797339222</v>
      </c>
      <c r="I339" s="16">
        <v>1037.7207663744284</v>
      </c>
      <c r="J339" s="16">
        <v>419.85759808666921</v>
      </c>
      <c r="K339" s="16">
        <v>507.87069147922148</v>
      </c>
      <c r="L339" s="16">
        <v>495.60840080782873</v>
      </c>
      <c r="M339" s="16">
        <v>199.62633012816951</v>
      </c>
      <c r="N339" s="16">
        <v>299.10652966310113</v>
      </c>
      <c r="O339" s="16">
        <v>313.71441154275124</v>
      </c>
    </row>
    <row r="340" spans="1:15" x14ac:dyDescent="0.3">
      <c r="A340" s="15" t="str">
        <f>INDEX('R1. Scenario specifications'!$C$11:$C$49,MATCH($B340,'R1. Scenario specifications'!$A$11:$A$49,0))</f>
        <v>Current 1.75DS, 2020 start, 'Expect the Unexpected' but with cheap renewables</v>
      </c>
      <c r="B340" s="15" t="s">
        <v>34</v>
      </c>
      <c r="C340" s="15" t="s">
        <v>75</v>
      </c>
      <c r="D340" s="15" t="s">
        <v>265</v>
      </c>
      <c r="E340" s="16">
        <v>0</v>
      </c>
      <c r="F340" s="16">
        <v>0</v>
      </c>
      <c r="G340" s="16">
        <v>0</v>
      </c>
      <c r="H340" s="16">
        <v>1.1597062468380179</v>
      </c>
      <c r="I340" s="16">
        <v>8.1727760143516797</v>
      </c>
      <c r="J340" s="16">
        <v>70.791184590748657</v>
      </c>
      <c r="K340" s="16">
        <v>215.55051494346191</v>
      </c>
      <c r="L340" s="16">
        <v>581.64065594103954</v>
      </c>
      <c r="M340" s="16">
        <v>1058.2051005524634</v>
      </c>
      <c r="N340" s="16">
        <v>1279.7368497865721</v>
      </c>
      <c r="O340" s="16">
        <v>1181.6301626358936</v>
      </c>
    </row>
    <row r="341" spans="1:15" x14ac:dyDescent="0.3">
      <c r="A341" s="15" t="str">
        <f>INDEX('R1. Scenario specifications'!$C$11:$C$49,MATCH($B341,'R1. Scenario specifications'!$A$11:$A$49,0))</f>
        <v>Current 1.75DS, 2020 start, 'Expect the Unexpected' but with cheap renewables</v>
      </c>
      <c r="B341" s="15" t="s">
        <v>34</v>
      </c>
      <c r="C341" s="15" t="s">
        <v>67</v>
      </c>
      <c r="D341" s="15" t="s">
        <v>268</v>
      </c>
      <c r="E341" s="16">
        <v>31.122062759818384</v>
      </c>
      <c r="F341" s="16">
        <v>28.670816918420648</v>
      </c>
      <c r="G341" s="16">
        <v>111.69584269732113</v>
      </c>
      <c r="H341" s="16">
        <v>157.36109019852242</v>
      </c>
      <c r="I341" s="16">
        <v>201.33162798061892</v>
      </c>
      <c r="J341" s="16">
        <v>264.42889993315106</v>
      </c>
      <c r="K341" s="16">
        <v>351.51457362088649</v>
      </c>
      <c r="L341" s="16">
        <v>445.6102072428427</v>
      </c>
      <c r="M341" s="16">
        <v>625.51646408642068</v>
      </c>
      <c r="N341" s="16">
        <v>842.80566687558735</v>
      </c>
      <c r="O341" s="16">
        <v>905.2041358829083</v>
      </c>
    </row>
    <row r="342" spans="1:15" x14ac:dyDescent="0.3">
      <c r="A342" s="15" t="str">
        <f>INDEX('R1. Scenario specifications'!$C$11:$C$49,MATCH($B342,'R1. Scenario specifications'!$A$11:$A$49,0))</f>
        <v>Current 1.75DS, 2020 start, 'Expect the Unexpected' but with cheap renewables</v>
      </c>
      <c r="B342" s="15" t="s">
        <v>34</v>
      </c>
      <c r="C342" s="15" t="s">
        <v>68</v>
      </c>
      <c r="D342" s="15" t="s">
        <v>266</v>
      </c>
      <c r="E342" s="16">
        <v>738.24098154394619</v>
      </c>
      <c r="F342" s="16">
        <v>743.13608956648409</v>
      </c>
      <c r="G342" s="16">
        <v>987.16933273363418</v>
      </c>
      <c r="H342" s="16">
        <v>1176.8550375511322</v>
      </c>
      <c r="I342" s="16">
        <v>1426.240997032678</v>
      </c>
      <c r="J342" s="16">
        <v>1646.4819213556282</v>
      </c>
      <c r="K342" s="16">
        <v>1847.3539291481636</v>
      </c>
      <c r="L342" s="16">
        <v>2063.9187733581025</v>
      </c>
      <c r="M342" s="16">
        <v>2618.9610335075131</v>
      </c>
      <c r="N342" s="16">
        <v>2898.6882144056253</v>
      </c>
      <c r="O342" s="16">
        <v>3020.025966622673</v>
      </c>
    </row>
    <row r="343" spans="1:15" x14ac:dyDescent="0.3">
      <c r="A343" s="15" t="str">
        <f>INDEX('R1. Scenario specifications'!$C$11:$C$49,MATCH($B343,'R1. Scenario specifications'!$A$11:$A$49,0))</f>
        <v>Current 1.75DS, 2020 start, 'Expect the Unexpected' but with cheap renewables</v>
      </c>
      <c r="B343" s="15" t="s">
        <v>34</v>
      </c>
      <c r="C343" s="15" t="s">
        <v>69</v>
      </c>
      <c r="D343" s="15" t="s">
        <v>267</v>
      </c>
      <c r="E343" s="16">
        <v>381.69394199846289</v>
      </c>
      <c r="F343" s="16">
        <v>393.99999999999972</v>
      </c>
      <c r="G343" s="16">
        <v>647.54384646462074</v>
      </c>
      <c r="H343" s="16">
        <v>602.16573699230344</v>
      </c>
      <c r="I343" s="16">
        <v>636.65740317841005</v>
      </c>
      <c r="J343" s="16">
        <v>917.91856440931008</v>
      </c>
      <c r="K343" s="16">
        <v>973.13552822682323</v>
      </c>
      <c r="L343" s="16">
        <v>1174.6505056414601</v>
      </c>
      <c r="M343" s="16">
        <v>1388.9986138086729</v>
      </c>
      <c r="N343" s="16">
        <v>1438.9145140612395</v>
      </c>
      <c r="O343" s="16">
        <v>1452.0085060833296</v>
      </c>
    </row>
    <row r="344" spans="1:15" x14ac:dyDescent="0.3">
      <c r="A344" s="15" t="str">
        <f>INDEX('R1. Scenario specifications'!$C$11:$C$49,MATCH($B344,'R1. Scenario specifications'!$A$11:$A$49,0))</f>
        <v>Current 1.75DS, 2020 start, 'Expect the Unexpected' but with cheap renewables</v>
      </c>
      <c r="B344" s="15" t="s">
        <v>34</v>
      </c>
      <c r="C344" s="15" t="s">
        <v>70</v>
      </c>
      <c r="D344" s="15" t="s">
        <v>268</v>
      </c>
      <c r="E344" s="16">
        <v>425.57696557048564</v>
      </c>
      <c r="F344" s="16">
        <v>452.4364981864552</v>
      </c>
      <c r="G344" s="16">
        <v>452.8330666776244</v>
      </c>
      <c r="H344" s="16">
        <v>267.91632187458129</v>
      </c>
      <c r="I344" s="16">
        <v>149.22259893309294</v>
      </c>
      <c r="J344" s="16">
        <v>24.201127234102302</v>
      </c>
      <c r="K344" s="16">
        <v>28.018403943159903</v>
      </c>
      <c r="L344" s="16">
        <v>37.523432517766167</v>
      </c>
      <c r="M344" s="16">
        <v>42.926446096917104</v>
      </c>
      <c r="N344" s="16">
        <v>106.010662843394</v>
      </c>
      <c r="O344" s="16">
        <v>167.75996263663237</v>
      </c>
    </row>
    <row r="345" spans="1:15" x14ac:dyDescent="0.3">
      <c r="A345" s="15" t="str">
        <f>INDEX('R1. Scenario specifications'!$C$11:$C$49,MATCH($B345,'R1. Scenario specifications'!$A$11:$A$49,0))</f>
        <v>Current 1.75DS, 2020 start, 'Expect the Unexpected' but with cheap renewables</v>
      </c>
      <c r="B345" s="15" t="s">
        <v>34</v>
      </c>
      <c r="C345" s="15" t="s">
        <v>71</v>
      </c>
      <c r="D345" s="15" t="s">
        <v>269</v>
      </c>
      <c r="E345" s="16">
        <v>13.930776255707762</v>
      </c>
      <c r="F345" s="16">
        <v>96.560908546679059</v>
      </c>
      <c r="G345" s="16">
        <v>228.79465615510912</v>
      </c>
      <c r="H345" s="16">
        <v>1416.3517155464399</v>
      </c>
      <c r="I345" s="16">
        <v>3931.9408806498905</v>
      </c>
      <c r="J345" s="16">
        <v>5713.2990525422383</v>
      </c>
      <c r="K345" s="16">
        <v>7863.0628755385969</v>
      </c>
      <c r="L345" s="16">
        <v>12787.725120951894</v>
      </c>
      <c r="M345" s="16">
        <v>19288.599189498895</v>
      </c>
      <c r="N345" s="16">
        <v>24177.386504085851</v>
      </c>
      <c r="O345" s="16">
        <v>26629.449769771039</v>
      </c>
    </row>
    <row r="346" spans="1:15" x14ac:dyDescent="0.3">
      <c r="A346" s="15" t="str">
        <f>INDEX('R1. Scenario specifications'!$C$11:$C$49,MATCH($B346,'R1. Scenario specifications'!$A$11:$A$49,0))</f>
        <v>Current 1.75DS, 2020 start, 'Expect the Unexpected' but with cheap renewables</v>
      </c>
      <c r="B346" s="15" t="s">
        <v>34</v>
      </c>
      <c r="C346" s="15" t="s">
        <v>72</v>
      </c>
      <c r="D346" s="15" t="s">
        <v>269</v>
      </c>
      <c r="E346" s="16">
        <v>11.2241111111111</v>
      </c>
      <c r="F346" s="16">
        <v>12.249511111111101</v>
      </c>
      <c r="G346" s="16">
        <v>13.0611055551111</v>
      </c>
      <c r="H346" s="16">
        <v>13.317414899301676</v>
      </c>
      <c r="I346" s="16">
        <v>14.917674990831943</v>
      </c>
      <c r="J346" s="16">
        <v>24.834370463148897</v>
      </c>
      <c r="K346" s="16">
        <v>25.022538447124241</v>
      </c>
      <c r="L346" s="16">
        <v>90.414711372643964</v>
      </c>
      <c r="M346" s="16">
        <v>151.48710009202429</v>
      </c>
      <c r="N346" s="16">
        <v>151.48470009202427</v>
      </c>
      <c r="O346" s="16">
        <v>151.4823000920243</v>
      </c>
    </row>
    <row r="347" spans="1:15" x14ac:dyDescent="0.3">
      <c r="A347" s="15" t="str">
        <f>INDEX('R1. Scenario specifications'!$C$11:$C$49,MATCH($B347,'R1. Scenario specifications'!$A$11:$A$49,0))</f>
        <v>Current 1.75DS, 2020 start, 'Expect the Unexpected' but with cheap renewables</v>
      </c>
      <c r="B347" s="15" t="s">
        <v>34</v>
      </c>
      <c r="C347" s="15" t="s">
        <v>76</v>
      </c>
      <c r="D347" s="15" t="s">
        <v>268</v>
      </c>
      <c r="E347" s="16">
        <v>0.31124745380476826</v>
      </c>
      <c r="F347" s="16">
        <v>0.28314462712947408</v>
      </c>
      <c r="G347" s="16">
        <v>0.23818010444900301</v>
      </c>
      <c r="H347" s="16">
        <v>0.15878673629933501</v>
      </c>
      <c r="I347" s="16">
        <v>7.9393368149667701E-2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</row>
    <row r="348" spans="1:15" x14ac:dyDescent="0.3">
      <c r="A348" s="15" t="str">
        <f>INDEX('R1. Scenario specifications'!$C$11:$C$49,MATCH($B348,'R1. Scenario specifications'!$A$11:$A$49,0))</f>
        <v>Current 1.75DS, 2020 start, 'Expect the Unexpected' but with cheap renewables</v>
      </c>
      <c r="B348" s="15" t="s">
        <v>34</v>
      </c>
      <c r="C348" s="15" t="s">
        <v>73</v>
      </c>
      <c r="D348" s="15" t="s">
        <v>270</v>
      </c>
      <c r="E348" s="16">
        <v>217.76839471634247</v>
      </c>
      <c r="F348" s="16">
        <v>242.99857406704328</v>
      </c>
      <c r="G348" s="16">
        <v>365.36686102816446</v>
      </c>
      <c r="H348" s="16">
        <v>1986.677682124244</v>
      </c>
      <c r="I348" s="16">
        <v>3695.170545899673</v>
      </c>
      <c r="J348" s="16">
        <v>4813.3046829891873</v>
      </c>
      <c r="K348" s="16">
        <v>6691.7377374304597</v>
      </c>
      <c r="L348" s="16">
        <v>10382.522362597379</v>
      </c>
      <c r="M348" s="16">
        <v>16739.536703006208</v>
      </c>
      <c r="N348" s="16">
        <v>22475.769327659687</v>
      </c>
      <c r="O348" s="16">
        <v>27413.390492092236</v>
      </c>
    </row>
    <row r="349" spans="1:15" x14ac:dyDescent="0.3">
      <c r="A349" s="15" t="str">
        <f>INDEX('R1. Scenario specifications'!$C$11:$C$49,MATCH($B349,'R1. Scenario specifications'!$A$11:$A$49,0))</f>
        <v>Current 1.75DS, 2030 start, 'Expect the Unexpected' but with cheap renewables</v>
      </c>
      <c r="B349" s="15" t="s">
        <v>35</v>
      </c>
      <c r="C349" s="15" t="s">
        <v>64</v>
      </c>
      <c r="D349" s="15" t="s">
        <v>263</v>
      </c>
      <c r="E349" s="16">
        <v>19.526838931037336</v>
      </c>
      <c r="F349" s="16">
        <v>24.241679819130685</v>
      </c>
      <c r="G349" s="16">
        <v>117.00973314165351</v>
      </c>
      <c r="H349" s="16">
        <v>337.46670445449013</v>
      </c>
      <c r="I349" s="16">
        <v>538.50948749132795</v>
      </c>
      <c r="J349" s="16">
        <v>445.86060987112347</v>
      </c>
      <c r="K349" s="16">
        <v>226.40275451939445</v>
      </c>
      <c r="L349" s="16">
        <v>16.875882591571049</v>
      </c>
      <c r="M349" s="16">
        <v>5.9800450999640198</v>
      </c>
      <c r="N349" s="16">
        <v>6.2369205951381197</v>
      </c>
      <c r="O349" s="16">
        <v>6.2369205951381197</v>
      </c>
    </row>
    <row r="350" spans="1:15" x14ac:dyDescent="0.3">
      <c r="A350" s="15" t="str">
        <f>INDEX('R1. Scenario specifications'!$C$11:$C$49,MATCH($B350,'R1. Scenario specifications'!$A$11:$A$49,0))</f>
        <v>Current 1.75DS, 2030 start, 'Expect the Unexpected' but with cheap renewables</v>
      </c>
      <c r="B350" s="15" t="s">
        <v>35</v>
      </c>
      <c r="C350" s="15" t="s">
        <v>74</v>
      </c>
      <c r="D350" s="15" t="s">
        <v>263</v>
      </c>
      <c r="E350" s="16">
        <v>0</v>
      </c>
      <c r="F350" s="16">
        <v>0</v>
      </c>
      <c r="G350" s="16">
        <v>0</v>
      </c>
      <c r="H350" s="16">
        <v>0</v>
      </c>
      <c r="I350" s="16">
        <v>14.51976189512888</v>
      </c>
      <c r="J350" s="16">
        <v>272.45756119832799</v>
      </c>
      <c r="K350" s="16">
        <v>1655.1769871329052</v>
      </c>
      <c r="L350" s="16">
        <v>3145.6931142673625</v>
      </c>
      <c r="M350" s="16">
        <v>3434.9746134549487</v>
      </c>
      <c r="N350" s="16">
        <v>3322.5885667157413</v>
      </c>
      <c r="O350" s="16">
        <v>3557.0177343177807</v>
      </c>
    </row>
    <row r="351" spans="1:15" x14ac:dyDescent="0.3">
      <c r="A351" s="15" t="str">
        <f>INDEX('R1. Scenario specifications'!$C$11:$C$49,MATCH($B351,'R1. Scenario specifications'!$A$11:$A$49,0))</f>
        <v>Current 1.75DS, 2030 start, 'Expect the Unexpected' but with cheap renewables</v>
      </c>
      <c r="B351" s="15" t="s">
        <v>35</v>
      </c>
      <c r="C351" s="15" t="s">
        <v>65</v>
      </c>
      <c r="D351" s="15" t="s">
        <v>264</v>
      </c>
      <c r="E351" s="16">
        <v>1574.4667538708993</v>
      </c>
      <c r="F351" s="16">
        <v>1804.9999999999995</v>
      </c>
      <c r="G351" s="16">
        <v>1804.9999999999995</v>
      </c>
      <c r="H351" s="16">
        <v>1457.9151695915234</v>
      </c>
      <c r="I351" s="16">
        <v>483.91631600182512</v>
      </c>
      <c r="J351" s="16">
        <v>15.4833714793025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</row>
    <row r="352" spans="1:15" x14ac:dyDescent="0.3">
      <c r="A352" s="15" t="str">
        <f>INDEX('R1. Scenario specifications'!$C$11:$C$49,MATCH($B352,'R1. Scenario specifications'!$A$11:$A$49,0))</f>
        <v>Current 1.75DS, 2030 start, 'Expect the Unexpected' but with cheap renewables</v>
      </c>
      <c r="B352" s="15" t="s">
        <v>35</v>
      </c>
      <c r="C352" s="15" t="s">
        <v>66</v>
      </c>
      <c r="D352" s="15" t="s">
        <v>265</v>
      </c>
      <c r="E352" s="16">
        <v>1039.9117830499872</v>
      </c>
      <c r="F352" s="16">
        <v>1665.4640407224579</v>
      </c>
      <c r="G352" s="16">
        <v>2174.5779702128848</v>
      </c>
      <c r="H352" s="16">
        <v>2013.1733764806745</v>
      </c>
      <c r="I352" s="16">
        <v>1149.9236981788536</v>
      </c>
      <c r="J352" s="16">
        <v>517.12231265020807</v>
      </c>
      <c r="K352" s="16">
        <v>638.40876372485241</v>
      </c>
      <c r="L352" s="16">
        <v>429.13645278437042</v>
      </c>
      <c r="M352" s="16">
        <v>131.81089740870618</v>
      </c>
      <c r="N352" s="16">
        <v>266.62914169312103</v>
      </c>
      <c r="O352" s="16">
        <v>273.16353472581483</v>
      </c>
    </row>
    <row r="353" spans="1:15" x14ac:dyDescent="0.3">
      <c r="A353" s="15" t="str">
        <f>INDEX('R1. Scenario specifications'!$C$11:$C$49,MATCH($B353,'R1. Scenario specifications'!$A$11:$A$49,0))</f>
        <v>Current 1.75DS, 2030 start, 'Expect the Unexpected' but with cheap renewables</v>
      </c>
      <c r="B353" s="15" t="s">
        <v>35</v>
      </c>
      <c r="C353" s="15" t="s">
        <v>75</v>
      </c>
      <c r="D353" s="15" t="s">
        <v>265</v>
      </c>
      <c r="E353" s="16">
        <v>0</v>
      </c>
      <c r="F353" s="16">
        <v>0</v>
      </c>
      <c r="G353" s="16">
        <v>0</v>
      </c>
      <c r="H353" s="16">
        <v>0</v>
      </c>
      <c r="I353" s="16">
        <v>0.48628310487112297</v>
      </c>
      <c r="J353" s="16">
        <v>10.941788838776951</v>
      </c>
      <c r="K353" s="16">
        <v>82.95975468988641</v>
      </c>
      <c r="L353" s="16">
        <v>409.60051723051629</v>
      </c>
      <c r="M353" s="16">
        <v>877.23604014898365</v>
      </c>
      <c r="N353" s="16">
        <v>1043.5430459754291</v>
      </c>
      <c r="O353" s="16">
        <v>1184.5262603679216</v>
      </c>
    </row>
    <row r="354" spans="1:15" x14ac:dyDescent="0.3">
      <c r="A354" s="15" t="str">
        <f>INDEX('R1. Scenario specifications'!$C$11:$C$49,MATCH($B354,'R1. Scenario specifications'!$A$11:$A$49,0))</f>
        <v>Current 1.75DS, 2030 start, 'Expect the Unexpected' but with cheap renewables</v>
      </c>
      <c r="B354" s="15" t="s">
        <v>35</v>
      </c>
      <c r="C354" s="15" t="s">
        <v>67</v>
      </c>
      <c r="D354" s="15" t="s">
        <v>268</v>
      </c>
      <c r="E354" s="16">
        <v>31.122062759818384</v>
      </c>
      <c r="F354" s="16">
        <v>28.670816918420648</v>
      </c>
      <c r="G354" s="16">
        <v>111.69584269732113</v>
      </c>
      <c r="H354" s="16">
        <v>156.99053186462854</v>
      </c>
      <c r="I354" s="16">
        <v>223.31491166521627</v>
      </c>
      <c r="J354" s="16">
        <v>395.84389133482352</v>
      </c>
      <c r="K354" s="16">
        <v>518.44924081687952</v>
      </c>
      <c r="L354" s="16">
        <v>515.79354951649623</v>
      </c>
      <c r="M354" s="16">
        <v>547.4783186760792</v>
      </c>
      <c r="N354" s="16">
        <v>725.54092880312055</v>
      </c>
      <c r="O354" s="16">
        <v>831.32133650646949</v>
      </c>
    </row>
    <row r="355" spans="1:15" x14ac:dyDescent="0.3">
      <c r="A355" s="15" t="str">
        <f>INDEX('R1. Scenario specifications'!$C$11:$C$49,MATCH($B355,'R1. Scenario specifications'!$A$11:$A$49,0))</f>
        <v>Current 1.75DS, 2030 start, 'Expect the Unexpected' but with cheap renewables</v>
      </c>
      <c r="B355" s="15" t="s">
        <v>35</v>
      </c>
      <c r="C355" s="15" t="s">
        <v>68</v>
      </c>
      <c r="D355" s="15" t="s">
        <v>266</v>
      </c>
      <c r="E355" s="16">
        <v>738.24098154394619</v>
      </c>
      <c r="F355" s="16">
        <v>743.13608956648409</v>
      </c>
      <c r="G355" s="16">
        <v>987.16933273363418</v>
      </c>
      <c r="H355" s="16">
        <v>1154.9259485065875</v>
      </c>
      <c r="I355" s="16">
        <v>1286.2748093211915</v>
      </c>
      <c r="J355" s="16">
        <v>1927.5547687042492</v>
      </c>
      <c r="K355" s="16">
        <v>2266.6023091243487</v>
      </c>
      <c r="L355" s="16">
        <v>2366.3529529384305</v>
      </c>
      <c r="M355" s="16">
        <v>2754.8862555199976</v>
      </c>
      <c r="N355" s="16">
        <v>3074.5314902940213</v>
      </c>
      <c r="O355" s="16">
        <v>3190.3796623211606</v>
      </c>
    </row>
    <row r="356" spans="1:15" x14ac:dyDescent="0.3">
      <c r="A356" s="15" t="str">
        <f>INDEX('R1. Scenario specifications'!$C$11:$C$49,MATCH($B356,'R1. Scenario specifications'!$A$11:$A$49,0))</f>
        <v>Current 1.75DS, 2030 start, 'Expect the Unexpected' but with cheap renewables</v>
      </c>
      <c r="B356" s="15" t="s">
        <v>35</v>
      </c>
      <c r="C356" s="15" t="s">
        <v>69</v>
      </c>
      <c r="D356" s="15" t="s">
        <v>267</v>
      </c>
      <c r="E356" s="16">
        <v>381.69394199846289</v>
      </c>
      <c r="F356" s="16">
        <v>393.99999999999972</v>
      </c>
      <c r="G356" s="16">
        <v>647.54384646462074</v>
      </c>
      <c r="H356" s="16">
        <v>602.16573699230344</v>
      </c>
      <c r="I356" s="16">
        <v>568.95167702708954</v>
      </c>
      <c r="J356" s="16">
        <v>907.32721725874023</v>
      </c>
      <c r="K356" s="16">
        <v>1152.233956991467</v>
      </c>
      <c r="L356" s="16">
        <v>1232.8254314454857</v>
      </c>
      <c r="M356" s="16">
        <v>1335.0705022732941</v>
      </c>
      <c r="N356" s="16">
        <v>1454.0537971114672</v>
      </c>
      <c r="O356" s="16">
        <v>1485.4048938347528</v>
      </c>
    </row>
    <row r="357" spans="1:15" x14ac:dyDescent="0.3">
      <c r="A357" s="15" t="str">
        <f>INDEX('R1. Scenario specifications'!$C$11:$C$49,MATCH($B357,'R1. Scenario specifications'!$A$11:$A$49,0))</f>
        <v>Current 1.75DS, 2030 start, 'Expect the Unexpected' but with cheap renewables</v>
      </c>
      <c r="B357" s="15" t="s">
        <v>35</v>
      </c>
      <c r="C357" s="15" t="s">
        <v>70</v>
      </c>
      <c r="D357" s="15" t="s">
        <v>268</v>
      </c>
      <c r="E357" s="16">
        <v>425.57696557048564</v>
      </c>
      <c r="F357" s="16">
        <v>452.4364981864552</v>
      </c>
      <c r="G357" s="16">
        <v>452.8330666776244</v>
      </c>
      <c r="H357" s="16">
        <v>256.76156686396979</v>
      </c>
      <c r="I357" s="16">
        <v>156.82255571257392</v>
      </c>
      <c r="J357" s="16">
        <v>39.180590006510968</v>
      </c>
      <c r="K357" s="16">
        <v>37.357536397345179</v>
      </c>
      <c r="L357" s="16">
        <v>63.16567188330955</v>
      </c>
      <c r="M357" s="16">
        <v>63.539761419365313</v>
      </c>
      <c r="N357" s="16">
        <v>74.511830477987161</v>
      </c>
      <c r="O357" s="16">
        <v>145.41831463724617</v>
      </c>
    </row>
    <row r="358" spans="1:15" x14ac:dyDescent="0.3">
      <c r="A358" s="15" t="str">
        <f>INDEX('R1. Scenario specifications'!$C$11:$C$49,MATCH($B358,'R1. Scenario specifications'!$A$11:$A$49,0))</f>
        <v>Current 1.75DS, 2030 start, 'Expect the Unexpected' but with cheap renewables</v>
      </c>
      <c r="B358" s="15" t="s">
        <v>35</v>
      </c>
      <c r="C358" s="15" t="s">
        <v>71</v>
      </c>
      <c r="D358" s="15" t="s">
        <v>269</v>
      </c>
      <c r="E358" s="16">
        <v>13.930776255707762</v>
      </c>
      <c r="F358" s="16">
        <v>96.560908546679059</v>
      </c>
      <c r="G358" s="16">
        <v>228.79465615510912</v>
      </c>
      <c r="H358" s="16">
        <v>549.8952912601319</v>
      </c>
      <c r="I358" s="16">
        <v>2675.9373440962518</v>
      </c>
      <c r="J358" s="16">
        <v>5880.3204196348479</v>
      </c>
      <c r="K358" s="16">
        <v>9370.0071604577352</v>
      </c>
      <c r="L358" s="16">
        <v>13373.295346264602</v>
      </c>
      <c r="M358" s="16">
        <v>18736.013397031977</v>
      </c>
      <c r="N358" s="16">
        <v>22266.824813988453</v>
      </c>
      <c r="O358" s="16">
        <v>25947.75741157891</v>
      </c>
    </row>
    <row r="359" spans="1:15" x14ac:dyDescent="0.3">
      <c r="A359" s="15" t="str">
        <f>INDEX('R1. Scenario specifications'!$C$11:$C$49,MATCH($B359,'R1. Scenario specifications'!$A$11:$A$49,0))</f>
        <v>Current 1.75DS, 2030 start, 'Expect the Unexpected' but with cheap renewables</v>
      </c>
      <c r="B359" s="15" t="s">
        <v>35</v>
      </c>
      <c r="C359" s="15" t="s">
        <v>72</v>
      </c>
      <c r="D359" s="15" t="s">
        <v>269</v>
      </c>
      <c r="E359" s="16">
        <v>11.2241111111111</v>
      </c>
      <c r="F359" s="16">
        <v>12.249511111111101</v>
      </c>
      <c r="G359" s="16">
        <v>13.0611055551111</v>
      </c>
      <c r="H359" s="16">
        <v>13.059905555111095</v>
      </c>
      <c r="I359" s="16">
        <v>13.31591200119594</v>
      </c>
      <c r="J359" s="16">
        <v>14.918648787295158</v>
      </c>
      <c r="K359" s="16">
        <v>24.851079299581908</v>
      </c>
      <c r="L359" s="16">
        <v>68.5449166669801</v>
      </c>
      <c r="M359" s="16">
        <v>68.541837951756307</v>
      </c>
      <c r="N359" s="16">
        <v>68.539037951756299</v>
      </c>
      <c r="O359" s="16">
        <v>68.536237951756291</v>
      </c>
    </row>
    <row r="360" spans="1:15" x14ac:dyDescent="0.3">
      <c r="A360" s="15" t="str">
        <f>INDEX('R1. Scenario specifications'!$C$11:$C$49,MATCH($B360,'R1. Scenario specifications'!$A$11:$A$49,0))</f>
        <v>Current 1.75DS, 2030 start, 'Expect the Unexpected' but with cheap renewables</v>
      </c>
      <c r="B360" s="15" t="s">
        <v>35</v>
      </c>
      <c r="C360" s="15" t="s">
        <v>76</v>
      </c>
      <c r="D360" s="15" t="s">
        <v>268</v>
      </c>
      <c r="E360" s="16">
        <v>0.31124745380476826</v>
      </c>
      <c r="F360" s="16">
        <v>0.28314462712947408</v>
      </c>
      <c r="G360" s="16">
        <v>0.23818010444900301</v>
      </c>
      <c r="H360" s="16">
        <v>0.15878673629933501</v>
      </c>
      <c r="I360" s="16">
        <v>7.9393368149667701E-2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</row>
    <row r="361" spans="1:15" x14ac:dyDescent="0.3">
      <c r="A361" s="15" t="str">
        <f>INDEX('R1. Scenario specifications'!$C$11:$C$49,MATCH($B361,'R1. Scenario specifications'!$A$11:$A$49,0))</f>
        <v>Current 1.75DS, 2030 start, 'Expect the Unexpected' but with cheap renewables</v>
      </c>
      <c r="B361" s="15" t="s">
        <v>35</v>
      </c>
      <c r="C361" s="15" t="s">
        <v>73</v>
      </c>
      <c r="D361" s="15" t="s">
        <v>270</v>
      </c>
      <c r="E361" s="16">
        <v>217.76839471634247</v>
      </c>
      <c r="F361" s="16">
        <v>242.99857406704328</v>
      </c>
      <c r="G361" s="16">
        <v>365.36686102816446</v>
      </c>
      <c r="H361" s="16">
        <v>1442.2354881882916</v>
      </c>
      <c r="I361" s="16">
        <v>3503.2628090841899</v>
      </c>
      <c r="J361" s="16">
        <v>5112.9415050623775</v>
      </c>
      <c r="K361" s="16">
        <v>8258.5571776010984</v>
      </c>
      <c r="L361" s="16">
        <v>10596.699619734871</v>
      </c>
      <c r="M361" s="16">
        <v>15827.897127451095</v>
      </c>
      <c r="N361" s="16">
        <v>20925.980221410926</v>
      </c>
      <c r="O361" s="16">
        <v>26796.198886791735</v>
      </c>
    </row>
    <row r="362" spans="1:15" x14ac:dyDescent="0.3">
      <c r="A362" s="15" t="str">
        <f>INDEX('R1. Scenario specifications'!$C$11:$C$49,MATCH($B362,'R1. Scenario specifications'!$A$11:$A$49,0))</f>
        <v>Current 1.75DS, 2020 start, 'Expect the Unexpected' but with cheap CCS</v>
      </c>
      <c r="B362" s="15" t="s">
        <v>36</v>
      </c>
      <c r="C362" s="15" t="s">
        <v>64</v>
      </c>
      <c r="D362" s="15" t="s">
        <v>263</v>
      </c>
      <c r="E362" s="16">
        <v>19.526838931037336</v>
      </c>
      <c r="F362" s="16">
        <v>24.241679819130685</v>
      </c>
      <c r="G362" s="16">
        <v>117.00973314165351</v>
      </c>
      <c r="H362" s="16">
        <v>506.04423300911964</v>
      </c>
      <c r="I362" s="16">
        <v>552.42199724096656</v>
      </c>
      <c r="J362" s="16">
        <v>462.09746578168119</v>
      </c>
      <c r="K362" s="16">
        <v>68.082036775358432</v>
      </c>
      <c r="L362" s="16">
        <v>19.637535112594342</v>
      </c>
      <c r="M362" s="16">
        <v>6.4876189906577801</v>
      </c>
      <c r="N362" s="16">
        <v>6.4876189906577801</v>
      </c>
      <c r="O362" s="16">
        <v>6.0028421880018996</v>
      </c>
    </row>
    <row r="363" spans="1:15" x14ac:dyDescent="0.3">
      <c r="A363" s="15" t="str">
        <f>INDEX('R1. Scenario specifications'!$C$11:$C$49,MATCH($B363,'R1. Scenario specifications'!$A$11:$A$49,0))</f>
        <v>Current 1.75DS, 2020 start, 'Expect the Unexpected' but with cheap CCS</v>
      </c>
      <c r="B363" s="15" t="s">
        <v>36</v>
      </c>
      <c r="C363" s="15" t="s">
        <v>74</v>
      </c>
      <c r="D363" s="15" t="s">
        <v>263</v>
      </c>
      <c r="E363" s="16">
        <v>0</v>
      </c>
      <c r="F363" s="16">
        <v>0</v>
      </c>
      <c r="G363" s="16">
        <v>0</v>
      </c>
      <c r="H363" s="16">
        <v>13.89081933170112</v>
      </c>
      <c r="I363" s="16">
        <v>91.963742949507449</v>
      </c>
      <c r="J363" s="16">
        <v>454.56739353825321</v>
      </c>
      <c r="K363" s="16">
        <v>1375.2513514112002</v>
      </c>
      <c r="L363" s="16">
        <v>2407.0905086616144</v>
      </c>
      <c r="M363" s="16">
        <v>2993.9582350662067</v>
      </c>
      <c r="N363" s="16">
        <v>3407.901640162343</v>
      </c>
      <c r="O363" s="16">
        <v>3704.2112616879658</v>
      </c>
    </row>
    <row r="364" spans="1:15" x14ac:dyDescent="0.3">
      <c r="A364" s="15" t="str">
        <f>INDEX('R1. Scenario specifications'!$C$11:$C$49,MATCH($B364,'R1. Scenario specifications'!$A$11:$A$49,0))</f>
        <v>Current 1.75DS, 2020 start, 'Expect the Unexpected' but with cheap CCS</v>
      </c>
      <c r="B364" s="15" t="s">
        <v>36</v>
      </c>
      <c r="C364" s="15" t="s">
        <v>65</v>
      </c>
      <c r="D364" s="15" t="s">
        <v>264</v>
      </c>
      <c r="E364" s="16">
        <v>1574.4667538708993</v>
      </c>
      <c r="F364" s="16">
        <v>1804.9999999999995</v>
      </c>
      <c r="G364" s="16">
        <v>1804.9999999999995</v>
      </c>
      <c r="H364" s="16">
        <v>1442.4317981122208</v>
      </c>
      <c r="I364" s="16">
        <v>468.43294452252263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</row>
    <row r="365" spans="1:15" x14ac:dyDescent="0.3">
      <c r="A365" s="15" t="str">
        <f>INDEX('R1. Scenario specifications'!$C$11:$C$49,MATCH($B365,'R1. Scenario specifications'!$A$11:$A$49,0))</f>
        <v>Current 1.75DS, 2020 start, 'Expect the Unexpected' but with cheap CCS</v>
      </c>
      <c r="B365" s="15" t="s">
        <v>36</v>
      </c>
      <c r="C365" s="15" t="s">
        <v>66</v>
      </c>
      <c r="D365" s="15" t="s">
        <v>265</v>
      </c>
      <c r="E365" s="16">
        <v>1039.9117830499872</v>
      </c>
      <c r="F365" s="16">
        <v>1665.4640407224579</v>
      </c>
      <c r="G365" s="16">
        <v>2174.5779702128848</v>
      </c>
      <c r="H365" s="16">
        <v>2031.7119870870056</v>
      </c>
      <c r="I365" s="16">
        <v>1021.2367983702447</v>
      </c>
      <c r="J365" s="16">
        <v>381.2969930221559</v>
      </c>
      <c r="K365" s="16">
        <v>459.2966064267016</v>
      </c>
      <c r="L365" s="16">
        <v>466.39881515222487</v>
      </c>
      <c r="M365" s="16">
        <v>196.99877237283539</v>
      </c>
      <c r="N365" s="16">
        <v>292.19997692689969</v>
      </c>
      <c r="O365" s="16">
        <v>309.95035294281627</v>
      </c>
    </row>
    <row r="366" spans="1:15" x14ac:dyDescent="0.3">
      <c r="A366" s="15" t="str">
        <f>INDEX('R1. Scenario specifications'!$C$11:$C$49,MATCH($B366,'R1. Scenario specifications'!$A$11:$A$49,0))</f>
        <v>Current 1.75DS, 2020 start, 'Expect the Unexpected' but with cheap CCS</v>
      </c>
      <c r="B366" s="15" t="s">
        <v>36</v>
      </c>
      <c r="C366" s="15" t="s">
        <v>75</v>
      </c>
      <c r="D366" s="15" t="s">
        <v>265</v>
      </c>
      <c r="E366" s="16">
        <v>0</v>
      </c>
      <c r="F366" s="16">
        <v>0</v>
      </c>
      <c r="G366" s="16">
        <v>0</v>
      </c>
      <c r="H366" s="16">
        <v>1.1152256682988819</v>
      </c>
      <c r="I366" s="16">
        <v>7.9019509436550504</v>
      </c>
      <c r="J366" s="16">
        <v>69.923716892280765</v>
      </c>
      <c r="K366" s="16">
        <v>238.96943917815929</v>
      </c>
      <c r="L366" s="16">
        <v>553.41858633048332</v>
      </c>
      <c r="M366" s="16">
        <v>1037.6550859590911</v>
      </c>
      <c r="N366" s="16">
        <v>1297.9465483714091</v>
      </c>
      <c r="O366" s="16">
        <v>1218.2793899534872</v>
      </c>
    </row>
    <row r="367" spans="1:15" x14ac:dyDescent="0.3">
      <c r="A367" s="15" t="str">
        <f>INDEX('R1. Scenario specifications'!$C$11:$C$49,MATCH($B367,'R1. Scenario specifications'!$A$11:$A$49,0))</f>
        <v>Current 1.75DS, 2020 start, 'Expect the Unexpected' but with cheap CCS</v>
      </c>
      <c r="B367" s="15" t="s">
        <v>36</v>
      </c>
      <c r="C367" s="15" t="s">
        <v>67</v>
      </c>
      <c r="D367" s="15" t="s">
        <v>268</v>
      </c>
      <c r="E367" s="16">
        <v>31.122062759818384</v>
      </c>
      <c r="F367" s="16">
        <v>28.670816918420648</v>
      </c>
      <c r="G367" s="16">
        <v>111.69584269732113</v>
      </c>
      <c r="H367" s="16">
        <v>157.36109019852242</v>
      </c>
      <c r="I367" s="16">
        <v>201.33162798061892</v>
      </c>
      <c r="J367" s="16">
        <v>265.21356775831805</v>
      </c>
      <c r="K367" s="16">
        <v>355.71267025615998</v>
      </c>
      <c r="L367" s="16">
        <v>449.24556727305537</v>
      </c>
      <c r="M367" s="16">
        <v>627.39113083115956</v>
      </c>
      <c r="N367" s="16">
        <v>848.03479737478142</v>
      </c>
      <c r="O367" s="16">
        <v>924.71874787235231</v>
      </c>
    </row>
    <row r="368" spans="1:15" x14ac:dyDescent="0.3">
      <c r="A368" s="15" t="str">
        <f>INDEX('R1. Scenario specifications'!$C$11:$C$49,MATCH($B368,'R1. Scenario specifications'!$A$11:$A$49,0))</f>
        <v>Current 1.75DS, 2020 start, 'Expect the Unexpected' but with cheap CCS</v>
      </c>
      <c r="B368" s="15" t="s">
        <v>36</v>
      </c>
      <c r="C368" s="15" t="s">
        <v>68</v>
      </c>
      <c r="D368" s="15" t="s">
        <v>266</v>
      </c>
      <c r="E368" s="16">
        <v>738.24098154394619</v>
      </c>
      <c r="F368" s="16">
        <v>743.13608956648409</v>
      </c>
      <c r="G368" s="16">
        <v>987.16933273363418</v>
      </c>
      <c r="H368" s="16">
        <v>1202.5693988344703</v>
      </c>
      <c r="I368" s="16">
        <v>1462.3758888968193</v>
      </c>
      <c r="J368" s="16">
        <v>1707.4049446988627</v>
      </c>
      <c r="K368" s="16">
        <v>1931.0358756236133</v>
      </c>
      <c r="L368" s="16">
        <v>2089.4561055612785</v>
      </c>
      <c r="M368" s="16">
        <v>2668.6786801527719</v>
      </c>
      <c r="N368" s="16">
        <v>2951.558432993831</v>
      </c>
      <c r="O368" s="16">
        <v>3072.305346972767</v>
      </c>
    </row>
    <row r="369" spans="1:15" x14ac:dyDescent="0.3">
      <c r="A369" s="15" t="str">
        <f>INDEX('R1. Scenario specifications'!$C$11:$C$49,MATCH($B369,'R1. Scenario specifications'!$A$11:$A$49,0))</f>
        <v>Current 1.75DS, 2020 start, 'Expect the Unexpected' but with cheap CCS</v>
      </c>
      <c r="B369" s="15" t="s">
        <v>36</v>
      </c>
      <c r="C369" s="15" t="s">
        <v>69</v>
      </c>
      <c r="D369" s="15" t="s">
        <v>267</v>
      </c>
      <c r="E369" s="16">
        <v>381.69394199846289</v>
      </c>
      <c r="F369" s="16">
        <v>393.99999999999972</v>
      </c>
      <c r="G369" s="16">
        <v>647.54384646462074</v>
      </c>
      <c r="H369" s="16">
        <v>602.16573699230344</v>
      </c>
      <c r="I369" s="16">
        <v>654.31455032891188</v>
      </c>
      <c r="J369" s="16">
        <v>922.18616618489898</v>
      </c>
      <c r="K369" s="16">
        <v>1024.3728506203374</v>
      </c>
      <c r="L369" s="16">
        <v>1183.2014253370248</v>
      </c>
      <c r="M369" s="16">
        <v>1383.3366729270329</v>
      </c>
      <c r="N369" s="16">
        <v>1436.2964992046716</v>
      </c>
      <c r="O369" s="16">
        <v>1442.0192144901318</v>
      </c>
    </row>
    <row r="370" spans="1:15" x14ac:dyDescent="0.3">
      <c r="A370" s="15" t="str">
        <f>INDEX('R1. Scenario specifications'!$C$11:$C$49,MATCH($B370,'R1. Scenario specifications'!$A$11:$A$49,0))</f>
        <v>Current 1.75DS, 2020 start, 'Expect the Unexpected' but with cheap CCS</v>
      </c>
      <c r="B370" s="15" t="s">
        <v>36</v>
      </c>
      <c r="C370" s="15" t="s">
        <v>70</v>
      </c>
      <c r="D370" s="15" t="s">
        <v>268</v>
      </c>
      <c r="E370" s="16">
        <v>425.57696557048564</v>
      </c>
      <c r="F370" s="16">
        <v>452.4364981864552</v>
      </c>
      <c r="G370" s="16">
        <v>452.8330666776244</v>
      </c>
      <c r="H370" s="16">
        <v>256.80679788038771</v>
      </c>
      <c r="I370" s="16">
        <v>134.15812466656666</v>
      </c>
      <c r="J370" s="16">
        <v>22.296540243507039</v>
      </c>
      <c r="K370" s="16">
        <v>34.691564417607786</v>
      </c>
      <c r="L370" s="16">
        <v>59.336640371144583</v>
      </c>
      <c r="M370" s="16">
        <v>76.454689041977375</v>
      </c>
      <c r="N370" s="16">
        <v>158.46710604618951</v>
      </c>
      <c r="O370" s="16">
        <v>232.75936625683704</v>
      </c>
    </row>
    <row r="371" spans="1:15" x14ac:dyDescent="0.3">
      <c r="A371" s="15" t="str">
        <f>INDEX('R1. Scenario specifications'!$C$11:$C$49,MATCH($B371,'R1. Scenario specifications'!$A$11:$A$49,0))</f>
        <v>Current 1.75DS, 2020 start, 'Expect the Unexpected' but with cheap CCS</v>
      </c>
      <c r="B371" s="15" t="s">
        <v>36</v>
      </c>
      <c r="C371" s="15" t="s">
        <v>71</v>
      </c>
      <c r="D371" s="15" t="s">
        <v>269</v>
      </c>
      <c r="E371" s="16">
        <v>13.930776255707762</v>
      </c>
      <c r="F371" s="16">
        <v>96.560908546679059</v>
      </c>
      <c r="G371" s="16">
        <v>228.79465615510912</v>
      </c>
      <c r="H371" s="16">
        <v>1078.0511526747052</v>
      </c>
      <c r="I371" s="16">
        <v>3394.7254859599589</v>
      </c>
      <c r="J371" s="16">
        <v>5029.1404738960391</v>
      </c>
      <c r="K371" s="16">
        <v>6824.2825700630883</v>
      </c>
      <c r="L371" s="16">
        <v>12286.86303241227</v>
      </c>
      <c r="M371" s="16">
        <v>18941.549262368368</v>
      </c>
      <c r="N371" s="16">
        <v>23674.188302101877</v>
      </c>
      <c r="O371" s="16">
        <v>26062.435192194411</v>
      </c>
    </row>
    <row r="372" spans="1:15" x14ac:dyDescent="0.3">
      <c r="A372" s="15" t="str">
        <f>INDEX('R1. Scenario specifications'!$C$11:$C$49,MATCH($B372,'R1. Scenario specifications'!$A$11:$A$49,0))</f>
        <v>Current 1.75DS, 2020 start, 'Expect the Unexpected' but with cheap CCS</v>
      </c>
      <c r="B372" s="15" t="s">
        <v>36</v>
      </c>
      <c r="C372" s="15" t="s">
        <v>72</v>
      </c>
      <c r="D372" s="15" t="s">
        <v>269</v>
      </c>
      <c r="E372" s="16">
        <v>11.2241111111111</v>
      </c>
      <c r="F372" s="16">
        <v>12.249511111111101</v>
      </c>
      <c r="G372" s="16">
        <v>13.0611055551111</v>
      </c>
      <c r="H372" s="16">
        <v>13.064963316157948</v>
      </c>
      <c r="I372" s="16">
        <v>13.277203669351074</v>
      </c>
      <c r="J372" s="16">
        <v>14.303497549845908</v>
      </c>
      <c r="K372" s="16">
        <v>14.390616202789703</v>
      </c>
      <c r="L372" s="16">
        <v>68.557047659526276</v>
      </c>
      <c r="M372" s="16">
        <v>146.36818764868991</v>
      </c>
      <c r="N372" s="16">
        <v>146.36578764868989</v>
      </c>
      <c r="O372" s="16">
        <v>146.36338764868989</v>
      </c>
    </row>
    <row r="373" spans="1:15" x14ac:dyDescent="0.3">
      <c r="A373" s="15" t="str">
        <f>INDEX('R1. Scenario specifications'!$C$11:$C$49,MATCH($B373,'R1. Scenario specifications'!$A$11:$A$49,0))</f>
        <v>Current 1.75DS, 2020 start, 'Expect the Unexpected' but with cheap CCS</v>
      </c>
      <c r="B373" s="15" t="s">
        <v>36</v>
      </c>
      <c r="C373" s="15" t="s">
        <v>76</v>
      </c>
      <c r="D373" s="15" t="s">
        <v>268</v>
      </c>
      <c r="E373" s="16">
        <v>0.31124745380476826</v>
      </c>
      <c r="F373" s="16">
        <v>0.28314462712947408</v>
      </c>
      <c r="G373" s="16">
        <v>0.23818010444900301</v>
      </c>
      <c r="H373" s="16">
        <v>0.15878673629933501</v>
      </c>
      <c r="I373" s="16">
        <v>7.9393368149667701E-2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</row>
    <row r="374" spans="1:15" x14ac:dyDescent="0.3">
      <c r="A374" s="15" t="str">
        <f>INDEX('R1. Scenario specifications'!$C$11:$C$49,MATCH($B374,'R1. Scenario specifications'!$A$11:$A$49,0))</f>
        <v>Current 1.75DS, 2020 start, 'Expect the Unexpected' but with cheap CCS</v>
      </c>
      <c r="B374" s="15" t="s">
        <v>36</v>
      </c>
      <c r="C374" s="15" t="s">
        <v>73</v>
      </c>
      <c r="D374" s="15" t="s">
        <v>270</v>
      </c>
      <c r="E374" s="16">
        <v>217.76839471634247</v>
      </c>
      <c r="F374" s="16">
        <v>242.99857406704328</v>
      </c>
      <c r="G374" s="16">
        <v>365.36686102816446</v>
      </c>
      <c r="H374" s="16">
        <v>1558.4397770798587</v>
      </c>
      <c r="I374" s="16">
        <v>3439.3695562298089</v>
      </c>
      <c r="J374" s="16">
        <v>4456.0718666683078</v>
      </c>
      <c r="K374" s="16">
        <v>6375.9194262261508</v>
      </c>
      <c r="L374" s="16">
        <v>9985.5005253859781</v>
      </c>
      <c r="M374" s="16">
        <v>16270.32375152255</v>
      </c>
      <c r="N374" s="16">
        <v>22009.812379390318</v>
      </c>
      <c r="O374" s="16">
        <v>26626.757678367816</v>
      </c>
    </row>
    <row r="375" spans="1:15" x14ac:dyDescent="0.3">
      <c r="A375" s="15" t="str">
        <f>INDEX('R1. Scenario specifications'!$C$11:$C$49,MATCH($B375,'R1. Scenario specifications'!$A$11:$A$49,0))</f>
        <v>Current 2DS, 2020 start, 'Expect the Unexpected' but with cheap renewables</v>
      </c>
      <c r="B375" s="15" t="s">
        <v>37</v>
      </c>
      <c r="C375" s="15" t="s">
        <v>64</v>
      </c>
      <c r="D375" s="15" t="s">
        <v>263</v>
      </c>
      <c r="E375" s="16">
        <v>19.526838931037336</v>
      </c>
      <c r="F375" s="16">
        <v>23.698294278602795</v>
      </c>
      <c r="G375" s="16">
        <v>117.10029682765501</v>
      </c>
      <c r="H375" s="16">
        <v>386.34099082153887</v>
      </c>
      <c r="I375" s="16">
        <v>463.52361921463381</v>
      </c>
      <c r="J375" s="16">
        <v>504.31689976146612</v>
      </c>
      <c r="K375" s="16">
        <v>274.26904293572676</v>
      </c>
      <c r="L375" s="16">
        <v>188.89617941588909</v>
      </c>
      <c r="M375" s="16">
        <v>50.661923266965722</v>
      </c>
      <c r="N375" s="16">
        <v>6.4881569599645701</v>
      </c>
      <c r="O375" s="16">
        <v>6.4881569599645701</v>
      </c>
    </row>
    <row r="376" spans="1:15" x14ac:dyDescent="0.3">
      <c r="A376" s="15" t="str">
        <f>INDEX('R1. Scenario specifications'!$C$11:$C$49,MATCH($B376,'R1. Scenario specifications'!$A$11:$A$49,0))</f>
        <v>Current 2DS, 2020 start, 'Expect the Unexpected' but with cheap renewables</v>
      </c>
      <c r="B376" s="15" t="s">
        <v>37</v>
      </c>
      <c r="C376" s="15" t="s">
        <v>74</v>
      </c>
      <c r="D376" s="15" t="s">
        <v>263</v>
      </c>
      <c r="E376" s="16">
        <v>0</v>
      </c>
      <c r="F376" s="16">
        <v>0</v>
      </c>
      <c r="G376" s="16">
        <v>0</v>
      </c>
      <c r="H376" s="16">
        <v>4.5654359016183896</v>
      </c>
      <c r="I376" s="16">
        <v>26.428043004061795</v>
      </c>
      <c r="J376" s="16">
        <v>139.71699489292683</v>
      </c>
      <c r="K376" s="16">
        <v>665.26422208086376</v>
      </c>
      <c r="L376" s="16">
        <v>1598.7254705599587</v>
      </c>
      <c r="M376" s="16">
        <v>2479.4590977323223</v>
      </c>
      <c r="N376" s="16">
        <v>3097.5040388004645</v>
      </c>
      <c r="O376" s="16">
        <v>3342.9020497510169</v>
      </c>
    </row>
    <row r="377" spans="1:15" x14ac:dyDescent="0.3">
      <c r="A377" s="15" t="str">
        <f>INDEX('R1. Scenario specifications'!$C$11:$C$49,MATCH($B377,'R1. Scenario specifications'!$A$11:$A$49,0))</f>
        <v>Current 2DS, 2020 start, 'Expect the Unexpected' but with cheap renewables</v>
      </c>
      <c r="B377" s="15" t="s">
        <v>37</v>
      </c>
      <c r="C377" s="15" t="s">
        <v>65</v>
      </c>
      <c r="D377" s="15" t="s">
        <v>264</v>
      </c>
      <c r="E377" s="16">
        <v>1558.2560763320735</v>
      </c>
      <c r="F377" s="16">
        <v>1805</v>
      </c>
      <c r="G377" s="16">
        <v>1805</v>
      </c>
      <c r="H377" s="16">
        <v>1442.4317981122215</v>
      </c>
      <c r="I377" s="16">
        <v>475.87716020246665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</row>
    <row r="378" spans="1:15" x14ac:dyDescent="0.3">
      <c r="A378" s="15" t="str">
        <f>INDEX('R1. Scenario specifications'!$C$11:$C$49,MATCH($B378,'R1. Scenario specifications'!$A$11:$A$49,0))</f>
        <v>Current 2DS, 2020 start, 'Expect the Unexpected' but with cheap renewables</v>
      </c>
      <c r="B378" s="15" t="s">
        <v>37</v>
      </c>
      <c r="C378" s="15" t="s">
        <v>66</v>
      </c>
      <c r="D378" s="15" t="s">
        <v>265</v>
      </c>
      <c r="E378" s="16">
        <v>1036.8497555813403</v>
      </c>
      <c r="F378" s="16">
        <v>1662.6355534387858</v>
      </c>
      <c r="G378" s="16">
        <v>2141.406971981367</v>
      </c>
      <c r="H378" s="16">
        <v>2002.8699200683059</v>
      </c>
      <c r="I378" s="16">
        <v>965.92323302913212</v>
      </c>
      <c r="J378" s="16">
        <v>460.0785206987581</v>
      </c>
      <c r="K378" s="16">
        <v>706.76772329456185</v>
      </c>
      <c r="L378" s="16">
        <v>815.29146562344908</v>
      </c>
      <c r="M378" s="16">
        <v>480.03512178420607</v>
      </c>
      <c r="N378" s="16">
        <v>283.85500319080012</v>
      </c>
      <c r="O378" s="16">
        <v>255.66483012879729</v>
      </c>
    </row>
    <row r="379" spans="1:15" x14ac:dyDescent="0.3">
      <c r="A379" s="15" t="str">
        <f>INDEX('R1. Scenario specifications'!$C$11:$C$49,MATCH($B379,'R1. Scenario specifications'!$A$11:$A$49,0))</f>
        <v>Current 2DS, 2020 start, 'Expect the Unexpected' but with cheap renewables</v>
      </c>
      <c r="B379" s="15" t="s">
        <v>37</v>
      </c>
      <c r="C379" s="15" t="s">
        <v>75</v>
      </c>
      <c r="D379" s="15" t="s">
        <v>265</v>
      </c>
      <c r="E379" s="16">
        <v>0</v>
      </c>
      <c r="F379" s="16">
        <v>0</v>
      </c>
      <c r="G379" s="16">
        <v>0</v>
      </c>
      <c r="H379" s="16">
        <v>0</v>
      </c>
      <c r="I379" s="16">
        <v>2.399881133364854</v>
      </c>
      <c r="J379" s="16">
        <v>6.1502731424714403</v>
      </c>
      <c r="K379" s="16">
        <v>7.1870602499034639</v>
      </c>
      <c r="L379" s="16">
        <v>40.932152904325598</v>
      </c>
      <c r="M379" s="16">
        <v>370.97230684052209</v>
      </c>
      <c r="N379" s="16">
        <v>889.14582113913616</v>
      </c>
      <c r="O379" s="16">
        <v>1066.9166532329361</v>
      </c>
    </row>
    <row r="380" spans="1:15" x14ac:dyDescent="0.3">
      <c r="A380" s="15" t="str">
        <f>INDEX('R1. Scenario specifications'!$C$11:$C$49,MATCH($B380,'R1. Scenario specifications'!$A$11:$A$49,0))</f>
        <v>Current 2DS, 2020 start, 'Expect the Unexpected' but with cheap renewables</v>
      </c>
      <c r="B380" s="15" t="s">
        <v>37</v>
      </c>
      <c r="C380" s="15" t="s">
        <v>67</v>
      </c>
      <c r="D380" s="15" t="s">
        <v>268</v>
      </c>
      <c r="E380" s="16">
        <v>31.122062759818384</v>
      </c>
      <c r="F380" s="16">
        <v>28.670816918420648</v>
      </c>
      <c r="G380" s="16">
        <v>109.38444775599423</v>
      </c>
      <c r="H380" s="16">
        <v>155.04969525719551</v>
      </c>
      <c r="I380" s="16">
        <v>201.21234403493838</v>
      </c>
      <c r="J380" s="16">
        <v>258.25571850239714</v>
      </c>
      <c r="K380" s="16">
        <v>342.72727278954892</v>
      </c>
      <c r="L380" s="16">
        <v>370.11417271373881</v>
      </c>
      <c r="M380" s="16">
        <v>410.62015642357034</v>
      </c>
      <c r="N380" s="16">
        <v>629.52478436185993</v>
      </c>
      <c r="O380" s="16">
        <v>851.80307080212231</v>
      </c>
    </row>
    <row r="381" spans="1:15" x14ac:dyDescent="0.3">
      <c r="A381" s="15" t="str">
        <f>INDEX('R1. Scenario specifications'!$C$11:$C$49,MATCH($B381,'R1. Scenario specifications'!$A$11:$A$49,0))</f>
        <v>Current 2DS, 2020 start, 'Expect the Unexpected' but with cheap renewables</v>
      </c>
      <c r="B381" s="15" t="s">
        <v>37</v>
      </c>
      <c r="C381" s="15" t="s">
        <v>68</v>
      </c>
      <c r="D381" s="15" t="s">
        <v>266</v>
      </c>
      <c r="E381" s="16">
        <v>738.24098154394619</v>
      </c>
      <c r="F381" s="16">
        <v>744.21036568474779</v>
      </c>
      <c r="G381" s="16">
        <v>1004.4451437172011</v>
      </c>
      <c r="H381" s="16">
        <v>1171.3024084767283</v>
      </c>
      <c r="I381" s="16">
        <v>1321.6180521977253</v>
      </c>
      <c r="J381" s="16">
        <v>1519.7528674622515</v>
      </c>
      <c r="K381" s="16">
        <v>1652.2171556021958</v>
      </c>
      <c r="L381" s="16">
        <v>1806.7507380956611</v>
      </c>
      <c r="M381" s="16">
        <v>2234.6706147329892</v>
      </c>
      <c r="N381" s="16">
        <v>2793.6099437407047</v>
      </c>
      <c r="O381" s="16">
        <v>3024.4538330155001</v>
      </c>
    </row>
    <row r="382" spans="1:15" x14ac:dyDescent="0.3">
      <c r="A382" s="15" t="str">
        <f>INDEX('R1. Scenario specifications'!$C$11:$C$49,MATCH($B382,'R1. Scenario specifications'!$A$11:$A$49,0))</f>
        <v>Current 2DS, 2020 start, 'Expect the Unexpected' but with cheap renewables</v>
      </c>
      <c r="B382" s="15" t="s">
        <v>37</v>
      </c>
      <c r="C382" s="15" t="s">
        <v>69</v>
      </c>
      <c r="D382" s="15" t="s">
        <v>267</v>
      </c>
      <c r="E382" s="16">
        <v>381.69394199846289</v>
      </c>
      <c r="F382" s="16">
        <v>393.99999999999972</v>
      </c>
      <c r="G382" s="16">
        <v>647.54384646462063</v>
      </c>
      <c r="H382" s="16">
        <v>602.16573699230344</v>
      </c>
      <c r="I382" s="16">
        <v>591.37729790324829</v>
      </c>
      <c r="J382" s="16">
        <v>784.09932497725208</v>
      </c>
      <c r="K382" s="16">
        <v>879.03820288861903</v>
      </c>
      <c r="L382" s="16">
        <v>1126.9470737445943</v>
      </c>
      <c r="M382" s="16">
        <v>1247.2210171146867</v>
      </c>
      <c r="N382" s="16">
        <v>1432.7698662748937</v>
      </c>
      <c r="O382" s="16">
        <v>1485.7515386868292</v>
      </c>
    </row>
    <row r="383" spans="1:15" x14ac:dyDescent="0.3">
      <c r="A383" s="15" t="str">
        <f>INDEX('R1. Scenario specifications'!$C$11:$C$49,MATCH($B383,'R1. Scenario specifications'!$A$11:$A$49,0))</f>
        <v>Current 2DS, 2020 start, 'Expect the Unexpected' but with cheap renewables</v>
      </c>
      <c r="B383" s="15" t="s">
        <v>37</v>
      </c>
      <c r="C383" s="15" t="s">
        <v>70</v>
      </c>
      <c r="D383" s="15" t="s">
        <v>268</v>
      </c>
      <c r="E383" s="16">
        <v>430.92482224951107</v>
      </c>
      <c r="F383" s="16">
        <v>452.4364981864552</v>
      </c>
      <c r="G383" s="16">
        <v>452.8330666776244</v>
      </c>
      <c r="H383" s="16">
        <v>263.14962059553307</v>
      </c>
      <c r="I383" s="16">
        <v>142.70092539107165</v>
      </c>
      <c r="J383" s="16">
        <v>11.130569412082856</v>
      </c>
      <c r="K383" s="16">
        <v>12.388633273063926</v>
      </c>
      <c r="L383" s="16">
        <v>11.0463944158987</v>
      </c>
      <c r="M383" s="16">
        <v>28.184867397737261</v>
      </c>
      <c r="N383" s="16">
        <v>66.29532587995682</v>
      </c>
      <c r="O383" s="16">
        <v>171.00002642994565</v>
      </c>
    </row>
    <row r="384" spans="1:15" x14ac:dyDescent="0.3">
      <c r="A384" s="15" t="str">
        <f>INDEX('R1. Scenario specifications'!$C$11:$C$49,MATCH($B384,'R1. Scenario specifications'!$A$11:$A$49,0))</f>
        <v>Current 2DS, 2020 start, 'Expect the Unexpected' but with cheap renewables</v>
      </c>
      <c r="B384" s="15" t="s">
        <v>37</v>
      </c>
      <c r="C384" s="15" t="s">
        <v>71</v>
      </c>
      <c r="D384" s="15" t="s">
        <v>269</v>
      </c>
      <c r="E384" s="16">
        <v>13.930776255707762</v>
      </c>
      <c r="F384" s="16">
        <v>96.560908546679059</v>
      </c>
      <c r="G384" s="16">
        <v>200.99425222798618</v>
      </c>
      <c r="H384" s="16">
        <v>1191.1463334510302</v>
      </c>
      <c r="I384" s="16">
        <v>4609.1417430958963</v>
      </c>
      <c r="J384" s="16">
        <v>6325.2573242336493</v>
      </c>
      <c r="K384" s="16">
        <v>8030.3073668987363</v>
      </c>
      <c r="L384" s="16">
        <v>9786.3968821969283</v>
      </c>
      <c r="M384" s="16">
        <v>13335.32047030815</v>
      </c>
      <c r="N384" s="16">
        <v>19488.872595238649</v>
      </c>
      <c r="O384" s="16">
        <v>23219.24018029161</v>
      </c>
    </row>
    <row r="385" spans="1:15" x14ac:dyDescent="0.3">
      <c r="A385" s="15" t="str">
        <f>INDEX('R1. Scenario specifications'!$C$11:$C$49,MATCH($B385,'R1. Scenario specifications'!$A$11:$A$49,0))</f>
        <v>Current 2DS, 2020 start, 'Expect the Unexpected' but with cheap renewables</v>
      </c>
      <c r="B385" s="15" t="s">
        <v>37</v>
      </c>
      <c r="C385" s="15" t="s">
        <v>72</v>
      </c>
      <c r="D385" s="15" t="s">
        <v>269</v>
      </c>
      <c r="E385" s="16">
        <v>11.2241111111111</v>
      </c>
      <c r="F385" s="16">
        <v>12.249511111111101</v>
      </c>
      <c r="G385" s="16">
        <v>13.0611055551111</v>
      </c>
      <c r="H385" s="16">
        <v>13.059105551511097</v>
      </c>
      <c r="I385" s="16">
        <v>13.059582246080062</v>
      </c>
      <c r="J385" s="16">
        <v>13.072917286049851</v>
      </c>
      <c r="K385" s="16">
        <v>13.166134744505282</v>
      </c>
      <c r="L385" s="16">
        <v>60.531548560553105</v>
      </c>
      <c r="M385" s="16">
        <v>60.52926984532931</v>
      </c>
      <c r="N385" s="16">
        <v>62.083856943074011</v>
      </c>
      <c r="O385" s="16">
        <v>62.081456943074009</v>
      </c>
    </row>
    <row r="386" spans="1:15" x14ac:dyDescent="0.3">
      <c r="A386" s="15" t="str">
        <f>INDEX('R1. Scenario specifications'!$C$11:$C$49,MATCH($B386,'R1. Scenario specifications'!$A$11:$A$49,0))</f>
        <v>Current 2DS, 2020 start, 'Expect the Unexpected' but with cheap renewables</v>
      </c>
      <c r="B386" s="15" t="s">
        <v>37</v>
      </c>
      <c r="C386" s="15" t="s">
        <v>76</v>
      </c>
      <c r="D386" s="15" t="s">
        <v>268</v>
      </c>
      <c r="E386" s="16">
        <v>0.31124745380476826</v>
      </c>
      <c r="F386" s="16">
        <v>0.28314462712947408</v>
      </c>
      <c r="G386" s="16">
        <v>0.23818010444900301</v>
      </c>
      <c r="H386" s="16">
        <v>0.15878673629933501</v>
      </c>
      <c r="I386" s="16">
        <v>7.9393368149667701E-2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</row>
    <row r="387" spans="1:15" x14ac:dyDescent="0.3">
      <c r="A387" s="15" t="str">
        <f>INDEX('R1. Scenario specifications'!$C$11:$C$49,MATCH($B387,'R1. Scenario specifications'!$A$11:$A$49,0))</f>
        <v>Current 2DS, 2020 start, 'Expect the Unexpected' but with cheap renewables</v>
      </c>
      <c r="B387" s="15" t="s">
        <v>37</v>
      </c>
      <c r="C387" s="15" t="s">
        <v>73</v>
      </c>
      <c r="D387" s="15" t="s">
        <v>270</v>
      </c>
      <c r="E387" s="16">
        <v>217.76839471634247</v>
      </c>
      <c r="F387" s="16">
        <v>242.99857406704328</v>
      </c>
      <c r="G387" s="16">
        <v>365.36686102816412</v>
      </c>
      <c r="H387" s="16">
        <v>2069.161270368767</v>
      </c>
      <c r="I387" s="16">
        <v>3677.9383554904925</v>
      </c>
      <c r="J387" s="16">
        <v>4556.1436674986517</v>
      </c>
      <c r="K387" s="16">
        <v>5971.8171287861433</v>
      </c>
      <c r="L387" s="16">
        <v>8331.7574545072039</v>
      </c>
      <c r="M387" s="16">
        <v>12145.897644892721</v>
      </c>
      <c r="N387" s="16">
        <v>19289.131276282205</v>
      </c>
      <c r="O387" s="16">
        <v>25097.185963813772</v>
      </c>
    </row>
    <row r="388" spans="1:15" x14ac:dyDescent="0.3">
      <c r="A388" s="15" t="str">
        <f>INDEX('R1. Scenario specifications'!$C$11:$C$49,MATCH($B388,'R1. Scenario specifications'!$A$11:$A$49,0))</f>
        <v>Current 1.75DS, 2030 start, 'Expect the Unexpected' but with cheap CCS</v>
      </c>
      <c r="B388" s="15" t="s">
        <v>38</v>
      </c>
      <c r="C388" s="15" t="s">
        <v>64</v>
      </c>
      <c r="D388" s="15" t="s">
        <v>263</v>
      </c>
      <c r="E388" s="16">
        <v>19.526838931037336</v>
      </c>
      <c r="F388" s="16">
        <v>24.241679819130685</v>
      </c>
      <c r="G388" s="16">
        <v>117.00973314165351</v>
      </c>
      <c r="H388" s="16">
        <v>337.46670445449013</v>
      </c>
      <c r="I388" s="16">
        <v>545.29386154355677</v>
      </c>
      <c r="J388" s="16">
        <v>447.8574909131587</v>
      </c>
      <c r="K388" s="16">
        <v>228.39963556142956</v>
      </c>
      <c r="L388" s="16">
        <v>12.08838958137731</v>
      </c>
      <c r="M388" s="16">
        <v>5.9800450999640198</v>
      </c>
      <c r="N388" s="16">
        <v>6.2368774200225099</v>
      </c>
      <c r="O388" s="16">
        <v>6.2368774200225099</v>
      </c>
    </row>
    <row r="389" spans="1:15" x14ac:dyDescent="0.3">
      <c r="A389" s="15" t="str">
        <f>INDEX('R1. Scenario specifications'!$C$11:$C$49,MATCH($B389,'R1. Scenario specifications'!$A$11:$A$49,0))</f>
        <v>Current 1.75DS, 2030 start, 'Expect the Unexpected' but with cheap CCS</v>
      </c>
      <c r="B389" s="15" t="s">
        <v>38</v>
      </c>
      <c r="C389" s="15" t="s">
        <v>74</v>
      </c>
      <c r="D389" s="15" t="s">
        <v>263</v>
      </c>
      <c r="E389" s="16">
        <v>0</v>
      </c>
      <c r="F389" s="16">
        <v>0</v>
      </c>
      <c r="G389" s="16">
        <v>0</v>
      </c>
      <c r="H389" s="16">
        <v>0</v>
      </c>
      <c r="I389" s="16">
        <v>14.376446383680252</v>
      </c>
      <c r="J389" s="16">
        <v>275.43306592268505</v>
      </c>
      <c r="K389" s="16">
        <v>1675.1261060134584</v>
      </c>
      <c r="L389" s="16">
        <v>3177.8929470077496</v>
      </c>
      <c r="M389" s="16">
        <v>3448.9688950462105</v>
      </c>
      <c r="N389" s="16">
        <v>3303.6931782120064</v>
      </c>
      <c r="O389" s="16">
        <v>3566.6167780296128</v>
      </c>
    </row>
    <row r="390" spans="1:15" x14ac:dyDescent="0.3">
      <c r="A390" s="15" t="str">
        <f>INDEX('R1. Scenario specifications'!$C$11:$C$49,MATCH($B390,'R1. Scenario specifications'!$A$11:$A$49,0))</f>
        <v>Current 1.75DS, 2030 start, 'Expect the Unexpected' but with cheap CCS</v>
      </c>
      <c r="B390" s="15" t="s">
        <v>38</v>
      </c>
      <c r="C390" s="15" t="s">
        <v>65</v>
      </c>
      <c r="D390" s="15" t="s">
        <v>264</v>
      </c>
      <c r="E390" s="16">
        <v>1574.4667538708993</v>
      </c>
      <c r="F390" s="16">
        <v>1804.9999999999995</v>
      </c>
      <c r="G390" s="16">
        <v>1804.9999999999995</v>
      </c>
      <c r="H390" s="16">
        <v>1457.9151695915234</v>
      </c>
      <c r="I390" s="16">
        <v>483.91631600182512</v>
      </c>
      <c r="J390" s="16">
        <v>15.4833714793025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</row>
    <row r="391" spans="1:15" x14ac:dyDescent="0.3">
      <c r="A391" s="15" t="str">
        <f>INDEX('R1. Scenario specifications'!$C$11:$C$49,MATCH($B391,'R1. Scenario specifications'!$A$11:$A$49,0))</f>
        <v>Current 1.75DS, 2030 start, 'Expect the Unexpected' but with cheap CCS</v>
      </c>
      <c r="B391" s="15" t="s">
        <v>38</v>
      </c>
      <c r="C391" s="15" t="s">
        <v>66</v>
      </c>
      <c r="D391" s="15" t="s">
        <v>265</v>
      </c>
      <c r="E391" s="16">
        <v>1039.9117830499872</v>
      </c>
      <c r="F391" s="16">
        <v>1665.4640407224579</v>
      </c>
      <c r="G391" s="16">
        <v>2174.5779702128848</v>
      </c>
      <c r="H391" s="16">
        <v>2013.1733764806745</v>
      </c>
      <c r="I391" s="16">
        <v>1257.7569557277709</v>
      </c>
      <c r="J391" s="16">
        <v>529.3395216309724</v>
      </c>
      <c r="K391" s="16">
        <v>653.77729477537241</v>
      </c>
      <c r="L391" s="16">
        <v>333.09205761552863</v>
      </c>
      <c r="M391" s="16">
        <v>131.38255080801721</v>
      </c>
      <c r="N391" s="16">
        <v>283.40135429894008</v>
      </c>
      <c r="O391" s="16">
        <v>297.16396143327785</v>
      </c>
    </row>
    <row r="392" spans="1:15" x14ac:dyDescent="0.3">
      <c r="A392" s="15" t="str">
        <f>INDEX('R1. Scenario specifications'!$C$11:$C$49,MATCH($B392,'R1. Scenario specifications'!$A$11:$A$49,0))</f>
        <v>Current 1.75DS, 2030 start, 'Expect the Unexpected' but with cheap CCS</v>
      </c>
      <c r="B392" s="15" t="s">
        <v>38</v>
      </c>
      <c r="C392" s="15" t="s">
        <v>75</v>
      </c>
      <c r="D392" s="15" t="s">
        <v>265</v>
      </c>
      <c r="E392" s="16">
        <v>0</v>
      </c>
      <c r="F392" s="16">
        <v>0</v>
      </c>
      <c r="G392" s="16">
        <v>0</v>
      </c>
      <c r="H392" s="16">
        <v>0</v>
      </c>
      <c r="I392" s="16">
        <v>0.48628310487112397</v>
      </c>
      <c r="J392" s="16">
        <v>10.380643423299381</v>
      </c>
      <c r="K392" s="16">
        <v>84.870617534713503</v>
      </c>
      <c r="L392" s="16">
        <v>387.85645039951254</v>
      </c>
      <c r="M392" s="16">
        <v>813.66027090664568</v>
      </c>
      <c r="N392" s="16">
        <v>1024.8262159224457</v>
      </c>
      <c r="O392" s="16">
        <v>1239.41368491004</v>
      </c>
    </row>
    <row r="393" spans="1:15" x14ac:dyDescent="0.3">
      <c r="A393" s="15" t="str">
        <f>INDEX('R1. Scenario specifications'!$C$11:$C$49,MATCH($B393,'R1. Scenario specifications'!$A$11:$A$49,0))</f>
        <v>Current 1.75DS, 2030 start, 'Expect the Unexpected' but with cheap CCS</v>
      </c>
      <c r="B393" s="15" t="s">
        <v>38</v>
      </c>
      <c r="C393" s="15" t="s">
        <v>67</v>
      </c>
      <c r="D393" s="15" t="s">
        <v>268</v>
      </c>
      <c r="E393" s="16">
        <v>31.122062759818384</v>
      </c>
      <c r="F393" s="16">
        <v>28.670816918420648</v>
      </c>
      <c r="G393" s="16">
        <v>111.69584269732113</v>
      </c>
      <c r="H393" s="16">
        <v>156.99053186462854</v>
      </c>
      <c r="I393" s="16">
        <v>221.54914671458465</v>
      </c>
      <c r="J393" s="16">
        <v>404.6039922629684</v>
      </c>
      <c r="K393" s="16">
        <v>627.8625868989634</v>
      </c>
      <c r="L393" s="16">
        <v>625.2068955985801</v>
      </c>
      <c r="M393" s="16">
        <v>654.32936480703211</v>
      </c>
      <c r="N393" s="16">
        <v>836.90456182641867</v>
      </c>
      <c r="O393" s="16">
        <v>921.17848138551142</v>
      </c>
    </row>
    <row r="394" spans="1:15" x14ac:dyDescent="0.3">
      <c r="A394" s="15" t="str">
        <f>INDEX('R1. Scenario specifications'!$C$11:$C$49,MATCH($B394,'R1. Scenario specifications'!$A$11:$A$49,0))</f>
        <v>Current 1.75DS, 2030 start, 'Expect the Unexpected' but with cheap CCS</v>
      </c>
      <c r="B394" s="15" t="s">
        <v>38</v>
      </c>
      <c r="C394" s="15" t="s">
        <v>68</v>
      </c>
      <c r="D394" s="15" t="s">
        <v>266</v>
      </c>
      <c r="E394" s="16">
        <v>738.24098154394619</v>
      </c>
      <c r="F394" s="16">
        <v>743.13608956648409</v>
      </c>
      <c r="G394" s="16">
        <v>987.16933273363418</v>
      </c>
      <c r="H394" s="16">
        <v>1154.9259485065875</v>
      </c>
      <c r="I394" s="16">
        <v>1291.1505026670307</v>
      </c>
      <c r="J394" s="16">
        <v>1927.219885449874</v>
      </c>
      <c r="K394" s="16">
        <v>2308.0939032719161</v>
      </c>
      <c r="L394" s="16">
        <v>2410.8375793746727</v>
      </c>
      <c r="M394" s="16">
        <v>2761.7428387707337</v>
      </c>
      <c r="N394" s="16">
        <v>3066.501924735725</v>
      </c>
      <c r="O394" s="16">
        <v>3161.9955997546149</v>
      </c>
    </row>
    <row r="395" spans="1:15" x14ac:dyDescent="0.3">
      <c r="A395" s="15" t="str">
        <f>INDEX('R1. Scenario specifications'!$C$11:$C$49,MATCH($B395,'R1. Scenario specifications'!$A$11:$A$49,0))</f>
        <v>Current 1.75DS, 2030 start, 'Expect the Unexpected' but with cheap CCS</v>
      </c>
      <c r="B395" s="15" t="s">
        <v>38</v>
      </c>
      <c r="C395" s="15" t="s">
        <v>69</v>
      </c>
      <c r="D395" s="15" t="s">
        <v>267</v>
      </c>
      <c r="E395" s="16">
        <v>381.69394199846289</v>
      </c>
      <c r="F395" s="16">
        <v>393.99999999999972</v>
      </c>
      <c r="G395" s="16">
        <v>647.54384646462074</v>
      </c>
      <c r="H395" s="16">
        <v>602.16573699230344</v>
      </c>
      <c r="I395" s="16">
        <v>568.95167702708954</v>
      </c>
      <c r="J395" s="16">
        <v>932.75289370291682</v>
      </c>
      <c r="K395" s="16">
        <v>1157.7897503390661</v>
      </c>
      <c r="L395" s="16">
        <v>1238.381224793085</v>
      </c>
      <c r="M395" s="16">
        <v>1304.1312006358557</v>
      </c>
      <c r="N395" s="16">
        <v>1436.0123286755193</v>
      </c>
      <c r="O395" s="16">
        <v>1482.3300796829176</v>
      </c>
    </row>
    <row r="396" spans="1:15" x14ac:dyDescent="0.3">
      <c r="A396" s="15" t="str">
        <f>INDEX('R1. Scenario specifications'!$C$11:$C$49,MATCH($B396,'R1. Scenario specifications'!$A$11:$A$49,0))</f>
        <v>Current 1.75DS, 2030 start, 'Expect the Unexpected' but with cheap CCS</v>
      </c>
      <c r="B396" s="15" t="s">
        <v>38</v>
      </c>
      <c r="C396" s="15" t="s">
        <v>70</v>
      </c>
      <c r="D396" s="15" t="s">
        <v>268</v>
      </c>
      <c r="E396" s="16">
        <v>425.57696557048564</v>
      </c>
      <c r="F396" s="16">
        <v>452.4364981864552</v>
      </c>
      <c r="G396" s="16">
        <v>452.8330666776244</v>
      </c>
      <c r="H396" s="16">
        <v>256.76156686396979</v>
      </c>
      <c r="I396" s="16">
        <v>156.65432780177127</v>
      </c>
      <c r="J396" s="16">
        <v>39.658464257844045</v>
      </c>
      <c r="K396" s="16">
        <v>48.080208552928127</v>
      </c>
      <c r="L396" s="16">
        <v>82.02035856274243</v>
      </c>
      <c r="M396" s="16">
        <v>86.802356910579419</v>
      </c>
      <c r="N396" s="16">
        <v>95.277738891493314</v>
      </c>
      <c r="O396" s="16">
        <v>184.93144678579867</v>
      </c>
    </row>
    <row r="397" spans="1:15" x14ac:dyDescent="0.3">
      <c r="A397" s="15" t="str">
        <f>INDEX('R1. Scenario specifications'!$C$11:$C$49,MATCH($B397,'R1. Scenario specifications'!$A$11:$A$49,0))</f>
        <v>Current 1.75DS, 2030 start, 'Expect the Unexpected' but with cheap CCS</v>
      </c>
      <c r="B397" s="15" t="s">
        <v>38</v>
      </c>
      <c r="C397" s="15" t="s">
        <v>71</v>
      </c>
      <c r="D397" s="15" t="s">
        <v>269</v>
      </c>
      <c r="E397" s="16">
        <v>13.930776255707762</v>
      </c>
      <c r="F397" s="16">
        <v>96.560908546679059</v>
      </c>
      <c r="G397" s="16">
        <v>228.79465615510912</v>
      </c>
      <c r="H397" s="16">
        <v>549.8952912601319</v>
      </c>
      <c r="I397" s="16">
        <v>2237.9411440381641</v>
      </c>
      <c r="J397" s="16">
        <v>5221.6947744649669</v>
      </c>
      <c r="K397" s="16">
        <v>8424.2285177620342</v>
      </c>
      <c r="L397" s="16">
        <v>12440.599001927532</v>
      </c>
      <c r="M397" s="16">
        <v>18336.384598257995</v>
      </c>
      <c r="N397" s="16">
        <v>21865.869935027382</v>
      </c>
      <c r="O397" s="16">
        <v>25353.090317318209</v>
      </c>
    </row>
    <row r="398" spans="1:15" x14ac:dyDescent="0.3">
      <c r="A398" s="15" t="str">
        <f>INDEX('R1. Scenario specifications'!$C$11:$C$49,MATCH($B398,'R1. Scenario specifications'!$A$11:$A$49,0))</f>
        <v>Current 1.75DS, 2030 start, 'Expect the Unexpected' but with cheap CCS</v>
      </c>
      <c r="B398" s="15" t="s">
        <v>38</v>
      </c>
      <c r="C398" s="15" t="s">
        <v>72</v>
      </c>
      <c r="D398" s="15" t="s">
        <v>269</v>
      </c>
      <c r="E398" s="16">
        <v>11.2241111111111</v>
      </c>
      <c r="F398" s="16">
        <v>12.249511111111101</v>
      </c>
      <c r="G398" s="16">
        <v>13.0611055551111</v>
      </c>
      <c r="H398" s="16">
        <v>13.059905555111095</v>
      </c>
      <c r="I398" s="16">
        <v>13.247220770487646</v>
      </c>
      <c r="J398" s="16">
        <v>14.160927981505292</v>
      </c>
      <c r="K398" s="16">
        <v>18.559452668305422</v>
      </c>
      <c r="L398" s="16">
        <v>62.970818086651008</v>
      </c>
      <c r="M398" s="16">
        <v>62.9677393714272</v>
      </c>
      <c r="N398" s="16">
        <v>62.964939371427207</v>
      </c>
      <c r="O398" s="16">
        <v>62.962139371427213</v>
      </c>
    </row>
    <row r="399" spans="1:15" x14ac:dyDescent="0.3">
      <c r="A399" s="15" t="str">
        <f>INDEX('R1. Scenario specifications'!$C$11:$C$49,MATCH($B399,'R1. Scenario specifications'!$A$11:$A$49,0))</f>
        <v>Current 1.75DS, 2030 start, 'Expect the Unexpected' but with cheap CCS</v>
      </c>
      <c r="B399" s="15" t="s">
        <v>38</v>
      </c>
      <c r="C399" s="15" t="s">
        <v>76</v>
      </c>
      <c r="D399" s="15" t="s">
        <v>268</v>
      </c>
      <c r="E399" s="16">
        <v>0.31124745380476826</v>
      </c>
      <c r="F399" s="16">
        <v>0.28314462712947408</v>
      </c>
      <c r="G399" s="16">
        <v>0.23818010444900301</v>
      </c>
      <c r="H399" s="16">
        <v>0.15878673629933501</v>
      </c>
      <c r="I399" s="16">
        <v>7.9393368149667701E-2</v>
      </c>
      <c r="J399" s="16">
        <v>0</v>
      </c>
      <c r="K399" s="16">
        <v>0</v>
      </c>
      <c r="L399" s="16">
        <v>0</v>
      </c>
      <c r="M399" s="16">
        <v>0</v>
      </c>
      <c r="N399" s="16">
        <v>0</v>
      </c>
      <c r="O399" s="16">
        <v>0</v>
      </c>
    </row>
    <row r="400" spans="1:15" x14ac:dyDescent="0.3">
      <c r="A400" s="15" t="str">
        <f>INDEX('R1. Scenario specifications'!$C$11:$C$49,MATCH($B400,'R1. Scenario specifications'!$A$11:$A$49,0))</f>
        <v>Current 1.75DS, 2030 start, 'Expect the Unexpected' but with cheap CCS</v>
      </c>
      <c r="B400" s="15" t="s">
        <v>38</v>
      </c>
      <c r="C400" s="15" t="s">
        <v>73</v>
      </c>
      <c r="D400" s="15" t="s">
        <v>270</v>
      </c>
      <c r="E400" s="16">
        <v>217.76839471634247</v>
      </c>
      <c r="F400" s="16">
        <v>242.99857406704328</v>
      </c>
      <c r="G400" s="16">
        <v>365.36686102816446</v>
      </c>
      <c r="H400" s="16">
        <v>1442.2354881882916</v>
      </c>
      <c r="I400" s="16">
        <v>3371.339596575317</v>
      </c>
      <c r="J400" s="16">
        <v>4792.5816390781902</v>
      </c>
      <c r="K400" s="16">
        <v>7870.9237559636531</v>
      </c>
      <c r="L400" s="16">
        <v>10130.154460883852</v>
      </c>
      <c r="M400" s="16">
        <v>15095.732403264432</v>
      </c>
      <c r="N400" s="16">
        <v>20531.979702273267</v>
      </c>
      <c r="O400" s="16">
        <v>26309.892039876191</v>
      </c>
    </row>
    <row r="401" spans="1:15" x14ac:dyDescent="0.3">
      <c r="A401" s="15" t="str">
        <f>INDEX('R1. Scenario specifications'!$C$11:$C$49,MATCH($B401,'R1. Scenario specifications'!$A$11:$A$49,0))</f>
        <v>Current 1.75DS, 2020 start, 'Expect the Unexpected' but with cheap EVs</v>
      </c>
      <c r="B401" s="15" t="s">
        <v>39</v>
      </c>
      <c r="C401" s="15" t="s">
        <v>64</v>
      </c>
      <c r="D401" s="15" t="s">
        <v>263</v>
      </c>
      <c r="E401" s="16">
        <v>19.526838931037336</v>
      </c>
      <c r="F401" s="16">
        <v>24.241679819130685</v>
      </c>
      <c r="G401" s="16">
        <v>117.00973314165351</v>
      </c>
      <c r="H401" s="16">
        <v>535.57264218109606</v>
      </c>
      <c r="I401" s="16">
        <v>621.23150139500501</v>
      </c>
      <c r="J401" s="16">
        <v>554.18158434926295</v>
      </c>
      <c r="K401" s="16">
        <v>130.63774617096385</v>
      </c>
      <c r="L401" s="16">
        <v>41.361764539234287</v>
      </c>
      <c r="M401" s="16">
        <v>6.4876188205213197</v>
      </c>
      <c r="N401" s="16">
        <v>6.4876188205213197</v>
      </c>
      <c r="O401" s="16">
        <v>6.0026770859608298</v>
      </c>
    </row>
    <row r="402" spans="1:15" x14ac:dyDescent="0.3">
      <c r="A402" s="15" t="str">
        <f>INDEX('R1. Scenario specifications'!$C$11:$C$49,MATCH($B402,'R1. Scenario specifications'!$A$11:$A$49,0))</f>
        <v>Current 1.75DS, 2020 start, 'Expect the Unexpected' but with cheap EVs</v>
      </c>
      <c r="B402" s="15" t="s">
        <v>39</v>
      </c>
      <c r="C402" s="15" t="s">
        <v>74</v>
      </c>
      <c r="D402" s="15" t="s">
        <v>263</v>
      </c>
      <c r="E402" s="16">
        <v>0</v>
      </c>
      <c r="F402" s="16">
        <v>0</v>
      </c>
      <c r="G402" s="16">
        <v>0</v>
      </c>
      <c r="H402" s="16">
        <v>13.541134169112524</v>
      </c>
      <c r="I402" s="16">
        <v>93.912507846903097</v>
      </c>
      <c r="J402" s="16">
        <v>508.48136193776656</v>
      </c>
      <c r="K402" s="16">
        <v>1509.4829202278838</v>
      </c>
      <c r="L402" s="16">
        <v>2567.5095579369895</v>
      </c>
      <c r="M402" s="16">
        <v>3054.4159886791058</v>
      </c>
      <c r="N402" s="16">
        <v>3386.5283934040572</v>
      </c>
      <c r="O402" s="16">
        <v>3733.7376807250712</v>
      </c>
    </row>
    <row r="403" spans="1:15" x14ac:dyDescent="0.3">
      <c r="A403" s="15" t="str">
        <f>INDEX('R1. Scenario specifications'!$C$11:$C$49,MATCH($B403,'R1. Scenario specifications'!$A$11:$A$49,0))</f>
        <v>Current 1.75DS, 2020 start, 'Expect the Unexpected' but with cheap EVs</v>
      </c>
      <c r="B403" s="15" t="s">
        <v>39</v>
      </c>
      <c r="C403" s="15" t="s">
        <v>65</v>
      </c>
      <c r="D403" s="15" t="s">
        <v>264</v>
      </c>
      <c r="E403" s="16">
        <v>1574.4667538708993</v>
      </c>
      <c r="F403" s="16">
        <v>1804.9999999999995</v>
      </c>
      <c r="G403" s="16">
        <v>1804.9999999999995</v>
      </c>
      <c r="H403" s="16">
        <v>1442.4317981122208</v>
      </c>
      <c r="I403" s="16">
        <v>468.43294452252263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</row>
    <row r="404" spans="1:15" x14ac:dyDescent="0.3">
      <c r="A404" s="15" t="str">
        <f>INDEX('R1. Scenario specifications'!$C$11:$C$49,MATCH($B404,'R1. Scenario specifications'!$A$11:$A$49,0))</f>
        <v>Current 1.75DS, 2020 start, 'Expect the Unexpected' but with cheap EVs</v>
      </c>
      <c r="B404" s="15" t="s">
        <v>39</v>
      </c>
      <c r="C404" s="15" t="s">
        <v>66</v>
      </c>
      <c r="D404" s="15" t="s">
        <v>265</v>
      </c>
      <c r="E404" s="16">
        <v>1039.9117830499872</v>
      </c>
      <c r="F404" s="16">
        <v>1665.4640407224579</v>
      </c>
      <c r="G404" s="16">
        <v>2174.5779702128848</v>
      </c>
      <c r="H404" s="16">
        <v>2032.4286990095591</v>
      </c>
      <c r="I404" s="16">
        <v>1166.5849096403401</v>
      </c>
      <c r="J404" s="16">
        <v>921.97659520653815</v>
      </c>
      <c r="K404" s="16">
        <v>1003.7216313572549</v>
      </c>
      <c r="L404" s="16">
        <v>867.97996682952214</v>
      </c>
      <c r="M404" s="16">
        <v>215.19502073202071</v>
      </c>
      <c r="N404" s="16">
        <v>308.22551796863343</v>
      </c>
      <c r="O404" s="16">
        <v>318.10610344814199</v>
      </c>
    </row>
    <row r="405" spans="1:15" x14ac:dyDescent="0.3">
      <c r="A405" s="15" t="str">
        <f>INDEX('R1. Scenario specifications'!$C$11:$C$49,MATCH($B405,'R1. Scenario specifications'!$A$11:$A$49,0))</f>
        <v>Current 1.75DS, 2020 start, 'Expect the Unexpected' but with cheap EVs</v>
      </c>
      <c r="B405" s="15" t="s">
        <v>39</v>
      </c>
      <c r="C405" s="15" t="s">
        <v>75</v>
      </c>
      <c r="D405" s="15" t="s">
        <v>265</v>
      </c>
      <c r="E405" s="16">
        <v>0</v>
      </c>
      <c r="F405" s="16">
        <v>0</v>
      </c>
      <c r="G405" s="16">
        <v>0</v>
      </c>
      <c r="H405" s="16">
        <v>1.0004029999999999</v>
      </c>
      <c r="I405" s="16">
        <v>3.3548801246525701</v>
      </c>
      <c r="J405" s="16">
        <v>47.936976675615028</v>
      </c>
      <c r="K405" s="16">
        <v>130.54836328561947</v>
      </c>
      <c r="L405" s="16">
        <v>562.9656082582062</v>
      </c>
      <c r="M405" s="16">
        <v>1274.2636034915456</v>
      </c>
      <c r="N405" s="16">
        <v>1517.9629691081657</v>
      </c>
      <c r="O405" s="16">
        <v>1392.5488380567676</v>
      </c>
    </row>
    <row r="406" spans="1:15" x14ac:dyDescent="0.3">
      <c r="A406" s="15" t="str">
        <f>INDEX('R1. Scenario specifications'!$C$11:$C$49,MATCH($B406,'R1. Scenario specifications'!$A$11:$A$49,0))</f>
        <v>Current 1.75DS, 2020 start, 'Expect the Unexpected' but with cheap EVs</v>
      </c>
      <c r="B406" s="15" t="s">
        <v>39</v>
      </c>
      <c r="C406" s="15" t="s">
        <v>67</v>
      </c>
      <c r="D406" s="15" t="s">
        <v>268</v>
      </c>
      <c r="E406" s="16">
        <v>31.122062759818384</v>
      </c>
      <c r="F406" s="16">
        <v>28.670816918420648</v>
      </c>
      <c r="G406" s="16">
        <v>111.69584269732113</v>
      </c>
      <c r="H406" s="16">
        <v>157.36109019852242</v>
      </c>
      <c r="I406" s="16">
        <v>201.70212112076155</v>
      </c>
      <c r="J406" s="16">
        <v>269.58374421571017</v>
      </c>
      <c r="K406" s="16">
        <v>377.57550469871967</v>
      </c>
      <c r="L406" s="16">
        <v>456.1578842515143</v>
      </c>
      <c r="M406" s="16">
        <v>664.86947240081895</v>
      </c>
      <c r="N406" s="16">
        <v>896.92058195660468</v>
      </c>
      <c r="O406" s="16">
        <v>954.48038230276109</v>
      </c>
    </row>
    <row r="407" spans="1:15" x14ac:dyDescent="0.3">
      <c r="A407" s="15" t="str">
        <f>INDEX('R1. Scenario specifications'!$C$11:$C$49,MATCH($B407,'R1. Scenario specifications'!$A$11:$A$49,0))</f>
        <v>Current 1.75DS, 2020 start, 'Expect the Unexpected' but with cheap EVs</v>
      </c>
      <c r="B407" s="15" t="s">
        <v>39</v>
      </c>
      <c r="C407" s="15" t="s">
        <v>68</v>
      </c>
      <c r="D407" s="15" t="s">
        <v>266</v>
      </c>
      <c r="E407" s="16">
        <v>738.24098154394619</v>
      </c>
      <c r="F407" s="16">
        <v>743.13608956648409</v>
      </c>
      <c r="G407" s="16">
        <v>987.16933273363418</v>
      </c>
      <c r="H407" s="16">
        <v>1189.0587122922029</v>
      </c>
      <c r="I407" s="16">
        <v>1451.4321705134694</v>
      </c>
      <c r="J407" s="16">
        <v>1762.9170158385637</v>
      </c>
      <c r="K407" s="16">
        <v>2012.8199924440448</v>
      </c>
      <c r="L407" s="16">
        <v>2193.2086306441574</v>
      </c>
      <c r="M407" s="16">
        <v>2732.1314095563457</v>
      </c>
      <c r="N407" s="16">
        <v>3033.1243947987186</v>
      </c>
      <c r="O407" s="16">
        <v>3134.0465482007417</v>
      </c>
    </row>
    <row r="408" spans="1:15" x14ac:dyDescent="0.3">
      <c r="A408" s="15" t="str">
        <f>INDEX('R1. Scenario specifications'!$C$11:$C$49,MATCH($B408,'R1. Scenario specifications'!$A$11:$A$49,0))</f>
        <v>Current 1.75DS, 2020 start, 'Expect the Unexpected' but with cheap EVs</v>
      </c>
      <c r="B408" s="15" t="s">
        <v>39</v>
      </c>
      <c r="C408" s="15" t="s">
        <v>69</v>
      </c>
      <c r="D408" s="15" t="s">
        <v>267</v>
      </c>
      <c r="E408" s="16">
        <v>381.69394199846289</v>
      </c>
      <c r="F408" s="16">
        <v>393.99999999999972</v>
      </c>
      <c r="G408" s="16">
        <v>647.54384646462074</v>
      </c>
      <c r="H408" s="16">
        <v>602.16573699230344</v>
      </c>
      <c r="I408" s="16">
        <v>667.90753565333625</v>
      </c>
      <c r="J408" s="16">
        <v>917.53816338239506</v>
      </c>
      <c r="K408" s="16">
        <v>1063.083677936155</v>
      </c>
      <c r="L408" s="16">
        <v>1212.0945192544816</v>
      </c>
      <c r="M408" s="16">
        <v>1362.4990633766895</v>
      </c>
      <c r="N408" s="16">
        <v>1435.2930515598571</v>
      </c>
      <c r="O408" s="16">
        <v>1460.0646019912649</v>
      </c>
    </row>
    <row r="409" spans="1:15" x14ac:dyDescent="0.3">
      <c r="A409" s="15" t="str">
        <f>INDEX('R1. Scenario specifications'!$C$11:$C$49,MATCH($B409,'R1. Scenario specifications'!$A$11:$A$49,0))</f>
        <v>Current 1.75DS, 2020 start, 'Expect the Unexpected' but with cheap EVs</v>
      </c>
      <c r="B409" s="15" t="s">
        <v>39</v>
      </c>
      <c r="C409" s="15" t="s">
        <v>70</v>
      </c>
      <c r="D409" s="15" t="s">
        <v>268</v>
      </c>
      <c r="E409" s="16">
        <v>425.57696557048564</v>
      </c>
      <c r="F409" s="16">
        <v>452.4364981864552</v>
      </c>
      <c r="G409" s="16">
        <v>452.8330666776244</v>
      </c>
      <c r="H409" s="16">
        <v>257.80563679803055</v>
      </c>
      <c r="I409" s="16">
        <v>133.13685542547267</v>
      </c>
      <c r="J409" s="16">
        <v>19.503359942321396</v>
      </c>
      <c r="K409" s="16">
        <v>38.446202794436552</v>
      </c>
      <c r="L409" s="16">
        <v>62.252629494891409</v>
      </c>
      <c r="M409" s="16">
        <v>67.146431881320837</v>
      </c>
      <c r="N409" s="16">
        <v>152.22771829690637</v>
      </c>
      <c r="O409" s="16">
        <v>227.7894666756836</v>
      </c>
    </row>
    <row r="410" spans="1:15" x14ac:dyDescent="0.3">
      <c r="A410" s="15" t="str">
        <f>INDEX('R1. Scenario specifications'!$C$11:$C$49,MATCH($B410,'R1. Scenario specifications'!$A$11:$A$49,0))</f>
        <v>Current 1.75DS, 2020 start, 'Expect the Unexpected' but with cheap EVs</v>
      </c>
      <c r="B410" s="15" t="s">
        <v>39</v>
      </c>
      <c r="C410" s="15" t="s">
        <v>71</v>
      </c>
      <c r="D410" s="15" t="s">
        <v>269</v>
      </c>
      <c r="E410" s="16">
        <v>13.930776255707762</v>
      </c>
      <c r="F410" s="16">
        <v>96.560908546679059</v>
      </c>
      <c r="G410" s="16">
        <v>228.79465615510912</v>
      </c>
      <c r="H410" s="16">
        <v>1077.2898000775335</v>
      </c>
      <c r="I410" s="16">
        <v>3464.4200937864434</v>
      </c>
      <c r="J410" s="16">
        <v>5129.5933405990436</v>
      </c>
      <c r="K410" s="16">
        <v>6642.8924894090887</v>
      </c>
      <c r="L410" s="16">
        <v>11888.741817112734</v>
      </c>
      <c r="M410" s="16">
        <v>18587.036170958861</v>
      </c>
      <c r="N410" s="16">
        <v>22924.858079398073</v>
      </c>
      <c r="O410" s="16">
        <v>25576.803143572586</v>
      </c>
    </row>
    <row r="411" spans="1:15" x14ac:dyDescent="0.3">
      <c r="A411" s="15" t="str">
        <f>INDEX('R1. Scenario specifications'!$C$11:$C$49,MATCH($B411,'R1. Scenario specifications'!$A$11:$A$49,0))</f>
        <v>Current 1.75DS, 2020 start, 'Expect the Unexpected' but with cheap EVs</v>
      </c>
      <c r="B411" s="15" t="s">
        <v>39</v>
      </c>
      <c r="C411" s="15" t="s">
        <v>72</v>
      </c>
      <c r="D411" s="15" t="s">
        <v>269</v>
      </c>
      <c r="E411" s="16">
        <v>11.2241111111111</v>
      </c>
      <c r="F411" s="16">
        <v>12.249511111111101</v>
      </c>
      <c r="G411" s="16">
        <v>13.0611055551111</v>
      </c>
      <c r="H411" s="16">
        <v>13.059505551511098</v>
      </c>
      <c r="I411" s="16">
        <v>13.061351014222497</v>
      </c>
      <c r="J411" s="16">
        <v>13.077835493553415</v>
      </c>
      <c r="K411" s="16">
        <v>13.164954146497212</v>
      </c>
      <c r="L411" s="16">
        <v>46.767092226331194</v>
      </c>
      <c r="M411" s="16">
        <v>73.730147295151212</v>
      </c>
      <c r="N411" s="16">
        <v>73.727747295151218</v>
      </c>
      <c r="O411" s="16">
        <v>73.725347295151195</v>
      </c>
    </row>
    <row r="412" spans="1:15" x14ac:dyDescent="0.3">
      <c r="A412" s="15" t="str">
        <f>INDEX('R1. Scenario specifications'!$C$11:$C$49,MATCH($B412,'R1. Scenario specifications'!$A$11:$A$49,0))</f>
        <v>Current 1.75DS, 2020 start, 'Expect the Unexpected' but with cheap EVs</v>
      </c>
      <c r="B412" s="15" t="s">
        <v>39</v>
      </c>
      <c r="C412" s="15" t="s">
        <v>76</v>
      </c>
      <c r="D412" s="15" t="s">
        <v>268</v>
      </c>
      <c r="E412" s="16">
        <v>0.31124745380476826</v>
      </c>
      <c r="F412" s="16">
        <v>0.28314462712947408</v>
      </c>
      <c r="G412" s="16">
        <v>0.23818010444900301</v>
      </c>
      <c r="H412" s="16">
        <v>0.15878673629933501</v>
      </c>
      <c r="I412" s="16">
        <v>7.9393368149667701E-2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</row>
    <row r="413" spans="1:15" x14ac:dyDescent="0.3">
      <c r="A413" s="15" t="str">
        <f>INDEX('R1. Scenario specifications'!$C$11:$C$49,MATCH($B413,'R1. Scenario specifications'!$A$11:$A$49,0))</f>
        <v>Current 1.75DS, 2020 start, 'Expect the Unexpected' but with cheap EVs</v>
      </c>
      <c r="B413" s="15" t="s">
        <v>39</v>
      </c>
      <c r="C413" s="15" t="s">
        <v>73</v>
      </c>
      <c r="D413" s="15" t="s">
        <v>270</v>
      </c>
      <c r="E413" s="16">
        <v>217.76839471634247</v>
      </c>
      <c r="F413" s="16">
        <v>242.99857406704328</v>
      </c>
      <c r="G413" s="16">
        <v>365.36686102816446</v>
      </c>
      <c r="H413" s="16">
        <v>1637.1100287027962</v>
      </c>
      <c r="I413" s="16">
        <v>3668.2380369833882</v>
      </c>
      <c r="J413" s="16">
        <v>4837.6853719260807</v>
      </c>
      <c r="K413" s="16">
        <v>6842.230096560289</v>
      </c>
      <c r="L413" s="16">
        <v>10300.434343020337</v>
      </c>
      <c r="M413" s="16">
        <v>16417.261791921967</v>
      </c>
      <c r="N413" s="16">
        <v>22214.505563691735</v>
      </c>
      <c r="O413" s="16">
        <v>26745.018046876452</v>
      </c>
    </row>
    <row r="414" spans="1:15" x14ac:dyDescent="0.3">
      <c r="A414" s="15" t="str">
        <f>INDEX('R1. Scenario specifications'!$C$11:$C$49,MATCH($B414,'R1. Scenario specifications'!$A$11:$A$49,0))</f>
        <v>Current 1.75DS, 2030 start, 'Expect the Unexpected' but with cheap EVs</v>
      </c>
      <c r="B414" s="15" t="s">
        <v>40</v>
      </c>
      <c r="C414" s="15" t="s">
        <v>64</v>
      </c>
      <c r="D414" s="15" t="s">
        <v>263</v>
      </c>
      <c r="E414" s="16">
        <v>19.526838931037336</v>
      </c>
      <c r="F414" s="16">
        <v>24.241679819130685</v>
      </c>
      <c r="G414" s="16">
        <v>117.00973314165351</v>
      </c>
      <c r="H414" s="16">
        <v>337.46670445449013</v>
      </c>
      <c r="I414" s="16">
        <v>781.91073224795298</v>
      </c>
      <c r="J414" s="16">
        <v>745.51400661416392</v>
      </c>
      <c r="K414" s="16">
        <v>526.05615126243526</v>
      </c>
      <c r="L414" s="16">
        <v>73.128034577987037</v>
      </c>
      <c r="M414" s="16">
        <v>5.9800450999640002</v>
      </c>
      <c r="N414" s="16">
        <v>6.23677872993823</v>
      </c>
      <c r="O414" s="16">
        <v>6.23677872993823</v>
      </c>
    </row>
    <row r="415" spans="1:15" x14ac:dyDescent="0.3">
      <c r="A415" s="15" t="str">
        <f>INDEX('R1. Scenario specifications'!$C$11:$C$49,MATCH($B415,'R1. Scenario specifications'!$A$11:$A$49,0))</f>
        <v>Current 1.75DS, 2030 start, 'Expect the Unexpected' but with cheap EVs</v>
      </c>
      <c r="B415" s="15" t="s">
        <v>40</v>
      </c>
      <c r="C415" s="15" t="s">
        <v>74</v>
      </c>
      <c r="D415" s="15" t="s">
        <v>263</v>
      </c>
      <c r="E415" s="16">
        <v>0</v>
      </c>
      <c r="F415" s="16">
        <v>0</v>
      </c>
      <c r="G415" s="16">
        <v>0</v>
      </c>
      <c r="H415" s="16">
        <v>0</v>
      </c>
      <c r="I415" s="16">
        <v>14.704960793476188</v>
      </c>
      <c r="J415" s="16">
        <v>300.07766856990793</v>
      </c>
      <c r="K415" s="16">
        <v>1820.0129129275228</v>
      </c>
      <c r="L415" s="16">
        <v>3402.103175970014</v>
      </c>
      <c r="M415" s="16">
        <v>3510.8672507612091</v>
      </c>
      <c r="N415" s="16">
        <v>3289.4396508382474</v>
      </c>
      <c r="O415" s="16">
        <v>3599.6465608537342</v>
      </c>
    </row>
    <row r="416" spans="1:15" x14ac:dyDescent="0.3">
      <c r="A416" s="15" t="str">
        <f>INDEX('R1. Scenario specifications'!$C$11:$C$49,MATCH($B416,'R1. Scenario specifications'!$A$11:$A$49,0))</f>
        <v>Current 1.75DS, 2030 start, 'Expect the Unexpected' but with cheap EVs</v>
      </c>
      <c r="B416" s="15" t="s">
        <v>40</v>
      </c>
      <c r="C416" s="15" t="s">
        <v>65</v>
      </c>
      <c r="D416" s="15" t="s">
        <v>264</v>
      </c>
      <c r="E416" s="16">
        <v>1574.4667538708993</v>
      </c>
      <c r="F416" s="16">
        <v>1804.9999999999995</v>
      </c>
      <c r="G416" s="16">
        <v>1804.9999999999995</v>
      </c>
      <c r="H416" s="16">
        <v>1457.9151695915234</v>
      </c>
      <c r="I416" s="16">
        <v>483.91631600182512</v>
      </c>
      <c r="J416" s="16">
        <v>15.4833714793025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</row>
    <row r="417" spans="1:15" x14ac:dyDescent="0.3">
      <c r="A417" s="15" t="str">
        <f>INDEX('R1. Scenario specifications'!$C$11:$C$49,MATCH($B417,'R1. Scenario specifications'!$A$11:$A$49,0))</f>
        <v>Current 1.75DS, 2030 start, 'Expect the Unexpected' but with cheap EVs</v>
      </c>
      <c r="B417" s="15" t="s">
        <v>40</v>
      </c>
      <c r="C417" s="15" t="s">
        <v>66</v>
      </c>
      <c r="D417" s="15" t="s">
        <v>265</v>
      </c>
      <c r="E417" s="16">
        <v>1039.9117830499872</v>
      </c>
      <c r="F417" s="16">
        <v>1665.4640407224579</v>
      </c>
      <c r="G417" s="16">
        <v>2174.5779702128848</v>
      </c>
      <c r="H417" s="16">
        <v>2013.1733764806745</v>
      </c>
      <c r="I417" s="16">
        <v>1316.5181194593508</v>
      </c>
      <c r="J417" s="16">
        <v>947.8896203173</v>
      </c>
      <c r="K417" s="16">
        <v>1030.6720237659358</v>
      </c>
      <c r="L417" s="16">
        <v>651.22562287451137</v>
      </c>
      <c r="M417" s="16">
        <v>106.46355511293389</v>
      </c>
      <c r="N417" s="16">
        <v>282.52628483140973</v>
      </c>
      <c r="O417" s="16">
        <v>292.24151106155898</v>
      </c>
    </row>
    <row r="418" spans="1:15" x14ac:dyDescent="0.3">
      <c r="A418" s="15" t="str">
        <f>INDEX('R1. Scenario specifications'!$C$11:$C$49,MATCH($B418,'R1. Scenario specifications'!$A$11:$A$49,0))</f>
        <v>Current 1.75DS, 2030 start, 'Expect the Unexpected' but with cheap EVs</v>
      </c>
      <c r="B418" s="15" t="s">
        <v>40</v>
      </c>
      <c r="C418" s="15" t="s">
        <v>75</v>
      </c>
      <c r="D418" s="15" t="s">
        <v>265</v>
      </c>
      <c r="E418" s="16">
        <v>0</v>
      </c>
      <c r="F418" s="16">
        <v>0</v>
      </c>
      <c r="G418" s="16">
        <v>0</v>
      </c>
      <c r="H418" s="16">
        <v>0</v>
      </c>
      <c r="I418" s="16">
        <v>0.30108420652381601</v>
      </c>
      <c r="J418" s="16">
        <v>9.1211205911301505</v>
      </c>
      <c r="K418" s="16">
        <v>80.758418226101398</v>
      </c>
      <c r="L418" s="16">
        <v>477.93386874828172</v>
      </c>
      <c r="M418" s="16">
        <v>1061.2794975530278</v>
      </c>
      <c r="N418" s="16">
        <v>1254.4556631739449</v>
      </c>
      <c r="O418" s="16">
        <v>1421.9291931365926</v>
      </c>
    </row>
    <row r="419" spans="1:15" x14ac:dyDescent="0.3">
      <c r="A419" s="15" t="str">
        <f>INDEX('R1. Scenario specifications'!$C$11:$C$49,MATCH($B419,'R1. Scenario specifications'!$A$11:$A$49,0))</f>
        <v>Current 1.75DS, 2030 start, 'Expect the Unexpected' but with cheap EVs</v>
      </c>
      <c r="B419" s="15" t="s">
        <v>40</v>
      </c>
      <c r="C419" s="15" t="s">
        <v>67</v>
      </c>
      <c r="D419" s="15" t="s">
        <v>268</v>
      </c>
      <c r="E419" s="16">
        <v>31.122062759818384</v>
      </c>
      <c r="F419" s="16">
        <v>28.670816918420648</v>
      </c>
      <c r="G419" s="16">
        <v>111.69584269732113</v>
      </c>
      <c r="H419" s="16">
        <v>156.99053186462854</v>
      </c>
      <c r="I419" s="16">
        <v>225.06097044539393</v>
      </c>
      <c r="J419" s="16">
        <v>417.92223446864108</v>
      </c>
      <c r="K419" s="16">
        <v>654.26797762736385</v>
      </c>
      <c r="L419" s="16">
        <v>651.61228632698055</v>
      </c>
      <c r="M419" s="16">
        <v>673.78049302858881</v>
      </c>
      <c r="N419" s="16">
        <v>836.78266459790962</v>
      </c>
      <c r="O419" s="16">
        <v>938.22545851323866</v>
      </c>
    </row>
    <row r="420" spans="1:15" x14ac:dyDescent="0.3">
      <c r="A420" s="15" t="str">
        <f>INDEX('R1. Scenario specifications'!$C$11:$C$49,MATCH($B420,'R1. Scenario specifications'!$A$11:$A$49,0))</f>
        <v>Current 1.75DS, 2030 start, 'Expect the Unexpected' but with cheap EVs</v>
      </c>
      <c r="B420" s="15" t="s">
        <v>40</v>
      </c>
      <c r="C420" s="15" t="s">
        <v>68</v>
      </c>
      <c r="D420" s="15" t="s">
        <v>266</v>
      </c>
      <c r="E420" s="16">
        <v>738.24098154394619</v>
      </c>
      <c r="F420" s="16">
        <v>743.13608956648409</v>
      </c>
      <c r="G420" s="16">
        <v>987.16933273363418</v>
      </c>
      <c r="H420" s="16">
        <v>1154.9259485065875</v>
      </c>
      <c r="I420" s="16">
        <v>1301.8282793734502</v>
      </c>
      <c r="J420" s="16">
        <v>2052.5540766082654</v>
      </c>
      <c r="K420" s="16">
        <v>2481.1289934645147</v>
      </c>
      <c r="L420" s="16">
        <v>2548.4069948862043</v>
      </c>
      <c r="M420" s="16">
        <v>2859.62275157977</v>
      </c>
      <c r="N420" s="16">
        <v>3101.7391504137704</v>
      </c>
      <c r="O420" s="16">
        <v>3197.5589488045389</v>
      </c>
    </row>
    <row r="421" spans="1:15" x14ac:dyDescent="0.3">
      <c r="A421" s="15" t="str">
        <f>INDEX('R1. Scenario specifications'!$C$11:$C$49,MATCH($B421,'R1. Scenario specifications'!$A$11:$A$49,0))</f>
        <v>Current 1.75DS, 2030 start, 'Expect the Unexpected' but with cheap EVs</v>
      </c>
      <c r="B421" s="15" t="s">
        <v>40</v>
      </c>
      <c r="C421" s="15" t="s">
        <v>69</v>
      </c>
      <c r="D421" s="15" t="s">
        <v>267</v>
      </c>
      <c r="E421" s="16">
        <v>381.69394199846289</v>
      </c>
      <c r="F421" s="16">
        <v>393.99999999999972</v>
      </c>
      <c r="G421" s="16">
        <v>647.54384646462074</v>
      </c>
      <c r="H421" s="16">
        <v>602.16573699230344</v>
      </c>
      <c r="I421" s="16">
        <v>568.95167702708954</v>
      </c>
      <c r="J421" s="16">
        <v>932.75289370291682</v>
      </c>
      <c r="K421" s="16">
        <v>1144.0510623475157</v>
      </c>
      <c r="L421" s="16">
        <v>1224.6425368015343</v>
      </c>
      <c r="M421" s="16">
        <v>1332.110069859285</v>
      </c>
      <c r="N421" s="16">
        <v>1450.4466898600999</v>
      </c>
      <c r="O421" s="16">
        <v>1438.2579231270665</v>
      </c>
    </row>
    <row r="422" spans="1:15" x14ac:dyDescent="0.3">
      <c r="A422" s="15" t="str">
        <f>INDEX('R1. Scenario specifications'!$C$11:$C$49,MATCH($B422,'R1. Scenario specifications'!$A$11:$A$49,0))</f>
        <v>Current 1.75DS, 2030 start, 'Expect the Unexpected' but with cheap EVs</v>
      </c>
      <c r="B422" s="15" t="s">
        <v>40</v>
      </c>
      <c r="C422" s="15" t="s">
        <v>70</v>
      </c>
      <c r="D422" s="15" t="s">
        <v>268</v>
      </c>
      <c r="E422" s="16">
        <v>425.57696557048564</v>
      </c>
      <c r="F422" s="16">
        <v>452.4364981864552</v>
      </c>
      <c r="G422" s="16">
        <v>452.8330666776244</v>
      </c>
      <c r="H422" s="16">
        <v>256.76156686396979</v>
      </c>
      <c r="I422" s="16">
        <v>131.39451433641145</v>
      </c>
      <c r="J422" s="16">
        <v>18.724150179220011</v>
      </c>
      <c r="K422" s="16">
        <v>11.894042430768909</v>
      </c>
      <c r="L422" s="16">
        <v>55.884435838743101</v>
      </c>
      <c r="M422" s="16">
        <v>81.115101167930845</v>
      </c>
      <c r="N422" s="16">
        <v>91.124909482538598</v>
      </c>
      <c r="O422" s="16">
        <v>169.38683045106262</v>
      </c>
    </row>
    <row r="423" spans="1:15" x14ac:dyDescent="0.3">
      <c r="A423" s="15" t="str">
        <f>INDEX('R1. Scenario specifications'!$C$11:$C$49,MATCH($B423,'R1. Scenario specifications'!$A$11:$A$49,0))</f>
        <v>Current 1.75DS, 2030 start, 'Expect the Unexpected' but with cheap EVs</v>
      </c>
      <c r="B423" s="15" t="s">
        <v>40</v>
      </c>
      <c r="C423" s="15" t="s">
        <v>71</v>
      </c>
      <c r="D423" s="15" t="s">
        <v>269</v>
      </c>
      <c r="E423" s="16">
        <v>13.930776255707762</v>
      </c>
      <c r="F423" s="16">
        <v>96.560908546679059</v>
      </c>
      <c r="G423" s="16">
        <v>228.79465615510912</v>
      </c>
      <c r="H423" s="16">
        <v>549.8952912601319</v>
      </c>
      <c r="I423" s="16">
        <v>2352.7112671903997</v>
      </c>
      <c r="J423" s="16">
        <v>5496.3844104322852</v>
      </c>
      <c r="K423" s="16">
        <v>8647.2119652569891</v>
      </c>
      <c r="L423" s="16">
        <v>12739.587615277893</v>
      </c>
      <c r="M423" s="16">
        <v>18147.162641751805</v>
      </c>
      <c r="N423" s="16">
        <v>21747.991127016699</v>
      </c>
      <c r="O423" s="16">
        <v>25224.938457700027</v>
      </c>
    </row>
    <row r="424" spans="1:15" x14ac:dyDescent="0.3">
      <c r="A424" s="15" t="str">
        <f>INDEX('R1. Scenario specifications'!$C$11:$C$49,MATCH($B424,'R1. Scenario specifications'!$A$11:$A$49,0))</f>
        <v>Current 1.75DS, 2030 start, 'Expect the Unexpected' but with cheap EVs</v>
      </c>
      <c r="B424" s="15" t="s">
        <v>40</v>
      </c>
      <c r="C424" s="15" t="s">
        <v>72</v>
      </c>
      <c r="D424" s="15" t="s">
        <v>269</v>
      </c>
      <c r="E424" s="16">
        <v>11.2241111111111</v>
      </c>
      <c r="F424" s="16">
        <v>12.249511111111101</v>
      </c>
      <c r="G424" s="16">
        <v>13.0611055551111</v>
      </c>
      <c r="H424" s="16">
        <v>13.059905555111095</v>
      </c>
      <c r="I424" s="16">
        <v>13.247220770487646</v>
      </c>
      <c r="J424" s="16">
        <v>14.161327981505291</v>
      </c>
      <c r="K424" s="16">
        <v>18.559852668305421</v>
      </c>
      <c r="L424" s="16">
        <v>41.314995858075001</v>
      </c>
      <c r="M424" s="16">
        <v>41.311692868036602</v>
      </c>
      <c r="N424" s="16">
        <v>41.308892868036608</v>
      </c>
      <c r="O424" s="16">
        <v>41.306092868036615</v>
      </c>
    </row>
    <row r="425" spans="1:15" x14ac:dyDescent="0.3">
      <c r="A425" s="15" t="str">
        <f>INDEX('R1. Scenario specifications'!$C$11:$C$49,MATCH($B425,'R1. Scenario specifications'!$A$11:$A$49,0))</f>
        <v>Current 1.75DS, 2030 start, 'Expect the Unexpected' but with cheap EVs</v>
      </c>
      <c r="B425" s="15" t="s">
        <v>40</v>
      </c>
      <c r="C425" s="15" t="s">
        <v>76</v>
      </c>
      <c r="D425" s="15" t="s">
        <v>268</v>
      </c>
      <c r="E425" s="16">
        <v>0.31124745380476826</v>
      </c>
      <c r="F425" s="16">
        <v>0.28314462712947408</v>
      </c>
      <c r="G425" s="16">
        <v>0.23818010444900301</v>
      </c>
      <c r="H425" s="16">
        <v>0.15878673629933501</v>
      </c>
      <c r="I425" s="16">
        <v>7.9393368149667701E-2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</row>
    <row r="426" spans="1:15" x14ac:dyDescent="0.3">
      <c r="A426" s="15" t="str">
        <f>INDEX('R1. Scenario specifications'!$C$11:$C$49,MATCH($B426,'R1. Scenario specifications'!$A$11:$A$49,0))</f>
        <v>Current 1.75DS, 2030 start, 'Expect the Unexpected' but with cheap EVs</v>
      </c>
      <c r="B426" s="15" t="s">
        <v>40</v>
      </c>
      <c r="C426" s="15" t="s">
        <v>73</v>
      </c>
      <c r="D426" s="15" t="s">
        <v>270</v>
      </c>
      <c r="E426" s="16">
        <v>217.76839471634247</v>
      </c>
      <c r="F426" s="16">
        <v>242.99857406704328</v>
      </c>
      <c r="G426" s="16">
        <v>365.36686102816446</v>
      </c>
      <c r="H426" s="16">
        <v>1442.2354881882916</v>
      </c>
      <c r="I426" s="16">
        <v>3578.7990619894808</v>
      </c>
      <c r="J426" s="16">
        <v>5496.8093915547106</v>
      </c>
      <c r="K426" s="16">
        <v>8759.724568268648</v>
      </c>
      <c r="L426" s="16">
        <v>10399.524072650167</v>
      </c>
      <c r="M426" s="16">
        <v>15520.441609851816</v>
      </c>
      <c r="N426" s="16">
        <v>20938.8228776869</v>
      </c>
      <c r="O426" s="16">
        <v>26512.068994968799</v>
      </c>
    </row>
    <row r="427" spans="1:15" x14ac:dyDescent="0.3">
      <c r="A427" s="15" t="str">
        <f>INDEX('R1. Scenario specifications'!$C$11:$C$49,MATCH($B427,'R1. Scenario specifications'!$A$11:$A$49,0))</f>
        <v>Current 1.75DS, 2020 start, 'Expect the Unexpected' but with cheap energy efficiency</v>
      </c>
      <c r="B427" s="15" t="s">
        <v>41</v>
      </c>
      <c r="C427" s="15" t="s">
        <v>64</v>
      </c>
      <c r="D427" s="15" t="s">
        <v>263</v>
      </c>
      <c r="E427" s="16">
        <v>19.526838931037336</v>
      </c>
      <c r="F427" s="16">
        <v>24.241679819130685</v>
      </c>
      <c r="G427" s="16">
        <v>117.00973314165351</v>
      </c>
      <c r="H427" s="16">
        <v>477.07278927855299</v>
      </c>
      <c r="I427" s="16">
        <v>513.12149476862169</v>
      </c>
      <c r="J427" s="16">
        <v>456.28908430050052</v>
      </c>
      <c r="K427" s="16">
        <v>91.245099024744476</v>
      </c>
      <c r="L427" s="16">
        <v>46.712304643689976</v>
      </c>
      <c r="M427" s="16">
        <v>4.1112149561645701</v>
      </c>
      <c r="N427" s="16">
        <v>6.2075382987198102</v>
      </c>
      <c r="O427" s="16">
        <v>6.2075382987198102</v>
      </c>
    </row>
    <row r="428" spans="1:15" x14ac:dyDescent="0.3">
      <c r="A428" s="15" t="str">
        <f>INDEX('R1. Scenario specifications'!$C$11:$C$49,MATCH($B428,'R1. Scenario specifications'!$A$11:$A$49,0))</f>
        <v>Current 1.75DS, 2020 start, 'Expect the Unexpected' but with cheap energy efficiency</v>
      </c>
      <c r="B428" s="15" t="s">
        <v>41</v>
      </c>
      <c r="C428" s="15" t="s">
        <v>74</v>
      </c>
      <c r="D428" s="15" t="s">
        <v>263</v>
      </c>
      <c r="E428" s="16">
        <v>0</v>
      </c>
      <c r="F428" s="16">
        <v>0</v>
      </c>
      <c r="G428" s="16">
        <v>0</v>
      </c>
      <c r="H428" s="16">
        <v>9.2338790039151881</v>
      </c>
      <c r="I428" s="16">
        <v>68.235904607949408</v>
      </c>
      <c r="J428" s="16">
        <v>338.52274041924107</v>
      </c>
      <c r="K428" s="16">
        <v>1189.8084700292484</v>
      </c>
      <c r="L428" s="16">
        <v>2198.5649608081571</v>
      </c>
      <c r="M428" s="16">
        <v>2791.068494124394</v>
      </c>
      <c r="N428" s="16">
        <v>3242.0389963383468</v>
      </c>
      <c r="O428" s="16">
        <v>3541.6808097333096</v>
      </c>
    </row>
    <row r="429" spans="1:15" x14ac:dyDescent="0.3">
      <c r="A429" s="15" t="str">
        <f>INDEX('R1. Scenario specifications'!$C$11:$C$49,MATCH($B429,'R1. Scenario specifications'!$A$11:$A$49,0))</f>
        <v>Current 1.75DS, 2020 start, 'Expect the Unexpected' but with cheap energy efficiency</v>
      </c>
      <c r="B429" s="15" t="s">
        <v>41</v>
      </c>
      <c r="C429" s="15" t="s">
        <v>65</v>
      </c>
      <c r="D429" s="15" t="s">
        <v>264</v>
      </c>
      <c r="E429" s="16">
        <v>1574.4667538708993</v>
      </c>
      <c r="F429" s="16">
        <v>1804.9999999999995</v>
      </c>
      <c r="G429" s="16">
        <v>1804.9999999999995</v>
      </c>
      <c r="H429" s="16">
        <v>1442.4317981122208</v>
      </c>
      <c r="I429" s="16">
        <v>468.43294452252263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</row>
    <row r="430" spans="1:15" x14ac:dyDescent="0.3">
      <c r="A430" s="15" t="str">
        <f>INDEX('R1. Scenario specifications'!$C$11:$C$49,MATCH($B430,'R1. Scenario specifications'!$A$11:$A$49,0))</f>
        <v>Current 1.75DS, 2020 start, 'Expect the Unexpected' but with cheap energy efficiency</v>
      </c>
      <c r="B430" s="15" t="s">
        <v>41</v>
      </c>
      <c r="C430" s="15" t="s">
        <v>66</v>
      </c>
      <c r="D430" s="15" t="s">
        <v>265</v>
      </c>
      <c r="E430" s="16">
        <v>1039.9117830499872</v>
      </c>
      <c r="F430" s="16">
        <v>1665.4640407224579</v>
      </c>
      <c r="G430" s="16">
        <v>2174.5779702128848</v>
      </c>
      <c r="H430" s="16">
        <v>2027.8874905456942</v>
      </c>
      <c r="I430" s="16">
        <v>1036.082908242297</v>
      </c>
      <c r="J430" s="16">
        <v>310.89245513216412</v>
      </c>
      <c r="K430" s="16">
        <v>374.79917459694724</v>
      </c>
      <c r="L430" s="16">
        <v>428.61473362394906</v>
      </c>
      <c r="M430" s="16">
        <v>233.07326410508068</v>
      </c>
      <c r="N430" s="16">
        <v>220.08724319371095</v>
      </c>
      <c r="O430" s="16">
        <v>264.78433992763422</v>
      </c>
    </row>
    <row r="431" spans="1:15" x14ac:dyDescent="0.3">
      <c r="A431" s="15" t="str">
        <f>INDEX('R1. Scenario specifications'!$C$11:$C$49,MATCH($B431,'R1. Scenario specifications'!$A$11:$A$49,0))</f>
        <v>Current 1.75DS, 2020 start, 'Expect the Unexpected' but with cheap energy efficiency</v>
      </c>
      <c r="B431" s="15" t="s">
        <v>41</v>
      </c>
      <c r="C431" s="15" t="s">
        <v>75</v>
      </c>
      <c r="D431" s="15" t="s">
        <v>265</v>
      </c>
      <c r="E431" s="16">
        <v>0</v>
      </c>
      <c r="F431" s="16">
        <v>0</v>
      </c>
      <c r="G431" s="16">
        <v>0</v>
      </c>
      <c r="H431" s="16">
        <v>0.14458445396310199</v>
      </c>
      <c r="I431" s="16">
        <v>0.32911492710621099</v>
      </c>
      <c r="J431" s="16">
        <v>25.215271984850911</v>
      </c>
      <c r="K431" s="16">
        <v>67.672050929487909</v>
      </c>
      <c r="L431" s="16">
        <v>120.02840516299867</v>
      </c>
      <c r="M431" s="16">
        <v>269.01208609021268</v>
      </c>
      <c r="N431" s="16">
        <v>408.08440915936455</v>
      </c>
      <c r="O431" s="16">
        <v>447.2896222174229</v>
      </c>
    </row>
    <row r="432" spans="1:15" x14ac:dyDescent="0.3">
      <c r="A432" s="15" t="str">
        <f>INDEX('R1. Scenario specifications'!$C$11:$C$49,MATCH($B432,'R1. Scenario specifications'!$A$11:$A$49,0))</f>
        <v>Current 1.75DS, 2020 start, 'Expect the Unexpected' but with cheap energy efficiency</v>
      </c>
      <c r="B432" s="15" t="s">
        <v>41</v>
      </c>
      <c r="C432" s="15" t="s">
        <v>67</v>
      </c>
      <c r="D432" s="15" t="s">
        <v>268</v>
      </c>
      <c r="E432" s="16">
        <v>31.122062759818384</v>
      </c>
      <c r="F432" s="16">
        <v>28.670816918420648</v>
      </c>
      <c r="G432" s="16">
        <v>111.69584269732113</v>
      </c>
      <c r="H432" s="16">
        <v>156.99053186462854</v>
      </c>
      <c r="I432" s="16">
        <v>200.96100445297378</v>
      </c>
      <c r="J432" s="16">
        <v>247.86168856663062</v>
      </c>
      <c r="K432" s="16">
        <v>239.30738455786673</v>
      </c>
      <c r="L432" s="16">
        <v>253.5092190592828</v>
      </c>
      <c r="M432" s="16">
        <v>366.97612055581459</v>
      </c>
      <c r="N432" s="16">
        <v>507.47210807784904</v>
      </c>
      <c r="O432" s="16">
        <v>720.63121442989257</v>
      </c>
    </row>
    <row r="433" spans="1:15" x14ac:dyDescent="0.3">
      <c r="A433" s="15" t="str">
        <f>INDEX('R1. Scenario specifications'!$C$11:$C$49,MATCH($B433,'R1. Scenario specifications'!$A$11:$A$49,0))</f>
        <v>Current 1.75DS, 2020 start, 'Expect the Unexpected' but with cheap energy efficiency</v>
      </c>
      <c r="B433" s="15" t="s">
        <v>41</v>
      </c>
      <c r="C433" s="15" t="s">
        <v>68</v>
      </c>
      <c r="D433" s="15" t="s">
        <v>266</v>
      </c>
      <c r="E433" s="16">
        <v>738.24098154394619</v>
      </c>
      <c r="F433" s="16">
        <v>743.13608956648409</v>
      </c>
      <c r="G433" s="16">
        <v>987.16933273363418</v>
      </c>
      <c r="H433" s="16">
        <v>1169.8398501153454</v>
      </c>
      <c r="I433" s="16">
        <v>1370.80619039217</v>
      </c>
      <c r="J433" s="16">
        <v>1530.0753309607164</v>
      </c>
      <c r="K433" s="16">
        <v>1670.6339285743147</v>
      </c>
      <c r="L433" s="16">
        <v>1760.9118757622</v>
      </c>
      <c r="M433" s="16">
        <v>2298.8510851125998</v>
      </c>
      <c r="N433" s="16">
        <v>2566.1229711968394</v>
      </c>
      <c r="O433" s="16">
        <v>2737.4552044520128</v>
      </c>
    </row>
    <row r="434" spans="1:15" x14ac:dyDescent="0.3">
      <c r="A434" s="15" t="str">
        <f>INDEX('R1. Scenario specifications'!$C$11:$C$49,MATCH($B434,'R1. Scenario specifications'!$A$11:$A$49,0))</f>
        <v>Current 1.75DS, 2020 start, 'Expect the Unexpected' but with cheap energy efficiency</v>
      </c>
      <c r="B434" s="15" t="s">
        <v>41</v>
      </c>
      <c r="C434" s="15" t="s">
        <v>69</v>
      </c>
      <c r="D434" s="15" t="s">
        <v>267</v>
      </c>
      <c r="E434" s="16">
        <v>381.69394199846289</v>
      </c>
      <c r="F434" s="16">
        <v>393.99999999999972</v>
      </c>
      <c r="G434" s="16">
        <v>647.54384646462074</v>
      </c>
      <c r="H434" s="16">
        <v>602.16573699230344</v>
      </c>
      <c r="I434" s="16">
        <v>641.04021775818239</v>
      </c>
      <c r="J434" s="16">
        <v>794.35996034433219</v>
      </c>
      <c r="K434" s="16">
        <v>849.10073305459048</v>
      </c>
      <c r="L434" s="16">
        <v>954.5901246761523</v>
      </c>
      <c r="M434" s="16">
        <v>1335.8888488366906</v>
      </c>
      <c r="N434" s="16">
        <v>1419.0437686348948</v>
      </c>
      <c r="O434" s="16">
        <v>1473.4245393144718</v>
      </c>
    </row>
    <row r="435" spans="1:15" x14ac:dyDescent="0.3">
      <c r="A435" s="15" t="str">
        <f>INDEX('R1. Scenario specifications'!$C$11:$C$49,MATCH($B435,'R1. Scenario specifications'!$A$11:$A$49,0))</f>
        <v>Current 1.75DS, 2020 start, 'Expect the Unexpected' but with cheap energy efficiency</v>
      </c>
      <c r="B435" s="15" t="s">
        <v>41</v>
      </c>
      <c r="C435" s="15" t="s">
        <v>70</v>
      </c>
      <c r="D435" s="15" t="s">
        <v>268</v>
      </c>
      <c r="E435" s="16">
        <v>425.57696557048564</v>
      </c>
      <c r="F435" s="16">
        <v>452.4364981864552</v>
      </c>
      <c r="G435" s="16">
        <v>452.8330666776244</v>
      </c>
      <c r="H435" s="16">
        <v>256.99531404073923</v>
      </c>
      <c r="I435" s="16">
        <v>140.33966550128329</v>
      </c>
      <c r="J435" s="16">
        <v>28.57560873733836</v>
      </c>
      <c r="K435" s="16">
        <v>27.58310550628833</v>
      </c>
      <c r="L435" s="16">
        <v>40.486323919950209</v>
      </c>
      <c r="M435" s="16">
        <v>67.170291574579934</v>
      </c>
      <c r="N435" s="16">
        <v>127.70421359549692</v>
      </c>
      <c r="O435" s="16">
        <v>246.28787853924482</v>
      </c>
    </row>
    <row r="436" spans="1:15" x14ac:dyDescent="0.3">
      <c r="A436" s="15" t="str">
        <f>INDEX('R1. Scenario specifications'!$C$11:$C$49,MATCH($B436,'R1. Scenario specifications'!$A$11:$A$49,0))</f>
        <v>Current 1.75DS, 2020 start, 'Expect the Unexpected' but with cheap energy efficiency</v>
      </c>
      <c r="B436" s="15" t="s">
        <v>41</v>
      </c>
      <c r="C436" s="15" t="s">
        <v>71</v>
      </c>
      <c r="D436" s="15" t="s">
        <v>269</v>
      </c>
      <c r="E436" s="16">
        <v>13.930776255707762</v>
      </c>
      <c r="F436" s="16">
        <v>96.560908546679059</v>
      </c>
      <c r="G436" s="16">
        <v>228.79465615510912</v>
      </c>
      <c r="H436" s="16">
        <v>864.12181554090967</v>
      </c>
      <c r="I436" s="16">
        <v>3097.4131705327945</v>
      </c>
      <c r="J436" s="16">
        <v>4470.905555982743</v>
      </c>
      <c r="K436" s="16">
        <v>6166.9898968372008</v>
      </c>
      <c r="L436" s="16">
        <v>9257.0374536699655</v>
      </c>
      <c r="M436" s="16">
        <v>14836.844636137383</v>
      </c>
      <c r="N436" s="16">
        <v>18230.33793319088</v>
      </c>
      <c r="O436" s="16">
        <v>21846.94344455138</v>
      </c>
    </row>
    <row r="437" spans="1:15" x14ac:dyDescent="0.3">
      <c r="A437" s="15" t="str">
        <f>INDEX('R1. Scenario specifications'!$C$11:$C$49,MATCH($B437,'R1. Scenario specifications'!$A$11:$A$49,0))</f>
        <v>Current 1.75DS, 2020 start, 'Expect the Unexpected' but with cheap energy efficiency</v>
      </c>
      <c r="B437" s="15" t="s">
        <v>41</v>
      </c>
      <c r="C437" s="15" t="s">
        <v>72</v>
      </c>
      <c r="D437" s="15" t="s">
        <v>269</v>
      </c>
      <c r="E437" s="16">
        <v>11.2241111111111</v>
      </c>
      <c r="F437" s="16">
        <v>12.249511111111101</v>
      </c>
      <c r="G437" s="16">
        <v>13.0611055551111</v>
      </c>
      <c r="H437" s="16">
        <v>13.059505551511098</v>
      </c>
      <c r="I437" s="16">
        <v>13.061351014222497</v>
      </c>
      <c r="J437" s="16">
        <v>13.077835493553415</v>
      </c>
      <c r="K437" s="16">
        <v>13.120128286493076</v>
      </c>
      <c r="L437" s="16">
        <v>51.475878304609154</v>
      </c>
      <c r="M437" s="16">
        <v>51.473199589385359</v>
      </c>
      <c r="N437" s="16">
        <v>51.956073143567856</v>
      </c>
      <c r="O437" s="16">
        <v>51.953673143567862</v>
      </c>
    </row>
    <row r="438" spans="1:15" x14ac:dyDescent="0.3">
      <c r="A438" s="15" t="str">
        <f>INDEX('R1. Scenario specifications'!$C$11:$C$49,MATCH($B438,'R1. Scenario specifications'!$A$11:$A$49,0))</f>
        <v>Current 1.75DS, 2020 start, 'Expect the Unexpected' but with cheap energy efficiency</v>
      </c>
      <c r="B438" s="15" t="s">
        <v>41</v>
      </c>
      <c r="C438" s="15" t="s">
        <v>76</v>
      </c>
      <c r="D438" s="15" t="s">
        <v>268</v>
      </c>
      <c r="E438" s="16">
        <v>0.31124745380476826</v>
      </c>
      <c r="F438" s="16">
        <v>0.28314462712947408</v>
      </c>
      <c r="G438" s="16">
        <v>0.23818010444900301</v>
      </c>
      <c r="H438" s="16">
        <v>0.15878673629933501</v>
      </c>
      <c r="I438" s="16">
        <v>7.9393368149667701E-2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6">
        <v>0</v>
      </c>
    </row>
    <row r="439" spans="1:15" x14ac:dyDescent="0.3">
      <c r="A439" s="15" t="str">
        <f>INDEX('R1. Scenario specifications'!$C$11:$C$49,MATCH($B439,'R1. Scenario specifications'!$A$11:$A$49,0))</f>
        <v>Current 1.75DS, 2020 start, 'Expect the Unexpected' but with cheap energy efficiency</v>
      </c>
      <c r="B439" s="15" t="s">
        <v>41</v>
      </c>
      <c r="C439" s="15" t="s">
        <v>73</v>
      </c>
      <c r="D439" s="15" t="s">
        <v>270</v>
      </c>
      <c r="E439" s="16">
        <v>217.76839471634247</v>
      </c>
      <c r="F439" s="16">
        <v>242.99857406704328</v>
      </c>
      <c r="G439" s="16">
        <v>365.36686102816446</v>
      </c>
      <c r="H439" s="16">
        <v>1560.2514702529461</v>
      </c>
      <c r="I439" s="16">
        <v>3222.3322248366921</v>
      </c>
      <c r="J439" s="16">
        <v>3848.2359668812255</v>
      </c>
      <c r="K439" s="16">
        <v>5271.1508140541464</v>
      </c>
      <c r="L439" s="16">
        <v>7918.0616017211878</v>
      </c>
      <c r="M439" s="16">
        <v>12951.841603054274</v>
      </c>
      <c r="N439" s="16">
        <v>17187.975189831359</v>
      </c>
      <c r="O439" s="16">
        <v>22190.699463893259</v>
      </c>
    </row>
    <row r="440" spans="1:15" x14ac:dyDescent="0.3">
      <c r="A440" s="15" t="str">
        <f>INDEX('R1. Scenario specifications'!$C$11:$C$49,MATCH($B440,'R1. Scenario specifications'!$A$11:$A$49,0))</f>
        <v>Current 1.75DS, 2030 start, 'Expect the Unexpected' but with cheap energy efficiency</v>
      </c>
      <c r="B440" s="15" t="s">
        <v>42</v>
      </c>
      <c r="C440" s="15" t="s">
        <v>64</v>
      </c>
      <c r="D440" s="15" t="s">
        <v>263</v>
      </c>
      <c r="E440" s="16">
        <v>19.526838931037336</v>
      </c>
      <c r="F440" s="16">
        <v>24.241679819130685</v>
      </c>
      <c r="G440" s="16">
        <v>117.00973314165351</v>
      </c>
      <c r="H440" s="16">
        <v>337.46670445449013</v>
      </c>
      <c r="I440" s="16">
        <v>536.50988951200043</v>
      </c>
      <c r="J440" s="16">
        <v>440.67370610765403</v>
      </c>
      <c r="K440" s="16">
        <v>215.23580565596086</v>
      </c>
      <c r="L440" s="16">
        <v>7.7085317074651103</v>
      </c>
      <c r="M440" s="16">
        <v>0</v>
      </c>
      <c r="N440" s="16">
        <v>5.9973840811063797</v>
      </c>
      <c r="O440" s="16">
        <v>5.9973840811063797</v>
      </c>
    </row>
    <row r="441" spans="1:15" x14ac:dyDescent="0.3">
      <c r="A441" s="15" t="str">
        <f>INDEX('R1. Scenario specifications'!$C$11:$C$49,MATCH($B441,'R1. Scenario specifications'!$A$11:$A$49,0))</f>
        <v>Current 1.75DS, 2030 start, 'Expect the Unexpected' but with cheap energy efficiency</v>
      </c>
      <c r="B441" s="15" t="s">
        <v>42</v>
      </c>
      <c r="C441" s="15" t="s">
        <v>74</v>
      </c>
      <c r="D441" s="15" t="s">
        <v>263</v>
      </c>
      <c r="E441" s="16">
        <v>0</v>
      </c>
      <c r="F441" s="16">
        <v>0</v>
      </c>
      <c r="G441" s="16">
        <v>0</v>
      </c>
      <c r="H441" s="16">
        <v>0</v>
      </c>
      <c r="I441" s="16">
        <v>13.994527434905335</v>
      </c>
      <c r="J441" s="16">
        <v>228.20642538107478</v>
      </c>
      <c r="K441" s="16">
        <v>1388.3032018780298</v>
      </c>
      <c r="L441" s="16">
        <v>2560.386959043326</v>
      </c>
      <c r="M441" s="16">
        <v>2867.5996010117574</v>
      </c>
      <c r="N441" s="16">
        <v>3154.7883514111095</v>
      </c>
      <c r="O441" s="16">
        <v>3492.8434563222872</v>
      </c>
    </row>
    <row r="442" spans="1:15" x14ac:dyDescent="0.3">
      <c r="A442" s="15" t="str">
        <f>INDEX('R1. Scenario specifications'!$C$11:$C$49,MATCH($B442,'R1. Scenario specifications'!$A$11:$A$49,0))</f>
        <v>Current 1.75DS, 2030 start, 'Expect the Unexpected' but with cheap energy efficiency</v>
      </c>
      <c r="B442" s="15" t="s">
        <v>42</v>
      </c>
      <c r="C442" s="15" t="s">
        <v>65</v>
      </c>
      <c r="D442" s="15" t="s">
        <v>264</v>
      </c>
      <c r="E442" s="16">
        <v>1574.4667538708993</v>
      </c>
      <c r="F442" s="16">
        <v>1804.9999999999995</v>
      </c>
      <c r="G442" s="16">
        <v>1804.9999999999995</v>
      </c>
      <c r="H442" s="16">
        <v>1457.9151695915234</v>
      </c>
      <c r="I442" s="16">
        <v>483.91631600182512</v>
      </c>
      <c r="J442" s="16">
        <v>15.4833714793025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</row>
    <row r="443" spans="1:15" x14ac:dyDescent="0.3">
      <c r="A443" s="15" t="str">
        <f>INDEX('R1. Scenario specifications'!$C$11:$C$49,MATCH($B443,'R1. Scenario specifications'!$A$11:$A$49,0))</f>
        <v>Current 1.75DS, 2030 start, 'Expect the Unexpected' but with cheap energy efficiency</v>
      </c>
      <c r="B443" s="15" t="s">
        <v>42</v>
      </c>
      <c r="C443" s="15" t="s">
        <v>66</v>
      </c>
      <c r="D443" s="15" t="s">
        <v>265</v>
      </c>
      <c r="E443" s="16">
        <v>1039.9117830499872</v>
      </c>
      <c r="F443" s="16">
        <v>1665.4640407224579</v>
      </c>
      <c r="G443" s="16">
        <v>2174.5779702128848</v>
      </c>
      <c r="H443" s="16">
        <v>2013.1733764806745</v>
      </c>
      <c r="I443" s="16">
        <v>1063.7866734223883</v>
      </c>
      <c r="J443" s="16">
        <v>317.98481858308094</v>
      </c>
      <c r="K443" s="16">
        <v>408.24082563859474</v>
      </c>
      <c r="L443" s="16">
        <v>286.29618356003499</v>
      </c>
      <c r="M443" s="16">
        <v>148.78740290747817</v>
      </c>
      <c r="N443" s="16">
        <v>208.19026505958288</v>
      </c>
      <c r="O443" s="16">
        <v>226.12460210974012</v>
      </c>
    </row>
    <row r="444" spans="1:15" x14ac:dyDescent="0.3">
      <c r="A444" s="15" t="str">
        <f>INDEX('R1. Scenario specifications'!$C$11:$C$49,MATCH($B444,'R1. Scenario specifications'!$A$11:$A$49,0))</f>
        <v>Current 1.75DS, 2030 start, 'Expect the Unexpected' but with cheap energy efficiency</v>
      </c>
      <c r="B444" s="15" t="s">
        <v>42</v>
      </c>
      <c r="C444" s="15" t="s">
        <v>75</v>
      </c>
      <c r="D444" s="15" t="s">
        <v>265</v>
      </c>
      <c r="E444" s="16">
        <v>0</v>
      </c>
      <c r="F444" s="16">
        <v>0</v>
      </c>
      <c r="G444" s="16">
        <v>0</v>
      </c>
      <c r="H444" s="16">
        <v>0</v>
      </c>
      <c r="I444" s="16">
        <v>0.48628310487112297</v>
      </c>
      <c r="J444" s="16">
        <v>6.4848835942481999</v>
      </c>
      <c r="K444" s="16">
        <v>63.037120741224989</v>
      </c>
      <c r="L444" s="16">
        <v>138.77319573850949</v>
      </c>
      <c r="M444" s="16">
        <v>218.82186491715174</v>
      </c>
      <c r="N444" s="16">
        <v>371.67521048757357</v>
      </c>
      <c r="O444" s="16">
        <v>474.69480632330948</v>
      </c>
    </row>
    <row r="445" spans="1:15" x14ac:dyDescent="0.3">
      <c r="A445" s="15" t="str">
        <f>INDEX('R1. Scenario specifications'!$C$11:$C$49,MATCH($B445,'R1. Scenario specifications'!$A$11:$A$49,0))</f>
        <v>Current 1.75DS, 2030 start, 'Expect the Unexpected' but with cheap energy efficiency</v>
      </c>
      <c r="B445" s="15" t="s">
        <v>42</v>
      </c>
      <c r="C445" s="15" t="s">
        <v>67</v>
      </c>
      <c r="D445" s="15" t="s">
        <v>268</v>
      </c>
      <c r="E445" s="16">
        <v>31.122062759818384</v>
      </c>
      <c r="F445" s="16">
        <v>28.670816918420648</v>
      </c>
      <c r="G445" s="16">
        <v>111.69584269732113</v>
      </c>
      <c r="H445" s="16">
        <v>156.99053186462854</v>
      </c>
      <c r="I445" s="16">
        <v>203.153376223625</v>
      </c>
      <c r="J445" s="16">
        <v>298.32712232724037</v>
      </c>
      <c r="K445" s="16">
        <v>537.68017763898933</v>
      </c>
      <c r="L445" s="16">
        <v>499.7902984141374</v>
      </c>
      <c r="M445" s="16">
        <v>532.36879503822263</v>
      </c>
      <c r="N445" s="16">
        <v>522.4779861112861</v>
      </c>
      <c r="O445" s="16">
        <v>662.68900911293861</v>
      </c>
    </row>
    <row r="446" spans="1:15" x14ac:dyDescent="0.3">
      <c r="A446" s="15" t="str">
        <f>INDEX('R1. Scenario specifications'!$C$11:$C$49,MATCH($B446,'R1. Scenario specifications'!$A$11:$A$49,0))</f>
        <v>Current 1.75DS, 2030 start, 'Expect the Unexpected' but with cheap energy efficiency</v>
      </c>
      <c r="B446" s="15" t="s">
        <v>42</v>
      </c>
      <c r="C446" s="15" t="s">
        <v>68</v>
      </c>
      <c r="D446" s="15" t="s">
        <v>266</v>
      </c>
      <c r="E446" s="16">
        <v>738.24098154394619</v>
      </c>
      <c r="F446" s="16">
        <v>743.13608956648409</v>
      </c>
      <c r="G446" s="16">
        <v>987.16933273363418</v>
      </c>
      <c r="H446" s="16">
        <v>1154.9259485065875</v>
      </c>
      <c r="I446" s="16">
        <v>1278.5153935601606</v>
      </c>
      <c r="J446" s="16">
        <v>1711.3404770955563</v>
      </c>
      <c r="K446" s="16">
        <v>1986.8766775909612</v>
      </c>
      <c r="L446" s="16">
        <v>2079.4554826029789</v>
      </c>
      <c r="M446" s="16">
        <v>2290.9773822080642</v>
      </c>
      <c r="N446" s="16">
        <v>2579.1040720740275</v>
      </c>
      <c r="O446" s="16">
        <v>2734.6517960787733</v>
      </c>
    </row>
    <row r="447" spans="1:15" x14ac:dyDescent="0.3">
      <c r="A447" s="15" t="str">
        <f>INDEX('R1. Scenario specifications'!$C$11:$C$49,MATCH($B447,'R1. Scenario specifications'!$A$11:$A$49,0))</f>
        <v>Current 1.75DS, 2030 start, 'Expect the Unexpected' but with cheap energy efficiency</v>
      </c>
      <c r="B447" s="15" t="s">
        <v>42</v>
      </c>
      <c r="C447" s="15" t="s">
        <v>69</v>
      </c>
      <c r="D447" s="15" t="s">
        <v>267</v>
      </c>
      <c r="E447" s="16">
        <v>381.69394199846289</v>
      </c>
      <c r="F447" s="16">
        <v>393.99999999999972</v>
      </c>
      <c r="G447" s="16">
        <v>647.54384646462074</v>
      </c>
      <c r="H447" s="16">
        <v>602.16573699230344</v>
      </c>
      <c r="I447" s="16">
        <v>568.95167702708954</v>
      </c>
      <c r="J447" s="16">
        <v>898.07929338736915</v>
      </c>
      <c r="K447" s="16">
        <v>1092.7197551360002</v>
      </c>
      <c r="L447" s="16">
        <v>1174.621451795113</v>
      </c>
      <c r="M447" s="16">
        <v>1216.5823729473182</v>
      </c>
      <c r="N447" s="16">
        <v>1337.8331762337357</v>
      </c>
      <c r="O447" s="16">
        <v>1464.2336490305352</v>
      </c>
    </row>
    <row r="448" spans="1:15" x14ac:dyDescent="0.3">
      <c r="A448" s="15" t="str">
        <f>INDEX('R1. Scenario specifications'!$C$11:$C$49,MATCH($B448,'R1. Scenario specifications'!$A$11:$A$49,0))</f>
        <v>Current 1.75DS, 2030 start, 'Expect the Unexpected' but with cheap energy efficiency</v>
      </c>
      <c r="B448" s="15" t="s">
        <v>42</v>
      </c>
      <c r="C448" s="15" t="s">
        <v>70</v>
      </c>
      <c r="D448" s="15" t="s">
        <v>268</v>
      </c>
      <c r="E448" s="16">
        <v>425.57696557048564</v>
      </c>
      <c r="F448" s="16">
        <v>452.4364981864552</v>
      </c>
      <c r="G448" s="16">
        <v>452.8330666776244</v>
      </c>
      <c r="H448" s="16">
        <v>256.76156686396979</v>
      </c>
      <c r="I448" s="16">
        <v>149.31997835314408</v>
      </c>
      <c r="J448" s="16">
        <v>35.321698020824286</v>
      </c>
      <c r="K448" s="16">
        <v>59.502903665525267</v>
      </c>
      <c r="L448" s="16">
        <v>99.606556599744863</v>
      </c>
      <c r="M448" s="16">
        <v>116.14315684697985</v>
      </c>
      <c r="N448" s="16">
        <v>102.96730577411087</v>
      </c>
      <c r="O448" s="16">
        <v>229.64176151183557</v>
      </c>
    </row>
    <row r="449" spans="1:15" x14ac:dyDescent="0.3">
      <c r="A449" s="15" t="str">
        <f>INDEX('R1. Scenario specifications'!$C$11:$C$49,MATCH($B449,'R1. Scenario specifications'!$A$11:$A$49,0))</f>
        <v>Current 1.75DS, 2030 start, 'Expect the Unexpected' but with cheap energy efficiency</v>
      </c>
      <c r="B449" s="15" t="s">
        <v>42</v>
      </c>
      <c r="C449" s="15" t="s">
        <v>71</v>
      </c>
      <c r="D449" s="15" t="s">
        <v>269</v>
      </c>
      <c r="E449" s="16">
        <v>13.930776255707762</v>
      </c>
      <c r="F449" s="16">
        <v>96.560908546679059</v>
      </c>
      <c r="G449" s="16">
        <v>228.79465615510912</v>
      </c>
      <c r="H449" s="16">
        <v>549.8952912601319</v>
      </c>
      <c r="I449" s="16">
        <v>2225.3426543980681</v>
      </c>
      <c r="J449" s="16">
        <v>4717.3981697885938</v>
      </c>
      <c r="K449" s="16">
        <v>6803.9166268464796</v>
      </c>
      <c r="L449" s="16">
        <v>8855.9821369941146</v>
      </c>
      <c r="M449" s="16">
        <v>13277.285451751366</v>
      </c>
      <c r="N449" s="16">
        <v>17106.707108966701</v>
      </c>
      <c r="O449" s="16">
        <v>20951.488248324124</v>
      </c>
    </row>
    <row r="450" spans="1:15" x14ac:dyDescent="0.3">
      <c r="A450" s="15" t="str">
        <f>INDEX('R1. Scenario specifications'!$C$11:$C$49,MATCH($B450,'R1. Scenario specifications'!$A$11:$A$49,0))</f>
        <v>Current 1.75DS, 2030 start, 'Expect the Unexpected' but with cheap energy efficiency</v>
      </c>
      <c r="B450" s="15" t="s">
        <v>42</v>
      </c>
      <c r="C450" s="15" t="s">
        <v>72</v>
      </c>
      <c r="D450" s="15" t="s">
        <v>269</v>
      </c>
      <c r="E450" s="16">
        <v>11.2241111111111</v>
      </c>
      <c r="F450" s="16">
        <v>12.249511111111101</v>
      </c>
      <c r="G450" s="16">
        <v>13.0611055551111</v>
      </c>
      <c r="H450" s="16">
        <v>13.059905555111095</v>
      </c>
      <c r="I450" s="16">
        <v>13.247220770487646</v>
      </c>
      <c r="J450" s="16">
        <v>14.160927981505292</v>
      </c>
      <c r="K450" s="16">
        <v>18.559452668305422</v>
      </c>
      <c r="L450" s="16">
        <v>18.556434287634971</v>
      </c>
      <c r="M450" s="16">
        <v>33.636383627142507</v>
      </c>
      <c r="N450" s="16">
        <v>33.633583627142507</v>
      </c>
      <c r="O450" s="16">
        <v>33.630783627142506</v>
      </c>
    </row>
    <row r="451" spans="1:15" x14ac:dyDescent="0.3">
      <c r="A451" s="15" t="str">
        <f>INDEX('R1. Scenario specifications'!$C$11:$C$49,MATCH($B451,'R1. Scenario specifications'!$A$11:$A$49,0))</f>
        <v>Current 1.75DS, 2030 start, 'Expect the Unexpected' but with cheap energy efficiency</v>
      </c>
      <c r="B451" s="15" t="s">
        <v>42</v>
      </c>
      <c r="C451" s="15" t="s">
        <v>76</v>
      </c>
      <c r="D451" s="15" t="s">
        <v>268</v>
      </c>
      <c r="E451" s="16">
        <v>0.31124745380476826</v>
      </c>
      <c r="F451" s="16">
        <v>0.28314462712947408</v>
      </c>
      <c r="G451" s="16">
        <v>0.23818010444900301</v>
      </c>
      <c r="H451" s="16">
        <v>0.15878673629933501</v>
      </c>
      <c r="I451" s="16">
        <v>7.9393368149667701E-2</v>
      </c>
      <c r="J451" s="16">
        <v>0</v>
      </c>
      <c r="K451" s="16">
        <v>0</v>
      </c>
      <c r="L451" s="16">
        <v>0</v>
      </c>
      <c r="M451" s="16">
        <v>0</v>
      </c>
      <c r="N451" s="16">
        <v>0</v>
      </c>
      <c r="O451" s="16">
        <v>0</v>
      </c>
    </row>
    <row r="452" spans="1:15" x14ac:dyDescent="0.3">
      <c r="A452" s="15" t="str">
        <f>INDEX('R1. Scenario specifications'!$C$11:$C$49,MATCH($B452,'R1. Scenario specifications'!$A$11:$A$49,0))</f>
        <v>Current 1.75DS, 2030 start, 'Expect the Unexpected' but with cheap energy efficiency</v>
      </c>
      <c r="B452" s="15" t="s">
        <v>42</v>
      </c>
      <c r="C452" s="15" t="s">
        <v>73</v>
      </c>
      <c r="D452" s="15" t="s">
        <v>270</v>
      </c>
      <c r="E452" s="16">
        <v>217.76839471634247</v>
      </c>
      <c r="F452" s="16">
        <v>242.99857406704328</v>
      </c>
      <c r="G452" s="16">
        <v>365.36686102816446</v>
      </c>
      <c r="H452" s="16">
        <v>1442.2354881882916</v>
      </c>
      <c r="I452" s="16">
        <v>3166.3639189207097</v>
      </c>
      <c r="J452" s="16">
        <v>4087.2173445818312</v>
      </c>
      <c r="K452" s="16">
        <v>6199.589671920382</v>
      </c>
      <c r="L452" s="16">
        <v>7857.660364374944</v>
      </c>
      <c r="M452" s="16">
        <v>11685.634573854197</v>
      </c>
      <c r="N452" s="16">
        <v>16367.487899165983</v>
      </c>
      <c r="O452" s="16">
        <v>21225.813032324946</v>
      </c>
    </row>
    <row r="453" spans="1:15" x14ac:dyDescent="0.3">
      <c r="A453" s="15" t="str">
        <f>INDEX('R1. Scenario specifications'!$C$11:$C$49,MATCH($B453,'R1. Scenario specifications'!$A$11:$A$49,0))</f>
        <v>Current 1.75DS, 2020 start, 'Expect the Unexpected' but with most conservative biomass CCS / NET technology cost assumptions</v>
      </c>
      <c r="B453" s="15" t="s">
        <v>43</v>
      </c>
      <c r="C453" s="15" t="s">
        <v>64</v>
      </c>
      <c r="D453" s="15" t="s">
        <v>263</v>
      </c>
      <c r="E453" s="16">
        <v>19.526838931037336</v>
      </c>
      <c r="F453" s="16">
        <v>24.241679819130685</v>
      </c>
      <c r="G453" s="16">
        <v>117.00973314165351</v>
      </c>
      <c r="H453" s="16">
        <v>483.05822138089889</v>
      </c>
      <c r="I453" s="16">
        <v>528.27223616473111</v>
      </c>
      <c r="J453" s="16">
        <v>435.39109705741743</v>
      </c>
      <c r="K453" s="16">
        <v>64.361679679315785</v>
      </c>
      <c r="L453" s="16">
        <v>17.15120021006576</v>
      </c>
      <c r="M453" s="16">
        <v>6.4876242055683599</v>
      </c>
      <c r="N453" s="16">
        <v>6.4876242055683599</v>
      </c>
      <c r="O453" s="16">
        <v>6.0028421921612702</v>
      </c>
    </row>
    <row r="454" spans="1:15" x14ac:dyDescent="0.3">
      <c r="A454" s="15" t="str">
        <f>INDEX('R1. Scenario specifications'!$C$11:$C$49,MATCH($B454,'R1. Scenario specifications'!$A$11:$A$49,0))</f>
        <v>Current 1.75DS, 2020 start, 'Expect the Unexpected' but with most conservative biomass CCS / NET technology cost assumptions</v>
      </c>
      <c r="B454" s="15" t="s">
        <v>43</v>
      </c>
      <c r="C454" s="15" t="s">
        <v>74</v>
      </c>
      <c r="D454" s="15" t="s">
        <v>263</v>
      </c>
      <c r="E454" s="16">
        <v>0</v>
      </c>
      <c r="F454" s="16">
        <v>0</v>
      </c>
      <c r="G454" s="16">
        <v>0</v>
      </c>
      <c r="H454" s="16">
        <v>13.826245051097262</v>
      </c>
      <c r="I454" s="16">
        <v>91.822476790365982</v>
      </c>
      <c r="J454" s="16">
        <v>439.63954250689693</v>
      </c>
      <c r="K454" s="16">
        <v>1367.413128577633</v>
      </c>
      <c r="L454" s="16">
        <v>2440.5552405808153</v>
      </c>
      <c r="M454" s="16">
        <v>3010.9698324705073</v>
      </c>
      <c r="N454" s="16">
        <v>3385.8966216874273</v>
      </c>
      <c r="O454" s="16">
        <v>3685.6910854089992</v>
      </c>
    </row>
    <row r="455" spans="1:15" x14ac:dyDescent="0.3">
      <c r="A455" s="15" t="str">
        <f>INDEX('R1. Scenario specifications'!$C$11:$C$49,MATCH($B455,'R1. Scenario specifications'!$A$11:$A$49,0))</f>
        <v>Current 1.75DS, 2020 start, 'Expect the Unexpected' but with most conservative biomass CCS / NET technology cost assumptions</v>
      </c>
      <c r="B455" s="15" t="s">
        <v>43</v>
      </c>
      <c r="C455" s="15" t="s">
        <v>65</v>
      </c>
      <c r="D455" s="15" t="s">
        <v>264</v>
      </c>
      <c r="E455" s="16">
        <v>1574.4667538708993</v>
      </c>
      <c r="F455" s="16">
        <v>1804.9999999999995</v>
      </c>
      <c r="G455" s="16">
        <v>1804.9999999999995</v>
      </c>
      <c r="H455" s="16">
        <v>1442.4317981122208</v>
      </c>
      <c r="I455" s="16">
        <v>468.43294452252263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</row>
    <row r="456" spans="1:15" x14ac:dyDescent="0.3">
      <c r="A456" s="15" t="str">
        <f>INDEX('R1. Scenario specifications'!$C$11:$C$49,MATCH($B456,'R1. Scenario specifications'!$A$11:$A$49,0))</f>
        <v>Current 1.75DS, 2020 start, 'Expect the Unexpected' but with most conservative biomass CCS / NET technology cost assumptions</v>
      </c>
      <c r="B456" s="15" t="s">
        <v>43</v>
      </c>
      <c r="C456" s="15" t="s">
        <v>66</v>
      </c>
      <c r="D456" s="15" t="s">
        <v>265</v>
      </c>
      <c r="E456" s="16">
        <v>1039.9117830499872</v>
      </c>
      <c r="F456" s="16">
        <v>1665.4640407224579</v>
      </c>
      <c r="G456" s="16">
        <v>2174.5779702128848</v>
      </c>
      <c r="H456" s="16">
        <v>2030.7638445351149</v>
      </c>
      <c r="I456" s="16">
        <v>1014.1731925214852</v>
      </c>
      <c r="J456" s="16">
        <v>376.38057839212661</v>
      </c>
      <c r="K456" s="16">
        <v>452.88798882595859</v>
      </c>
      <c r="L456" s="16">
        <v>469.63629832673007</v>
      </c>
      <c r="M456" s="16">
        <v>197.05053981066632</v>
      </c>
      <c r="N456" s="16">
        <v>289.01234364419685</v>
      </c>
      <c r="O456" s="16">
        <v>330.40070088053403</v>
      </c>
    </row>
    <row r="457" spans="1:15" x14ac:dyDescent="0.3">
      <c r="A457" s="15" t="str">
        <f>INDEX('R1. Scenario specifications'!$C$11:$C$49,MATCH($B457,'R1. Scenario specifications'!$A$11:$A$49,0))</f>
        <v>Current 1.75DS, 2020 start, 'Expect the Unexpected' but with most conservative biomass CCS / NET technology cost assumptions</v>
      </c>
      <c r="B457" s="15" t="s">
        <v>43</v>
      </c>
      <c r="C457" s="15" t="s">
        <v>75</v>
      </c>
      <c r="D457" s="15" t="s">
        <v>265</v>
      </c>
      <c r="E457" s="16">
        <v>0</v>
      </c>
      <c r="F457" s="16">
        <v>0</v>
      </c>
      <c r="G457" s="16">
        <v>0</v>
      </c>
      <c r="H457" s="16">
        <v>1.1615740010139159</v>
      </c>
      <c r="I457" s="16">
        <v>7.7967356447484981</v>
      </c>
      <c r="J457" s="16">
        <v>68.914042287490858</v>
      </c>
      <c r="K457" s="16">
        <v>243.17596670044873</v>
      </c>
      <c r="L457" s="16">
        <v>558.40546501464996</v>
      </c>
      <c r="M457" s="16">
        <v>1048.6605506893852</v>
      </c>
      <c r="N457" s="16">
        <v>1313.1227337773873</v>
      </c>
      <c r="O457" s="16">
        <v>1216.5926692894668</v>
      </c>
    </row>
    <row r="458" spans="1:15" x14ac:dyDescent="0.3">
      <c r="A458" s="15" t="str">
        <f>INDEX('R1. Scenario specifications'!$C$11:$C$49,MATCH($B458,'R1. Scenario specifications'!$A$11:$A$49,0))</f>
        <v>Current 1.75DS, 2020 start, 'Expect the Unexpected' but with most conservative biomass CCS / NET technology cost assumptions</v>
      </c>
      <c r="B458" s="15" t="s">
        <v>43</v>
      </c>
      <c r="C458" s="15" t="s">
        <v>67</v>
      </c>
      <c r="D458" s="15" t="s">
        <v>268</v>
      </c>
      <c r="E458" s="16">
        <v>31.122062759818384</v>
      </c>
      <c r="F458" s="16">
        <v>28.670816918420648</v>
      </c>
      <c r="G458" s="16">
        <v>111.69584269732113</v>
      </c>
      <c r="H458" s="16">
        <v>157.36109019852242</v>
      </c>
      <c r="I458" s="16">
        <v>210.56430093517827</v>
      </c>
      <c r="J458" s="16">
        <v>312.10979961945827</v>
      </c>
      <c r="K458" s="16">
        <v>353.04890969112961</v>
      </c>
      <c r="L458" s="16">
        <v>448.90912722601865</v>
      </c>
      <c r="M458" s="16">
        <v>626.94183819862599</v>
      </c>
      <c r="N458" s="16">
        <v>855.87919658835506</v>
      </c>
      <c r="O458" s="16">
        <v>938.54294646657411</v>
      </c>
    </row>
    <row r="459" spans="1:15" x14ac:dyDescent="0.3">
      <c r="A459" s="15" t="str">
        <f>INDEX('R1. Scenario specifications'!$C$11:$C$49,MATCH($B459,'R1. Scenario specifications'!$A$11:$A$49,0))</f>
        <v>Current 1.75DS, 2020 start, 'Expect the Unexpected' but with most conservative biomass CCS / NET technology cost assumptions</v>
      </c>
      <c r="B459" s="15" t="s">
        <v>43</v>
      </c>
      <c r="C459" s="15" t="s">
        <v>68</v>
      </c>
      <c r="D459" s="15" t="s">
        <v>266</v>
      </c>
      <c r="E459" s="16">
        <v>738.24098154394619</v>
      </c>
      <c r="F459" s="16">
        <v>743.13608956648409</v>
      </c>
      <c r="G459" s="16">
        <v>987.16933273363418</v>
      </c>
      <c r="H459" s="16">
        <v>1202.5679945761092</v>
      </c>
      <c r="I459" s="16">
        <v>1462.3726924093996</v>
      </c>
      <c r="J459" s="16">
        <v>1702.2153986547883</v>
      </c>
      <c r="K459" s="16">
        <v>1936.9647183398899</v>
      </c>
      <c r="L459" s="16">
        <v>2092.9327810125078</v>
      </c>
      <c r="M459" s="16">
        <v>2641.4463247171648</v>
      </c>
      <c r="N459" s="16">
        <v>2953.5119767128499</v>
      </c>
      <c r="O459" s="16">
        <v>3074.5535609970971</v>
      </c>
    </row>
    <row r="460" spans="1:15" x14ac:dyDescent="0.3">
      <c r="A460" s="15" t="str">
        <f>INDEX('R1. Scenario specifications'!$C$11:$C$49,MATCH($B460,'R1. Scenario specifications'!$A$11:$A$49,0))</f>
        <v>Current 1.75DS, 2020 start, 'Expect the Unexpected' but with most conservative biomass CCS / NET technology cost assumptions</v>
      </c>
      <c r="B460" s="15" t="s">
        <v>43</v>
      </c>
      <c r="C460" s="15" t="s">
        <v>69</v>
      </c>
      <c r="D460" s="15" t="s">
        <v>267</v>
      </c>
      <c r="E460" s="16">
        <v>381.69394199846289</v>
      </c>
      <c r="F460" s="16">
        <v>393.99999999999972</v>
      </c>
      <c r="G460" s="16">
        <v>647.54384646462074</v>
      </c>
      <c r="H460" s="16">
        <v>602.16573699230344</v>
      </c>
      <c r="I460" s="16">
        <v>640.14182729164747</v>
      </c>
      <c r="J460" s="16">
        <v>922.22986536209999</v>
      </c>
      <c r="K460" s="16">
        <v>1030.3129693596904</v>
      </c>
      <c r="L460" s="16">
        <v>1179.318543689727</v>
      </c>
      <c r="M460" s="16">
        <v>1385.3029095914587</v>
      </c>
      <c r="N460" s="16">
        <v>1436.3834137558872</v>
      </c>
      <c r="O460" s="16">
        <v>1441.7903117026926</v>
      </c>
    </row>
    <row r="461" spans="1:15" x14ac:dyDescent="0.3">
      <c r="A461" s="15" t="str">
        <f>INDEX('R1. Scenario specifications'!$C$11:$C$49,MATCH($B461,'R1. Scenario specifications'!$A$11:$A$49,0))</f>
        <v>Current 1.75DS, 2020 start, 'Expect the Unexpected' but with most conservative biomass CCS / NET technology cost assumptions</v>
      </c>
      <c r="B461" s="15" t="s">
        <v>43</v>
      </c>
      <c r="C461" s="15" t="s">
        <v>70</v>
      </c>
      <c r="D461" s="15" t="s">
        <v>268</v>
      </c>
      <c r="E461" s="16">
        <v>425.57696557048564</v>
      </c>
      <c r="F461" s="16">
        <v>452.4364981864552</v>
      </c>
      <c r="G461" s="16">
        <v>452.8330666776244</v>
      </c>
      <c r="H461" s="16">
        <v>257.65703258103525</v>
      </c>
      <c r="I461" s="16">
        <v>144.92612194353231</v>
      </c>
      <c r="J461" s="16">
        <v>31.210391369502513</v>
      </c>
      <c r="K461" s="16">
        <v>35.015766523779689</v>
      </c>
      <c r="L461" s="16">
        <v>60.870119825832397</v>
      </c>
      <c r="M461" s="16">
        <v>76.43938546653213</v>
      </c>
      <c r="N461" s="16">
        <v>156.88162437166142</v>
      </c>
      <c r="O461" s="16">
        <v>230.68311333888445</v>
      </c>
    </row>
    <row r="462" spans="1:15" x14ac:dyDescent="0.3">
      <c r="A462" s="15" t="str">
        <f>INDEX('R1. Scenario specifications'!$C$11:$C$49,MATCH($B462,'R1. Scenario specifications'!$A$11:$A$49,0))</f>
        <v>Current 1.75DS, 2020 start, 'Expect the Unexpected' but with most conservative biomass CCS / NET technology cost assumptions</v>
      </c>
      <c r="B462" s="15" t="s">
        <v>43</v>
      </c>
      <c r="C462" s="15" t="s">
        <v>71</v>
      </c>
      <c r="D462" s="15" t="s">
        <v>269</v>
      </c>
      <c r="E462" s="16">
        <v>13.930776255707762</v>
      </c>
      <c r="F462" s="16">
        <v>96.560908546679059</v>
      </c>
      <c r="G462" s="16">
        <v>228.79465615510912</v>
      </c>
      <c r="H462" s="16">
        <v>1078.120742184142</v>
      </c>
      <c r="I462" s="16">
        <v>3440.0916129988623</v>
      </c>
      <c r="J462" s="16">
        <v>5094.4003653137534</v>
      </c>
      <c r="K462" s="16">
        <v>6887.3442178751857</v>
      </c>
      <c r="L462" s="16">
        <v>12472.974782534</v>
      </c>
      <c r="M462" s="16">
        <v>19038.21544757529</v>
      </c>
      <c r="N462" s="16">
        <v>23520.985059713723</v>
      </c>
      <c r="O462" s="16">
        <v>25926.199499410355</v>
      </c>
    </row>
    <row r="463" spans="1:15" x14ac:dyDescent="0.3">
      <c r="A463" s="15" t="str">
        <f>INDEX('R1. Scenario specifications'!$C$11:$C$49,MATCH($B463,'R1. Scenario specifications'!$A$11:$A$49,0))</f>
        <v>Current 1.75DS, 2020 start, 'Expect the Unexpected' but with most conservative biomass CCS / NET technology cost assumptions</v>
      </c>
      <c r="B463" s="15" t="s">
        <v>43</v>
      </c>
      <c r="C463" s="15" t="s">
        <v>72</v>
      </c>
      <c r="D463" s="15" t="s">
        <v>269</v>
      </c>
      <c r="E463" s="16">
        <v>11.2241111111111</v>
      </c>
      <c r="F463" s="16">
        <v>12.249511111111101</v>
      </c>
      <c r="G463" s="16">
        <v>13.0611055551111</v>
      </c>
      <c r="H463" s="16">
        <v>13.059505551511098</v>
      </c>
      <c r="I463" s="16">
        <v>13.250969131304782</v>
      </c>
      <c r="J463" s="16">
        <v>14.177392627586258</v>
      </c>
      <c r="K463" s="16">
        <v>14.264511280530053</v>
      </c>
      <c r="L463" s="16">
        <v>69.351547399485739</v>
      </c>
      <c r="M463" s="16">
        <v>146.69810487043074</v>
      </c>
      <c r="N463" s="16">
        <v>146.69570487043072</v>
      </c>
      <c r="O463" s="16">
        <v>146.69330487043075</v>
      </c>
    </row>
    <row r="464" spans="1:15" x14ac:dyDescent="0.3">
      <c r="A464" s="15" t="str">
        <f>INDEX('R1. Scenario specifications'!$C$11:$C$49,MATCH($B464,'R1. Scenario specifications'!$A$11:$A$49,0))</f>
        <v>Current 1.75DS, 2020 start, 'Expect the Unexpected' but with most conservative biomass CCS / NET technology cost assumptions</v>
      </c>
      <c r="B464" s="15" t="s">
        <v>43</v>
      </c>
      <c r="C464" s="15" t="s">
        <v>76</v>
      </c>
      <c r="D464" s="15" t="s">
        <v>268</v>
      </c>
      <c r="E464" s="16">
        <v>0.31124745380476826</v>
      </c>
      <c r="F464" s="16">
        <v>0.28314462712947408</v>
      </c>
      <c r="G464" s="16">
        <v>0.23818010444900301</v>
      </c>
      <c r="H464" s="16">
        <v>0.15878673629933501</v>
      </c>
      <c r="I464" s="16">
        <v>7.9393368149667701E-2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</row>
    <row r="465" spans="1:15" x14ac:dyDescent="0.3">
      <c r="A465" s="15" t="str">
        <f>INDEX('R1. Scenario specifications'!$C$11:$C$49,MATCH($B465,'R1. Scenario specifications'!$A$11:$A$49,0))</f>
        <v>Current 1.75DS, 2020 start, 'Expect the Unexpected' but with most conservative biomass CCS / NET technology cost assumptions</v>
      </c>
      <c r="B465" s="15" t="s">
        <v>43</v>
      </c>
      <c r="C465" s="15" t="s">
        <v>73</v>
      </c>
      <c r="D465" s="15" t="s">
        <v>270</v>
      </c>
      <c r="E465" s="16">
        <v>217.76839471634247</v>
      </c>
      <c r="F465" s="16">
        <v>242.99857406704328</v>
      </c>
      <c r="G465" s="16">
        <v>365.36686102816446</v>
      </c>
      <c r="H465" s="16">
        <v>1658.012271128139</v>
      </c>
      <c r="I465" s="16">
        <v>3477.6553436819377</v>
      </c>
      <c r="J465" s="16">
        <v>4466.9218283515947</v>
      </c>
      <c r="K465" s="16">
        <v>6477.6309228558721</v>
      </c>
      <c r="L465" s="16">
        <v>10044.678663204253</v>
      </c>
      <c r="M465" s="16">
        <v>16297.345499328452</v>
      </c>
      <c r="N465" s="16">
        <v>21979.670639924068</v>
      </c>
      <c r="O465" s="16">
        <v>26599.731987078376</v>
      </c>
    </row>
    <row r="466" spans="1:15" x14ac:dyDescent="0.3">
      <c r="A466" s="15" t="str">
        <f>INDEX('R1. Scenario specifications'!$C$11:$C$49,MATCH($B466,'R1. Scenario specifications'!$A$11:$A$49,0))</f>
        <v>Current 1.75DS, 2030 start, 'Expect the Unexpected' but with most conservative biomass CCS / NET technology cost assumptions</v>
      </c>
      <c r="B466" s="15" t="s">
        <v>44</v>
      </c>
      <c r="C466" s="15" t="s">
        <v>64</v>
      </c>
      <c r="D466" s="15" t="s">
        <v>263</v>
      </c>
      <c r="E466" s="16">
        <v>19.526838931037336</v>
      </c>
      <c r="F466" s="16">
        <v>24.241679819130685</v>
      </c>
      <c r="G466" s="16">
        <v>117.00973314165351</v>
      </c>
      <c r="H466" s="16">
        <v>337.46670445449013</v>
      </c>
      <c r="I466" s="16">
        <v>486.35212144421246</v>
      </c>
      <c r="J466" s="16">
        <v>389.38481402830132</v>
      </c>
      <c r="K466" s="16">
        <v>169.90202951816633</v>
      </c>
      <c r="L466" s="16">
        <v>12.532523637458429</v>
      </c>
      <c r="M466" s="16">
        <v>5.9551159415581498</v>
      </c>
      <c r="N466" s="16">
        <v>6.2368641406135197</v>
      </c>
      <c r="O466" s="16">
        <v>6.2368641406135197</v>
      </c>
    </row>
    <row r="467" spans="1:15" x14ac:dyDescent="0.3">
      <c r="A467" s="15" t="str">
        <f>INDEX('R1. Scenario specifications'!$C$11:$C$49,MATCH($B467,'R1. Scenario specifications'!$A$11:$A$49,0))</f>
        <v>Current 1.75DS, 2030 start, 'Expect the Unexpected' but with most conservative biomass CCS / NET technology cost assumptions</v>
      </c>
      <c r="B467" s="15" t="s">
        <v>44</v>
      </c>
      <c r="C467" s="15" t="s">
        <v>74</v>
      </c>
      <c r="D467" s="15" t="s">
        <v>263</v>
      </c>
      <c r="E467" s="16">
        <v>0</v>
      </c>
      <c r="F467" s="16">
        <v>0</v>
      </c>
      <c r="G467" s="16">
        <v>0</v>
      </c>
      <c r="H467" s="16">
        <v>0</v>
      </c>
      <c r="I467" s="16">
        <v>14.51976189512888</v>
      </c>
      <c r="J467" s="16">
        <v>275.93246656408502</v>
      </c>
      <c r="K467" s="16">
        <v>1675.8829812465385</v>
      </c>
      <c r="L467" s="16">
        <v>3179.4071590921144</v>
      </c>
      <c r="M467" s="16">
        <v>3471.4806088837031</v>
      </c>
      <c r="N467" s="16">
        <v>3306.0410124110854</v>
      </c>
      <c r="O467" s="16">
        <v>3566.0364140457905</v>
      </c>
    </row>
    <row r="468" spans="1:15" x14ac:dyDescent="0.3">
      <c r="A468" s="15" t="str">
        <f>INDEX('R1. Scenario specifications'!$C$11:$C$49,MATCH($B468,'R1. Scenario specifications'!$A$11:$A$49,0))</f>
        <v>Current 1.75DS, 2030 start, 'Expect the Unexpected' but with most conservative biomass CCS / NET technology cost assumptions</v>
      </c>
      <c r="B468" s="15" t="s">
        <v>44</v>
      </c>
      <c r="C468" s="15" t="s">
        <v>65</v>
      </c>
      <c r="D468" s="15" t="s">
        <v>264</v>
      </c>
      <c r="E468" s="16">
        <v>1574.4667538708993</v>
      </c>
      <c r="F468" s="16">
        <v>1804.9999999999995</v>
      </c>
      <c r="G468" s="16">
        <v>1804.9999999999995</v>
      </c>
      <c r="H468" s="16">
        <v>1457.9151695915234</v>
      </c>
      <c r="I468" s="16">
        <v>483.91631600182512</v>
      </c>
      <c r="J468" s="16">
        <v>15.4833714793025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</row>
    <row r="469" spans="1:15" x14ac:dyDescent="0.3">
      <c r="A469" s="15" t="str">
        <f>INDEX('R1. Scenario specifications'!$C$11:$C$49,MATCH($B469,'R1. Scenario specifications'!$A$11:$A$49,0))</f>
        <v>Current 1.75DS, 2030 start, 'Expect the Unexpected' but with most conservative biomass CCS / NET technology cost assumptions</v>
      </c>
      <c r="B469" s="15" t="s">
        <v>44</v>
      </c>
      <c r="C469" s="15" t="s">
        <v>66</v>
      </c>
      <c r="D469" s="15" t="s">
        <v>265</v>
      </c>
      <c r="E469" s="16">
        <v>1039.9117830499872</v>
      </c>
      <c r="F469" s="16">
        <v>1665.4640407224579</v>
      </c>
      <c r="G469" s="16">
        <v>2174.5779702128848</v>
      </c>
      <c r="H469" s="16">
        <v>2013.1733764806745</v>
      </c>
      <c r="I469" s="16">
        <v>1284.1425817784052</v>
      </c>
      <c r="J469" s="16">
        <v>545.07877466360117</v>
      </c>
      <c r="K469" s="16">
        <v>667.91105743895196</v>
      </c>
      <c r="L469" s="16">
        <v>320.84019422847342</v>
      </c>
      <c r="M469" s="16">
        <v>129.77706043896794</v>
      </c>
      <c r="N469" s="16">
        <v>284.44200362958668</v>
      </c>
      <c r="O469" s="16">
        <v>298.98774744097051</v>
      </c>
    </row>
    <row r="470" spans="1:15" x14ac:dyDescent="0.3">
      <c r="A470" s="15" t="str">
        <f>INDEX('R1. Scenario specifications'!$C$11:$C$49,MATCH($B470,'R1. Scenario specifications'!$A$11:$A$49,0))</f>
        <v>Current 1.75DS, 2030 start, 'Expect the Unexpected' but with most conservative biomass CCS / NET technology cost assumptions</v>
      </c>
      <c r="B470" s="15" t="s">
        <v>44</v>
      </c>
      <c r="C470" s="15" t="s">
        <v>75</v>
      </c>
      <c r="D470" s="15" t="s">
        <v>265</v>
      </c>
      <c r="E470" s="16">
        <v>0</v>
      </c>
      <c r="F470" s="16">
        <v>0</v>
      </c>
      <c r="G470" s="16">
        <v>0</v>
      </c>
      <c r="H470" s="16">
        <v>0</v>
      </c>
      <c r="I470" s="16">
        <v>0.48628310487112297</v>
      </c>
      <c r="J470" s="16">
        <v>10.65802698120838</v>
      </c>
      <c r="K470" s="16">
        <v>83.899425911756111</v>
      </c>
      <c r="L470" s="16">
        <v>381.78671642041871</v>
      </c>
      <c r="M470" s="16">
        <v>803.08645525745828</v>
      </c>
      <c r="N470" s="16">
        <v>985.04491545752603</v>
      </c>
      <c r="O470" s="16">
        <v>1208.3199988422839</v>
      </c>
    </row>
    <row r="471" spans="1:15" x14ac:dyDescent="0.3">
      <c r="A471" s="15" t="str">
        <f>INDEX('R1. Scenario specifications'!$C$11:$C$49,MATCH($B471,'R1. Scenario specifications'!$A$11:$A$49,0))</f>
        <v>Current 1.75DS, 2030 start, 'Expect the Unexpected' but with most conservative biomass CCS / NET technology cost assumptions</v>
      </c>
      <c r="B471" s="15" t="s">
        <v>44</v>
      </c>
      <c r="C471" s="15" t="s">
        <v>67</v>
      </c>
      <c r="D471" s="15" t="s">
        <v>268</v>
      </c>
      <c r="E471" s="16">
        <v>31.122062759818384</v>
      </c>
      <c r="F471" s="16">
        <v>28.670816918420648</v>
      </c>
      <c r="G471" s="16">
        <v>111.69584269732113</v>
      </c>
      <c r="H471" s="16">
        <v>156.99053186462854</v>
      </c>
      <c r="I471" s="16">
        <v>228.12993593443753</v>
      </c>
      <c r="J471" s="16">
        <v>438.50761378057354</v>
      </c>
      <c r="K471" s="16">
        <v>626.21850486354936</v>
      </c>
      <c r="L471" s="16">
        <v>623.56281356316595</v>
      </c>
      <c r="M471" s="16">
        <v>652.64469798851565</v>
      </c>
      <c r="N471" s="16">
        <v>834.87335718616237</v>
      </c>
      <c r="O471" s="16">
        <v>920.74226711949279</v>
      </c>
    </row>
    <row r="472" spans="1:15" x14ac:dyDescent="0.3">
      <c r="A472" s="15" t="str">
        <f>INDEX('R1. Scenario specifications'!$C$11:$C$49,MATCH($B472,'R1. Scenario specifications'!$A$11:$A$49,0))</f>
        <v>Current 1.75DS, 2030 start, 'Expect the Unexpected' but with most conservative biomass CCS / NET technology cost assumptions</v>
      </c>
      <c r="B472" s="15" t="s">
        <v>44</v>
      </c>
      <c r="C472" s="15" t="s">
        <v>68</v>
      </c>
      <c r="D472" s="15" t="s">
        <v>266</v>
      </c>
      <c r="E472" s="16">
        <v>738.24098154394619</v>
      </c>
      <c r="F472" s="16">
        <v>743.13608956648409</v>
      </c>
      <c r="G472" s="16">
        <v>987.16933273363418</v>
      </c>
      <c r="H472" s="16">
        <v>1154.9259485065875</v>
      </c>
      <c r="I472" s="16">
        <v>1289.1786510101851</v>
      </c>
      <c r="J472" s="16">
        <v>1916.98544919457</v>
      </c>
      <c r="K472" s="16">
        <v>2313.9678407923775</v>
      </c>
      <c r="L472" s="16">
        <v>2384.9892312759985</v>
      </c>
      <c r="M472" s="16">
        <v>2732.3683888698001</v>
      </c>
      <c r="N472" s="16">
        <v>3052.2868588772435</v>
      </c>
      <c r="O472" s="16">
        <v>3168.0050547883498</v>
      </c>
    </row>
    <row r="473" spans="1:15" x14ac:dyDescent="0.3">
      <c r="A473" s="15" t="str">
        <f>INDEX('R1. Scenario specifications'!$C$11:$C$49,MATCH($B473,'R1. Scenario specifications'!$A$11:$A$49,0))</f>
        <v>Current 1.75DS, 2030 start, 'Expect the Unexpected' but with most conservative biomass CCS / NET technology cost assumptions</v>
      </c>
      <c r="B473" s="15" t="s">
        <v>44</v>
      </c>
      <c r="C473" s="15" t="s">
        <v>69</v>
      </c>
      <c r="D473" s="15" t="s">
        <v>267</v>
      </c>
      <c r="E473" s="16">
        <v>381.69394199846289</v>
      </c>
      <c r="F473" s="16">
        <v>393.99999999999972</v>
      </c>
      <c r="G473" s="16">
        <v>647.54384646462074</v>
      </c>
      <c r="H473" s="16">
        <v>602.16573699230344</v>
      </c>
      <c r="I473" s="16">
        <v>568.95167702708954</v>
      </c>
      <c r="J473" s="16">
        <v>934.90077152424522</v>
      </c>
      <c r="K473" s="16">
        <v>1152.7027644850209</v>
      </c>
      <c r="L473" s="16">
        <v>1233.2942389390396</v>
      </c>
      <c r="M473" s="16">
        <v>1300.9812026356351</v>
      </c>
      <c r="N473" s="16">
        <v>1443.780714602329</v>
      </c>
      <c r="O473" s="16">
        <v>1482.4817070162037</v>
      </c>
    </row>
    <row r="474" spans="1:15" x14ac:dyDescent="0.3">
      <c r="A474" s="15" t="str">
        <f>INDEX('R1. Scenario specifications'!$C$11:$C$49,MATCH($B474,'R1. Scenario specifications'!$A$11:$A$49,0))</f>
        <v>Current 1.75DS, 2030 start, 'Expect the Unexpected' but with most conservative biomass CCS / NET technology cost assumptions</v>
      </c>
      <c r="B474" s="15" t="s">
        <v>44</v>
      </c>
      <c r="C474" s="15" t="s">
        <v>70</v>
      </c>
      <c r="D474" s="15" t="s">
        <v>268</v>
      </c>
      <c r="E474" s="16">
        <v>425.57696557048564</v>
      </c>
      <c r="F474" s="16">
        <v>452.4364981864552</v>
      </c>
      <c r="G474" s="16">
        <v>452.8330666776244</v>
      </c>
      <c r="H474" s="16">
        <v>256.76156686396979</v>
      </c>
      <c r="I474" s="16">
        <v>156.79692387973574</v>
      </c>
      <c r="J474" s="16">
        <v>40.000023408323074</v>
      </c>
      <c r="K474" s="16">
        <v>47.454343186713288</v>
      </c>
      <c r="L474" s="16">
        <v>81.758543860262947</v>
      </c>
      <c r="M474" s="16">
        <v>87.723434399370234</v>
      </c>
      <c r="N474" s="16">
        <v>95.671165325281379</v>
      </c>
      <c r="O474" s="16">
        <v>180.9622479917748</v>
      </c>
    </row>
    <row r="475" spans="1:15" x14ac:dyDescent="0.3">
      <c r="A475" s="15" t="str">
        <f>INDEX('R1. Scenario specifications'!$C$11:$C$49,MATCH($B475,'R1. Scenario specifications'!$A$11:$A$49,0))</f>
        <v>Current 1.75DS, 2030 start, 'Expect the Unexpected' but with most conservative biomass CCS / NET technology cost assumptions</v>
      </c>
      <c r="B475" s="15" t="s">
        <v>44</v>
      </c>
      <c r="C475" s="15" t="s">
        <v>71</v>
      </c>
      <c r="D475" s="15" t="s">
        <v>269</v>
      </c>
      <c r="E475" s="16">
        <v>13.930776255707762</v>
      </c>
      <c r="F475" s="16">
        <v>96.560908546679059</v>
      </c>
      <c r="G475" s="16">
        <v>228.79465615510912</v>
      </c>
      <c r="H475" s="16">
        <v>549.8952912601319</v>
      </c>
      <c r="I475" s="16">
        <v>2240.7568591913973</v>
      </c>
      <c r="J475" s="16">
        <v>5280.6325852487507</v>
      </c>
      <c r="K475" s="16">
        <v>8490.216920327628</v>
      </c>
      <c r="L475" s="16">
        <v>12463.921073969617</v>
      </c>
      <c r="M475" s="16">
        <v>18359.708971252865</v>
      </c>
      <c r="N475" s="16">
        <v>21863.723879930654</v>
      </c>
      <c r="O475" s="16">
        <v>25345.205010624391</v>
      </c>
    </row>
    <row r="476" spans="1:15" x14ac:dyDescent="0.3">
      <c r="A476" s="15" t="str">
        <f>INDEX('R1. Scenario specifications'!$C$11:$C$49,MATCH($B476,'R1. Scenario specifications'!$A$11:$A$49,0))</f>
        <v>Current 1.75DS, 2030 start, 'Expect the Unexpected' but with most conservative biomass CCS / NET technology cost assumptions</v>
      </c>
      <c r="B476" s="15" t="s">
        <v>44</v>
      </c>
      <c r="C476" s="15" t="s">
        <v>72</v>
      </c>
      <c r="D476" s="15" t="s">
        <v>269</v>
      </c>
      <c r="E476" s="16">
        <v>11.2241111111111</v>
      </c>
      <c r="F476" s="16">
        <v>12.249511111111101</v>
      </c>
      <c r="G476" s="16">
        <v>13.0611055551111</v>
      </c>
      <c r="H476" s="16">
        <v>13.059905555111095</v>
      </c>
      <c r="I476" s="16">
        <v>13.247220770487646</v>
      </c>
      <c r="J476" s="16">
        <v>14.161327981505291</v>
      </c>
      <c r="K476" s="16">
        <v>18.559852668305421</v>
      </c>
      <c r="L476" s="16">
        <v>63.138460415991595</v>
      </c>
      <c r="M476" s="16">
        <v>63.135157425953111</v>
      </c>
      <c r="N476" s="16">
        <v>63.132357425953202</v>
      </c>
      <c r="O476" s="16">
        <v>63.129557425953209</v>
      </c>
    </row>
    <row r="477" spans="1:15" x14ac:dyDescent="0.3">
      <c r="A477" s="15" t="str">
        <f>INDEX('R1. Scenario specifications'!$C$11:$C$49,MATCH($B477,'R1. Scenario specifications'!$A$11:$A$49,0))</f>
        <v>Current 1.75DS, 2030 start, 'Expect the Unexpected' but with most conservative biomass CCS / NET technology cost assumptions</v>
      </c>
      <c r="B477" s="15" t="s">
        <v>44</v>
      </c>
      <c r="C477" s="15" t="s">
        <v>76</v>
      </c>
      <c r="D477" s="15" t="s">
        <v>268</v>
      </c>
      <c r="E477" s="16">
        <v>0.31124745380476826</v>
      </c>
      <c r="F477" s="16">
        <v>0.28314462712947408</v>
      </c>
      <c r="G477" s="16">
        <v>0.23818010444900301</v>
      </c>
      <c r="H477" s="16">
        <v>0.15878673629933501</v>
      </c>
      <c r="I477" s="16">
        <v>7.9393368149667701E-2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</row>
    <row r="478" spans="1:15" x14ac:dyDescent="0.3">
      <c r="A478" s="15" t="str">
        <f>INDEX('R1. Scenario specifications'!$C$11:$C$49,MATCH($B478,'R1. Scenario specifications'!$A$11:$A$49,0))</f>
        <v>Current 1.75DS, 2030 start, 'Expect the Unexpected' but with most conservative biomass CCS / NET technology cost assumptions</v>
      </c>
      <c r="B478" s="15" t="s">
        <v>44</v>
      </c>
      <c r="C478" s="15" t="s">
        <v>73</v>
      </c>
      <c r="D478" s="15" t="s">
        <v>270</v>
      </c>
      <c r="E478" s="16">
        <v>217.76839471634247</v>
      </c>
      <c r="F478" s="16">
        <v>242.99857406704328</v>
      </c>
      <c r="G478" s="16">
        <v>365.36686102816446</v>
      </c>
      <c r="H478" s="16">
        <v>1442.2354881882916</v>
      </c>
      <c r="I478" s="16">
        <v>3422.9789429384296</v>
      </c>
      <c r="J478" s="16">
        <v>4785.8983641713885</v>
      </c>
      <c r="K478" s="16">
        <v>7904.013012000547</v>
      </c>
      <c r="L478" s="16">
        <v>10040.223122215562</v>
      </c>
      <c r="M478" s="16">
        <v>15140.486077456895</v>
      </c>
      <c r="N478" s="16">
        <v>20566.625140373166</v>
      </c>
      <c r="O478" s="16">
        <v>26327.38545534392</v>
      </c>
    </row>
    <row r="479" spans="1:15" x14ac:dyDescent="0.3">
      <c r="A479" s="15" t="str">
        <f>INDEX('R1. Scenario specifications'!$C$11:$C$49,MATCH($B479,'R1. Scenario specifications'!$A$11:$A$49,0))</f>
        <v>Current 2DS, 2030 start, 'Expect the Unexpected' but with cheap renewables</v>
      </c>
      <c r="B479" s="15" t="s">
        <v>45</v>
      </c>
      <c r="C479" s="15" t="s">
        <v>64</v>
      </c>
      <c r="D479" s="15" t="s">
        <v>263</v>
      </c>
      <c r="E479" s="16">
        <v>19.526838931037336</v>
      </c>
      <c r="F479" s="16">
        <v>24.241679819130685</v>
      </c>
      <c r="G479" s="16">
        <v>117.00973314165351</v>
      </c>
      <c r="H479" s="16">
        <v>337.46670445449013</v>
      </c>
      <c r="I479" s="16">
        <v>524.43827720487104</v>
      </c>
      <c r="J479" s="16">
        <v>527.42283660054977</v>
      </c>
      <c r="K479" s="16">
        <v>313.90242639341415</v>
      </c>
      <c r="L479" s="16">
        <v>118.44676475204741</v>
      </c>
      <c r="M479" s="16">
        <v>18.405792379930414</v>
      </c>
      <c r="N479" s="16">
        <v>6.4883021353727504</v>
      </c>
      <c r="O479" s="16">
        <v>6.4883021353727504</v>
      </c>
    </row>
    <row r="480" spans="1:15" x14ac:dyDescent="0.3">
      <c r="A480" s="15" t="str">
        <f>INDEX('R1. Scenario specifications'!$C$11:$C$49,MATCH($B480,'R1. Scenario specifications'!$A$11:$A$49,0))</f>
        <v>Current 2DS, 2030 start, 'Expect the Unexpected' but with cheap renewables</v>
      </c>
      <c r="B480" s="15" t="s">
        <v>45</v>
      </c>
      <c r="C480" s="15" t="s">
        <v>74</v>
      </c>
      <c r="D480" s="15" t="s">
        <v>263</v>
      </c>
      <c r="E480" s="16">
        <v>0</v>
      </c>
      <c r="F480" s="16">
        <v>0</v>
      </c>
      <c r="G480" s="16">
        <v>0</v>
      </c>
      <c r="H480" s="16">
        <v>0</v>
      </c>
      <c r="I480" s="16">
        <v>11.739777601864636</v>
      </c>
      <c r="J480" s="16">
        <v>84.973969128716561</v>
      </c>
      <c r="K480" s="16">
        <v>515.47714624646369</v>
      </c>
      <c r="L480" s="16">
        <v>1432.8583767406681</v>
      </c>
      <c r="M480" s="16">
        <v>2513.8701453846593</v>
      </c>
      <c r="N480" s="16">
        <v>3098.0109034445331</v>
      </c>
      <c r="O480" s="16">
        <v>3355.7410451934716</v>
      </c>
    </row>
    <row r="481" spans="1:15" x14ac:dyDescent="0.3">
      <c r="A481" s="15" t="str">
        <f>INDEX('R1. Scenario specifications'!$C$11:$C$49,MATCH($B481,'R1. Scenario specifications'!$A$11:$A$49,0))</f>
        <v>Current 2DS, 2030 start, 'Expect the Unexpected' but with cheap renewables</v>
      </c>
      <c r="B481" s="15" t="s">
        <v>45</v>
      </c>
      <c r="C481" s="15" t="s">
        <v>65</v>
      </c>
      <c r="D481" s="15" t="s">
        <v>264</v>
      </c>
      <c r="E481" s="16">
        <v>1574.4667538708993</v>
      </c>
      <c r="F481" s="16">
        <v>1804.9999999999995</v>
      </c>
      <c r="G481" s="16">
        <v>1804.9999999999995</v>
      </c>
      <c r="H481" s="16">
        <v>1457.9151695915234</v>
      </c>
      <c r="I481" s="16">
        <v>483.91631600182512</v>
      </c>
      <c r="J481" s="16">
        <v>15.4833714793025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</row>
    <row r="482" spans="1:15" x14ac:dyDescent="0.3">
      <c r="A482" s="15" t="str">
        <f>INDEX('R1. Scenario specifications'!$C$11:$C$49,MATCH($B482,'R1. Scenario specifications'!$A$11:$A$49,0))</f>
        <v>Current 2DS, 2030 start, 'Expect the Unexpected' but with cheap renewables</v>
      </c>
      <c r="B482" s="15" t="s">
        <v>45</v>
      </c>
      <c r="C482" s="15" t="s">
        <v>66</v>
      </c>
      <c r="D482" s="15" t="s">
        <v>265</v>
      </c>
      <c r="E482" s="16">
        <v>1039.9117830499872</v>
      </c>
      <c r="F482" s="16">
        <v>1665.4640407224579</v>
      </c>
      <c r="G482" s="16">
        <v>2174.5779702128848</v>
      </c>
      <c r="H482" s="16">
        <v>2013.1733764806745</v>
      </c>
      <c r="I482" s="16">
        <v>1105.1940444659747</v>
      </c>
      <c r="J482" s="16">
        <v>519.64444575690652</v>
      </c>
      <c r="K482" s="16">
        <v>574.32361118616132</v>
      </c>
      <c r="L482" s="16">
        <v>681.14490940061421</v>
      </c>
      <c r="M482" s="16">
        <v>425.64784301501453</v>
      </c>
      <c r="N482" s="16">
        <v>389.36157304375757</v>
      </c>
      <c r="O482" s="16">
        <v>231.4958541370884</v>
      </c>
    </row>
    <row r="483" spans="1:15" x14ac:dyDescent="0.3">
      <c r="A483" s="15" t="str">
        <f>INDEX('R1. Scenario specifications'!$C$11:$C$49,MATCH($B483,'R1. Scenario specifications'!$A$11:$A$49,0))</f>
        <v>Current 2DS, 2030 start, 'Expect the Unexpected' but with cheap renewables</v>
      </c>
      <c r="B483" s="15" t="s">
        <v>45</v>
      </c>
      <c r="C483" s="15" t="s">
        <v>75</v>
      </c>
      <c r="D483" s="15" t="s">
        <v>265</v>
      </c>
      <c r="E483" s="16">
        <v>0</v>
      </c>
      <c r="F483" s="16">
        <v>0</v>
      </c>
      <c r="G483" s="16">
        <v>0</v>
      </c>
      <c r="H483" s="16">
        <v>0</v>
      </c>
      <c r="I483" s="16">
        <v>1.0004029999999999</v>
      </c>
      <c r="J483" s="16">
        <v>2.6624576630332384</v>
      </c>
      <c r="K483" s="16">
        <v>11.02190983989745</v>
      </c>
      <c r="L483" s="16">
        <v>70.703637921991572</v>
      </c>
      <c r="M483" s="16">
        <v>309.91635390235353</v>
      </c>
      <c r="N483" s="16">
        <v>714.44153808352803</v>
      </c>
      <c r="O483" s="16">
        <v>998.90643527701627</v>
      </c>
    </row>
    <row r="484" spans="1:15" x14ac:dyDescent="0.3">
      <c r="A484" s="15" t="str">
        <f>INDEX('R1. Scenario specifications'!$C$11:$C$49,MATCH($B484,'R1. Scenario specifications'!$A$11:$A$49,0))</f>
        <v>Current 2DS, 2030 start, 'Expect the Unexpected' but with cheap renewables</v>
      </c>
      <c r="B484" s="15" t="s">
        <v>45</v>
      </c>
      <c r="C484" s="15" t="s">
        <v>67</v>
      </c>
      <c r="D484" s="15" t="s">
        <v>268</v>
      </c>
      <c r="E484" s="16">
        <v>31.122062759818384</v>
      </c>
      <c r="F484" s="16">
        <v>28.670816918420648</v>
      </c>
      <c r="G484" s="16">
        <v>111.69584269732113</v>
      </c>
      <c r="H484" s="16">
        <v>156.99053186462854</v>
      </c>
      <c r="I484" s="16">
        <v>203.15331102987381</v>
      </c>
      <c r="J484" s="16">
        <v>263.73381721874205</v>
      </c>
      <c r="K484" s="16">
        <v>361.1236036981033</v>
      </c>
      <c r="L484" s="16">
        <v>366.90755540160353</v>
      </c>
      <c r="M484" s="16">
        <v>396.01973897566245</v>
      </c>
      <c r="N484" s="16">
        <v>609.21246717892529</v>
      </c>
      <c r="O484" s="16">
        <v>880.31567062444083</v>
      </c>
    </row>
    <row r="485" spans="1:15" x14ac:dyDescent="0.3">
      <c r="A485" s="15" t="str">
        <f>INDEX('R1. Scenario specifications'!$C$11:$C$49,MATCH($B485,'R1. Scenario specifications'!$A$11:$A$49,0))</f>
        <v>Current 2DS, 2030 start, 'Expect the Unexpected' but with cheap renewables</v>
      </c>
      <c r="B485" s="15" t="s">
        <v>45</v>
      </c>
      <c r="C485" s="15" t="s">
        <v>68</v>
      </c>
      <c r="D485" s="15" t="s">
        <v>266</v>
      </c>
      <c r="E485" s="16">
        <v>738.24098154394619</v>
      </c>
      <c r="F485" s="16">
        <v>743.13608956648409</v>
      </c>
      <c r="G485" s="16">
        <v>987.16933273363418</v>
      </c>
      <c r="H485" s="16">
        <v>1154.9259485065875</v>
      </c>
      <c r="I485" s="16">
        <v>1277.9439921685787</v>
      </c>
      <c r="J485" s="16">
        <v>1677.9040085328311</v>
      </c>
      <c r="K485" s="16">
        <v>1834.3226662633781</v>
      </c>
      <c r="L485" s="16">
        <v>1985.1419065604146</v>
      </c>
      <c r="M485" s="16">
        <v>2265.6611248692725</v>
      </c>
      <c r="N485" s="16">
        <v>2797.0043753193231</v>
      </c>
      <c r="O485" s="16">
        <v>3059.2900800282659</v>
      </c>
    </row>
    <row r="486" spans="1:15" x14ac:dyDescent="0.3">
      <c r="A486" s="15" t="str">
        <f>INDEX('R1. Scenario specifications'!$C$11:$C$49,MATCH($B486,'R1. Scenario specifications'!$A$11:$A$49,0))</f>
        <v>Current 2DS, 2030 start, 'Expect the Unexpected' but with cheap renewables</v>
      </c>
      <c r="B486" s="15" t="s">
        <v>45</v>
      </c>
      <c r="C486" s="15" t="s">
        <v>69</v>
      </c>
      <c r="D486" s="15" t="s">
        <v>267</v>
      </c>
      <c r="E486" s="16">
        <v>381.69394199846289</v>
      </c>
      <c r="F486" s="16">
        <v>393.99999999999972</v>
      </c>
      <c r="G486" s="16">
        <v>647.54384646462074</v>
      </c>
      <c r="H486" s="16">
        <v>602.16573699230344</v>
      </c>
      <c r="I486" s="16">
        <v>568.95167702708954</v>
      </c>
      <c r="J486" s="16">
        <v>868.26895253106477</v>
      </c>
      <c r="K486" s="16">
        <v>984.03846965144248</v>
      </c>
      <c r="L486" s="16">
        <v>1145.8634494760595</v>
      </c>
      <c r="M486" s="16">
        <v>1291.2263006820258</v>
      </c>
      <c r="N486" s="16">
        <v>1435.6410831300134</v>
      </c>
      <c r="O486" s="16">
        <v>1485.4262517670832</v>
      </c>
    </row>
    <row r="487" spans="1:15" x14ac:dyDescent="0.3">
      <c r="A487" s="15" t="str">
        <f>INDEX('R1. Scenario specifications'!$C$11:$C$49,MATCH($B487,'R1. Scenario specifications'!$A$11:$A$49,0))</f>
        <v>Current 2DS, 2030 start, 'Expect the Unexpected' but with cheap renewables</v>
      </c>
      <c r="B487" s="15" t="s">
        <v>45</v>
      </c>
      <c r="C487" s="15" t="s">
        <v>70</v>
      </c>
      <c r="D487" s="15" t="s">
        <v>268</v>
      </c>
      <c r="E487" s="16">
        <v>425.57696557048564</v>
      </c>
      <c r="F487" s="16">
        <v>452.4364981864552</v>
      </c>
      <c r="G487" s="16">
        <v>452.8330666776244</v>
      </c>
      <c r="H487" s="16">
        <v>256.76156686396979</v>
      </c>
      <c r="I487" s="16">
        <v>140.03509440626462</v>
      </c>
      <c r="J487" s="16">
        <v>18.360269333347638</v>
      </c>
      <c r="K487" s="16">
        <v>13.771384254165294</v>
      </c>
      <c r="L487" s="16">
        <v>6.3676557176812203</v>
      </c>
      <c r="M487" s="16">
        <v>39.562913389162922</v>
      </c>
      <c r="N487" s="16">
        <v>64.40488602743676</v>
      </c>
      <c r="O487" s="16">
        <v>137.41573511034744</v>
      </c>
    </row>
    <row r="488" spans="1:15" x14ac:dyDescent="0.3">
      <c r="A488" s="15" t="str">
        <f>INDEX('R1. Scenario specifications'!$C$11:$C$49,MATCH($B488,'R1. Scenario specifications'!$A$11:$A$49,0))</f>
        <v>Current 2DS, 2030 start, 'Expect the Unexpected' but with cheap renewables</v>
      </c>
      <c r="B488" s="15" t="s">
        <v>45</v>
      </c>
      <c r="C488" s="15" t="s">
        <v>71</v>
      </c>
      <c r="D488" s="15" t="s">
        <v>269</v>
      </c>
      <c r="E488" s="16">
        <v>13.930776255707762</v>
      </c>
      <c r="F488" s="16">
        <v>96.560908546679059</v>
      </c>
      <c r="G488" s="16">
        <v>228.79465615510912</v>
      </c>
      <c r="H488" s="16">
        <v>549.8952912601319</v>
      </c>
      <c r="I488" s="16">
        <v>2670.9721997764427</v>
      </c>
      <c r="J488" s="16">
        <v>5285.3472718317407</v>
      </c>
      <c r="K488" s="16">
        <v>7423.8425497698408</v>
      </c>
      <c r="L488" s="16">
        <v>9781.8592504270309</v>
      </c>
      <c r="M488" s="16">
        <v>13297.810952187763</v>
      </c>
      <c r="N488" s="16">
        <v>19548.803046009722</v>
      </c>
      <c r="O488" s="16">
        <v>23162.48599759271</v>
      </c>
    </row>
    <row r="489" spans="1:15" x14ac:dyDescent="0.3">
      <c r="A489" s="15" t="str">
        <f>INDEX('R1. Scenario specifications'!$C$11:$C$49,MATCH($B489,'R1. Scenario specifications'!$A$11:$A$49,0))</f>
        <v>Current 2DS, 2030 start, 'Expect the Unexpected' but with cheap renewables</v>
      </c>
      <c r="B489" s="15" t="s">
        <v>45</v>
      </c>
      <c r="C489" s="15" t="s">
        <v>72</v>
      </c>
      <c r="D489" s="15" t="s">
        <v>269</v>
      </c>
      <c r="E489" s="16">
        <v>11.2241111111111</v>
      </c>
      <c r="F489" s="16">
        <v>12.249511111111101</v>
      </c>
      <c r="G489" s="16">
        <v>13.0611055551111</v>
      </c>
      <c r="H489" s="16">
        <v>13.059905555111095</v>
      </c>
      <c r="I489" s="16">
        <v>13.056802652205363</v>
      </c>
      <c r="J489" s="16">
        <v>13.059756041343277</v>
      </c>
      <c r="K489" s="16">
        <v>13.08882612128286</v>
      </c>
      <c r="L489" s="16">
        <v>41.213255369360148</v>
      </c>
      <c r="M489" s="16">
        <v>41.210576654136354</v>
      </c>
      <c r="N489" s="16">
        <v>43.895210193184752</v>
      </c>
      <c r="O489" s="16">
        <v>43.892810193184751</v>
      </c>
    </row>
    <row r="490" spans="1:15" x14ac:dyDescent="0.3">
      <c r="A490" s="15" t="str">
        <f>INDEX('R1. Scenario specifications'!$C$11:$C$49,MATCH($B490,'R1. Scenario specifications'!$A$11:$A$49,0))</f>
        <v>Current 2DS, 2030 start, 'Expect the Unexpected' but with cheap renewables</v>
      </c>
      <c r="B490" s="15" t="s">
        <v>45</v>
      </c>
      <c r="C490" s="15" t="s">
        <v>76</v>
      </c>
      <c r="D490" s="15" t="s">
        <v>268</v>
      </c>
      <c r="E490" s="16">
        <v>0.31124745380476826</v>
      </c>
      <c r="F490" s="16">
        <v>0.28314462712947408</v>
      </c>
      <c r="G490" s="16">
        <v>0.23818010444900301</v>
      </c>
      <c r="H490" s="16">
        <v>0.15878673629933501</v>
      </c>
      <c r="I490" s="16">
        <v>7.9393368149667701E-2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</row>
    <row r="491" spans="1:15" x14ac:dyDescent="0.3">
      <c r="A491" s="15" t="str">
        <f>INDEX('R1. Scenario specifications'!$C$11:$C$49,MATCH($B491,'R1. Scenario specifications'!$A$11:$A$49,0))</f>
        <v>Current 2DS, 2030 start, 'Expect the Unexpected' but with cheap renewables</v>
      </c>
      <c r="B491" s="15" t="s">
        <v>45</v>
      </c>
      <c r="C491" s="15" t="s">
        <v>73</v>
      </c>
      <c r="D491" s="15" t="s">
        <v>270</v>
      </c>
      <c r="E491" s="16">
        <v>217.76839471634247</v>
      </c>
      <c r="F491" s="16">
        <v>242.99857406704328</v>
      </c>
      <c r="G491" s="16">
        <v>365.36686102816446</v>
      </c>
      <c r="H491" s="16">
        <v>1442.2354881882916</v>
      </c>
      <c r="I491" s="16">
        <v>3524.455270355772</v>
      </c>
      <c r="J491" s="16">
        <v>4417.5950037090715</v>
      </c>
      <c r="K491" s="16">
        <v>6095.6860168952062</v>
      </c>
      <c r="L491" s="16">
        <v>8530.2363015801493</v>
      </c>
      <c r="M491" s="16">
        <v>11992.582828875564</v>
      </c>
      <c r="N491" s="16">
        <v>19215.792659321178</v>
      </c>
      <c r="O491" s="16">
        <v>24883.085412705008</v>
      </c>
    </row>
    <row r="492" spans="1:15" x14ac:dyDescent="0.3">
      <c r="A492" s="15" t="str">
        <f>INDEX('R1. Scenario specifications'!$C$11:$C$49,MATCH($B492,'R1. Scenario specifications'!$A$11:$A$49,0))</f>
        <v>Current 2DS, 2020 start, 'Expect the Unexpected' but with cheap CCS</v>
      </c>
      <c r="B492" s="15" t="s">
        <v>46</v>
      </c>
      <c r="C492" s="15" t="s">
        <v>64</v>
      </c>
      <c r="D492" s="15" t="s">
        <v>263</v>
      </c>
      <c r="E492" s="16">
        <v>19.526838931037336</v>
      </c>
      <c r="F492" s="16">
        <v>23.698294278602795</v>
      </c>
      <c r="G492" s="16">
        <v>117.10029682765501</v>
      </c>
      <c r="H492" s="16">
        <v>443.83159593461863</v>
      </c>
      <c r="I492" s="16">
        <v>507.86852678326119</v>
      </c>
      <c r="J492" s="16">
        <v>535.94369813925391</v>
      </c>
      <c r="K492" s="16">
        <v>225.00289125012148</v>
      </c>
      <c r="L492" s="16">
        <v>152.77572527473546</v>
      </c>
      <c r="M492" s="16">
        <v>27.007846717198078</v>
      </c>
      <c r="N492" s="16">
        <v>6.2364253605103501</v>
      </c>
      <c r="O492" s="16">
        <v>6.2364253605103501</v>
      </c>
    </row>
    <row r="493" spans="1:15" x14ac:dyDescent="0.3">
      <c r="A493" s="15" t="str">
        <f>INDEX('R1. Scenario specifications'!$C$11:$C$49,MATCH($B493,'R1. Scenario specifications'!$A$11:$A$49,0))</f>
        <v>Current 2DS, 2020 start, 'Expect the Unexpected' but with cheap CCS</v>
      </c>
      <c r="B493" s="15" t="s">
        <v>46</v>
      </c>
      <c r="C493" s="15" t="s">
        <v>74</v>
      </c>
      <c r="D493" s="15" t="s">
        <v>263</v>
      </c>
      <c r="E493" s="16">
        <v>0</v>
      </c>
      <c r="F493" s="16">
        <v>0</v>
      </c>
      <c r="G493" s="16">
        <v>0</v>
      </c>
      <c r="H493" s="16">
        <v>5.2250939644118297</v>
      </c>
      <c r="I493" s="16">
        <v>58.958506706187393</v>
      </c>
      <c r="J493" s="16">
        <v>157.31665093778361</v>
      </c>
      <c r="K493" s="16">
        <v>737.83843981180576</v>
      </c>
      <c r="L493" s="16">
        <v>1660.3286762502319</v>
      </c>
      <c r="M493" s="16">
        <v>2441.7240597699529</v>
      </c>
      <c r="N493" s="16">
        <v>3097.4702845838838</v>
      </c>
      <c r="O493" s="16">
        <v>3360.6645779766795</v>
      </c>
    </row>
    <row r="494" spans="1:15" x14ac:dyDescent="0.3">
      <c r="A494" s="15" t="str">
        <f>INDEX('R1. Scenario specifications'!$C$11:$C$49,MATCH($B494,'R1. Scenario specifications'!$A$11:$A$49,0))</f>
        <v>Current 2DS, 2020 start, 'Expect the Unexpected' but with cheap CCS</v>
      </c>
      <c r="B494" s="15" t="s">
        <v>46</v>
      </c>
      <c r="C494" s="15" t="s">
        <v>65</v>
      </c>
      <c r="D494" s="15" t="s">
        <v>264</v>
      </c>
      <c r="E494" s="16">
        <v>1558.2560763320735</v>
      </c>
      <c r="F494" s="16">
        <v>1805</v>
      </c>
      <c r="G494" s="16">
        <v>1805</v>
      </c>
      <c r="H494" s="16">
        <v>1442.4317981122215</v>
      </c>
      <c r="I494" s="16">
        <v>475.87716020246665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</row>
    <row r="495" spans="1:15" x14ac:dyDescent="0.3">
      <c r="A495" s="15" t="str">
        <f>INDEX('R1. Scenario specifications'!$C$11:$C$49,MATCH($B495,'R1. Scenario specifications'!$A$11:$A$49,0))</f>
        <v>Current 2DS, 2020 start, 'Expect the Unexpected' but with cheap CCS</v>
      </c>
      <c r="B495" s="15" t="s">
        <v>46</v>
      </c>
      <c r="C495" s="15" t="s">
        <v>66</v>
      </c>
      <c r="D495" s="15" t="s">
        <v>265</v>
      </c>
      <c r="E495" s="16">
        <v>1036.8497555813403</v>
      </c>
      <c r="F495" s="16">
        <v>1662.6355534387858</v>
      </c>
      <c r="G495" s="16">
        <v>2141.406971981367</v>
      </c>
      <c r="H495" s="16">
        <v>2034.6438471830515</v>
      </c>
      <c r="I495" s="16">
        <v>1018.8201560409775</v>
      </c>
      <c r="J495" s="16">
        <v>442.0393971263648</v>
      </c>
      <c r="K495" s="16">
        <v>673.53763281682291</v>
      </c>
      <c r="L495" s="16">
        <v>785.9509079143179</v>
      </c>
      <c r="M495" s="16">
        <v>520.25688083110254</v>
      </c>
      <c r="N495" s="16">
        <v>321.19023830393553</v>
      </c>
      <c r="O495" s="16">
        <v>267.37787585410854</v>
      </c>
    </row>
    <row r="496" spans="1:15" x14ac:dyDescent="0.3">
      <c r="A496" s="15" t="str">
        <f>INDEX('R1. Scenario specifications'!$C$11:$C$49,MATCH($B496,'R1. Scenario specifications'!$A$11:$A$49,0))</f>
        <v>Current 2DS, 2020 start, 'Expect the Unexpected' but with cheap CCS</v>
      </c>
      <c r="B496" s="15" t="s">
        <v>46</v>
      </c>
      <c r="C496" s="15" t="s">
        <v>75</v>
      </c>
      <c r="D496" s="15" t="s">
        <v>265</v>
      </c>
      <c r="E496" s="16">
        <v>0</v>
      </c>
      <c r="F496" s="16">
        <v>0</v>
      </c>
      <c r="G496" s="16">
        <v>0</v>
      </c>
      <c r="H496" s="16">
        <v>0</v>
      </c>
      <c r="I496" s="16">
        <v>0.66693955847231301</v>
      </c>
      <c r="J496" s="16">
        <v>1.9862454862565753</v>
      </c>
      <c r="K496" s="16">
        <v>2.5836770531402662</v>
      </c>
      <c r="L496" s="16">
        <v>39.606842774370037</v>
      </c>
      <c r="M496" s="16">
        <v>357.37404994246856</v>
      </c>
      <c r="N496" s="16">
        <v>861.92069674344918</v>
      </c>
      <c r="O496" s="16">
        <v>1090.5594604271005</v>
      </c>
    </row>
    <row r="497" spans="1:15" x14ac:dyDescent="0.3">
      <c r="A497" s="15" t="str">
        <f>INDEX('R1. Scenario specifications'!$C$11:$C$49,MATCH($B497,'R1. Scenario specifications'!$A$11:$A$49,0))</f>
        <v>Current 2DS, 2020 start, 'Expect the Unexpected' but with cheap CCS</v>
      </c>
      <c r="B497" s="15" t="s">
        <v>46</v>
      </c>
      <c r="C497" s="15" t="s">
        <v>67</v>
      </c>
      <c r="D497" s="15" t="s">
        <v>268</v>
      </c>
      <c r="E497" s="16">
        <v>31.122062759818384</v>
      </c>
      <c r="F497" s="16">
        <v>28.670816918420648</v>
      </c>
      <c r="G497" s="16">
        <v>109.38444775599423</v>
      </c>
      <c r="H497" s="16">
        <v>154.67913692330163</v>
      </c>
      <c r="I497" s="16">
        <v>200.8417857010445</v>
      </c>
      <c r="J497" s="16">
        <v>248.20538050694068</v>
      </c>
      <c r="K497" s="16">
        <v>256.69473110995403</v>
      </c>
      <c r="L497" s="16">
        <v>340.05807222689629</v>
      </c>
      <c r="M497" s="16">
        <v>432.06749320749361</v>
      </c>
      <c r="N497" s="16">
        <v>683.63838984661993</v>
      </c>
      <c r="O497" s="16">
        <v>880.82544836843113</v>
      </c>
    </row>
    <row r="498" spans="1:15" x14ac:dyDescent="0.3">
      <c r="A498" s="15" t="str">
        <f>INDEX('R1. Scenario specifications'!$C$11:$C$49,MATCH($B498,'R1. Scenario specifications'!$A$11:$A$49,0))</f>
        <v>Current 2DS, 2020 start, 'Expect the Unexpected' but with cheap CCS</v>
      </c>
      <c r="B498" s="15" t="s">
        <v>46</v>
      </c>
      <c r="C498" s="15" t="s">
        <v>68</v>
      </c>
      <c r="D498" s="15" t="s">
        <v>266</v>
      </c>
      <c r="E498" s="16">
        <v>738.24098154394619</v>
      </c>
      <c r="F498" s="16">
        <v>744.21036568474779</v>
      </c>
      <c r="G498" s="16">
        <v>1004.4451437172011</v>
      </c>
      <c r="H498" s="16">
        <v>1171.6934244455244</v>
      </c>
      <c r="I498" s="16">
        <v>1341.304541564587</v>
      </c>
      <c r="J498" s="16">
        <v>1557.574333698941</v>
      </c>
      <c r="K498" s="16">
        <v>1725.5336298999075</v>
      </c>
      <c r="L498" s="16">
        <v>1878.0494187129038</v>
      </c>
      <c r="M498" s="16">
        <v>2200.8556130890274</v>
      </c>
      <c r="N498" s="16">
        <v>2684.2570285107427</v>
      </c>
      <c r="O498" s="16">
        <v>3081.7642459070994</v>
      </c>
    </row>
    <row r="499" spans="1:15" x14ac:dyDescent="0.3">
      <c r="A499" s="15" t="str">
        <f>INDEX('R1. Scenario specifications'!$C$11:$C$49,MATCH($B499,'R1. Scenario specifications'!$A$11:$A$49,0))</f>
        <v>Current 2DS, 2020 start, 'Expect the Unexpected' but with cheap CCS</v>
      </c>
      <c r="B499" s="15" t="s">
        <v>46</v>
      </c>
      <c r="C499" s="15" t="s">
        <v>69</v>
      </c>
      <c r="D499" s="15" t="s">
        <v>267</v>
      </c>
      <c r="E499" s="16">
        <v>381.69394199846289</v>
      </c>
      <c r="F499" s="16">
        <v>393.99999999999972</v>
      </c>
      <c r="G499" s="16">
        <v>647.54384646462063</v>
      </c>
      <c r="H499" s="16">
        <v>602.16573699230344</v>
      </c>
      <c r="I499" s="16">
        <v>616.89963465117</v>
      </c>
      <c r="J499" s="16">
        <v>776.48683776263852</v>
      </c>
      <c r="K499" s="16">
        <v>962.61732642111269</v>
      </c>
      <c r="L499" s="16">
        <v>1152.1956925116951</v>
      </c>
      <c r="M499" s="16">
        <v>1235.1742658218277</v>
      </c>
      <c r="N499" s="16">
        <v>1425.5433346158652</v>
      </c>
      <c r="O499" s="16">
        <v>1480.8629965784849</v>
      </c>
    </row>
    <row r="500" spans="1:15" x14ac:dyDescent="0.3">
      <c r="A500" s="15" t="str">
        <f>INDEX('R1. Scenario specifications'!$C$11:$C$49,MATCH($B500,'R1. Scenario specifications'!$A$11:$A$49,0))</f>
        <v>Current 2DS, 2020 start, 'Expect the Unexpected' but with cheap CCS</v>
      </c>
      <c r="B500" s="15" t="s">
        <v>46</v>
      </c>
      <c r="C500" s="15" t="s">
        <v>70</v>
      </c>
      <c r="D500" s="15" t="s">
        <v>268</v>
      </c>
      <c r="E500" s="16">
        <v>430.92482224951107</v>
      </c>
      <c r="F500" s="16">
        <v>452.4364981864552</v>
      </c>
      <c r="G500" s="16">
        <v>452.8330666776244</v>
      </c>
      <c r="H500" s="16">
        <v>255.34670637690255</v>
      </c>
      <c r="I500" s="16">
        <v>132.42750339775793</v>
      </c>
      <c r="J500" s="16">
        <v>8.6176637711507684</v>
      </c>
      <c r="K500" s="16">
        <v>15.924308209063305</v>
      </c>
      <c r="L500" s="16">
        <v>13.644780414899184</v>
      </c>
      <c r="M500" s="16">
        <v>49.786156675506575</v>
      </c>
      <c r="N500" s="16">
        <v>88.71068850483843</v>
      </c>
      <c r="O500" s="16">
        <v>159.55125699284764</v>
      </c>
    </row>
    <row r="501" spans="1:15" x14ac:dyDescent="0.3">
      <c r="A501" s="15" t="str">
        <f>INDEX('R1. Scenario specifications'!$C$11:$C$49,MATCH($B501,'R1. Scenario specifications'!$A$11:$A$49,0))</f>
        <v>Current 2DS, 2020 start, 'Expect the Unexpected' but with cheap CCS</v>
      </c>
      <c r="B501" s="15" t="s">
        <v>46</v>
      </c>
      <c r="C501" s="15" t="s">
        <v>71</v>
      </c>
      <c r="D501" s="15" t="s">
        <v>269</v>
      </c>
      <c r="E501" s="16">
        <v>13.930776255707762</v>
      </c>
      <c r="F501" s="16">
        <v>96.560908546679059</v>
      </c>
      <c r="G501" s="16">
        <v>200.99425222798618</v>
      </c>
      <c r="H501" s="16">
        <v>939.97659575972307</v>
      </c>
      <c r="I501" s="16">
        <v>3201.4806239724712</v>
      </c>
      <c r="J501" s="16">
        <v>5987.477724963489</v>
      </c>
      <c r="K501" s="16">
        <v>7607.8780244846812</v>
      </c>
      <c r="L501" s="16">
        <v>9479.8846070190793</v>
      </c>
      <c r="M501" s="16">
        <v>12793.814069751093</v>
      </c>
      <c r="N501" s="16">
        <v>18645.188138339137</v>
      </c>
      <c r="O501" s="16">
        <v>21831.267911974224</v>
      </c>
    </row>
    <row r="502" spans="1:15" x14ac:dyDescent="0.3">
      <c r="A502" s="15" t="str">
        <f>INDEX('R1. Scenario specifications'!$C$11:$C$49,MATCH($B502,'R1. Scenario specifications'!$A$11:$A$49,0))</f>
        <v>Current 2DS, 2020 start, 'Expect the Unexpected' but with cheap CCS</v>
      </c>
      <c r="B502" s="15" t="s">
        <v>46</v>
      </c>
      <c r="C502" s="15" t="s">
        <v>72</v>
      </c>
      <c r="D502" s="15" t="s">
        <v>269</v>
      </c>
      <c r="E502" s="16">
        <v>11.2241111111111</v>
      </c>
      <c r="F502" s="16">
        <v>12.249511111111101</v>
      </c>
      <c r="G502" s="16">
        <v>13.0611055551111</v>
      </c>
      <c r="H502" s="16">
        <v>13.059105551511097</v>
      </c>
      <c r="I502" s="16">
        <v>13.0590282828668</v>
      </c>
      <c r="J502" s="16">
        <v>13.066270522532257</v>
      </c>
      <c r="K502" s="16">
        <v>13.108963315471918</v>
      </c>
      <c r="L502" s="16">
        <v>52.258529115705201</v>
      </c>
      <c r="M502" s="16">
        <v>59.534354802608895</v>
      </c>
      <c r="N502" s="16">
        <v>59.531954802608901</v>
      </c>
      <c r="O502" s="16">
        <v>59.529554802608899</v>
      </c>
    </row>
    <row r="503" spans="1:15" x14ac:dyDescent="0.3">
      <c r="A503" s="15" t="str">
        <f>INDEX('R1. Scenario specifications'!$C$11:$C$49,MATCH($B503,'R1. Scenario specifications'!$A$11:$A$49,0))</f>
        <v>Current 2DS, 2020 start, 'Expect the Unexpected' but with cheap CCS</v>
      </c>
      <c r="B503" s="15" t="s">
        <v>46</v>
      </c>
      <c r="C503" s="15" t="s">
        <v>76</v>
      </c>
      <c r="D503" s="15" t="s">
        <v>268</v>
      </c>
      <c r="E503" s="16">
        <v>0.31124745380476826</v>
      </c>
      <c r="F503" s="16">
        <v>0.28314462712947408</v>
      </c>
      <c r="G503" s="16">
        <v>0.23818010444900301</v>
      </c>
      <c r="H503" s="16">
        <v>0.15878673629933501</v>
      </c>
      <c r="I503" s="16">
        <v>7.9393368149667701E-2</v>
      </c>
      <c r="J503" s="16">
        <v>0</v>
      </c>
      <c r="K503" s="16">
        <v>0</v>
      </c>
      <c r="L503" s="16">
        <v>0</v>
      </c>
      <c r="M503" s="16">
        <v>0</v>
      </c>
      <c r="N503" s="16">
        <v>0</v>
      </c>
      <c r="O503" s="16">
        <v>0</v>
      </c>
    </row>
    <row r="504" spans="1:15" x14ac:dyDescent="0.3">
      <c r="A504" s="15" t="str">
        <f>INDEX('R1. Scenario specifications'!$C$11:$C$49,MATCH($B504,'R1. Scenario specifications'!$A$11:$A$49,0))</f>
        <v>Current 2DS, 2020 start, 'Expect the Unexpected' but with cheap CCS</v>
      </c>
      <c r="B504" s="15" t="s">
        <v>46</v>
      </c>
      <c r="C504" s="15" t="s">
        <v>73</v>
      </c>
      <c r="D504" s="15" t="s">
        <v>270</v>
      </c>
      <c r="E504" s="16">
        <v>217.76839471634247</v>
      </c>
      <c r="F504" s="16">
        <v>242.99857406704328</v>
      </c>
      <c r="G504" s="16">
        <v>365.36686102816412</v>
      </c>
      <c r="H504" s="16">
        <v>1526.7758078098104</v>
      </c>
      <c r="I504" s="16">
        <v>3422.4262470052577</v>
      </c>
      <c r="J504" s="16">
        <v>4303.915493139124</v>
      </c>
      <c r="K504" s="16">
        <v>5825.9862075067249</v>
      </c>
      <c r="L504" s="16">
        <v>8095.0083558321867</v>
      </c>
      <c r="M504" s="16">
        <v>11699.966459198615</v>
      </c>
      <c r="N504" s="16">
        <v>18466.99767961543</v>
      </c>
      <c r="O504" s="16">
        <v>23706.964532562281</v>
      </c>
    </row>
    <row r="505" spans="1:15" x14ac:dyDescent="0.3">
      <c r="A505" s="15" t="str">
        <f>INDEX('R1. Scenario specifications'!$C$11:$C$49,MATCH($B505,'R1. Scenario specifications'!$A$11:$A$49,0))</f>
        <v>Current 2DS, 2030 start, 'Expect the Unexpected' but with cheap CCS</v>
      </c>
      <c r="B505" s="15" t="s">
        <v>47</v>
      </c>
      <c r="C505" s="15" t="s">
        <v>64</v>
      </c>
      <c r="D505" s="15" t="s">
        <v>263</v>
      </c>
      <c r="E505" s="16">
        <v>19.526838931037336</v>
      </c>
      <c r="F505" s="16">
        <v>24.241679819130685</v>
      </c>
      <c r="G505" s="16">
        <v>117.00973314165351</v>
      </c>
      <c r="H505" s="16">
        <v>337.46670445449013</v>
      </c>
      <c r="I505" s="16">
        <v>570.61679110267505</v>
      </c>
      <c r="J505" s="16">
        <v>551.58297664663826</v>
      </c>
      <c r="K505" s="16">
        <v>340.31283793607412</v>
      </c>
      <c r="L505" s="16">
        <v>98.678662396903761</v>
      </c>
      <c r="M505" s="16">
        <v>20.404666631078477</v>
      </c>
      <c r="N505" s="16">
        <v>6.2369048899495896</v>
      </c>
      <c r="O505" s="16">
        <v>6.2369048899495896</v>
      </c>
    </row>
    <row r="506" spans="1:15" x14ac:dyDescent="0.3">
      <c r="A506" s="15" t="str">
        <f>INDEX('R1. Scenario specifications'!$C$11:$C$49,MATCH($B506,'R1. Scenario specifications'!$A$11:$A$49,0))</f>
        <v>Current 2DS, 2030 start, 'Expect the Unexpected' but with cheap CCS</v>
      </c>
      <c r="B506" s="15" t="s">
        <v>47</v>
      </c>
      <c r="C506" s="15" t="s">
        <v>74</v>
      </c>
      <c r="D506" s="15" t="s">
        <v>263</v>
      </c>
      <c r="E506" s="16">
        <v>0</v>
      </c>
      <c r="F506" s="16">
        <v>0</v>
      </c>
      <c r="G506" s="16">
        <v>0</v>
      </c>
      <c r="H506" s="16">
        <v>0</v>
      </c>
      <c r="I506" s="16">
        <v>10.989924804318857</v>
      </c>
      <c r="J506" s="16">
        <v>84.650172470709975</v>
      </c>
      <c r="K506" s="16">
        <v>522.18722434185077</v>
      </c>
      <c r="L506" s="16">
        <v>1457.1067388238848</v>
      </c>
      <c r="M506" s="16">
        <v>2521.977059007454</v>
      </c>
      <c r="N506" s="16">
        <v>3097.3560960251079</v>
      </c>
      <c r="O506" s="16">
        <v>3377.1205398585194</v>
      </c>
    </row>
    <row r="507" spans="1:15" x14ac:dyDescent="0.3">
      <c r="A507" s="15" t="str">
        <f>INDEX('R1. Scenario specifications'!$C$11:$C$49,MATCH($B507,'R1. Scenario specifications'!$A$11:$A$49,0))</f>
        <v>Current 2DS, 2030 start, 'Expect the Unexpected' but with cheap CCS</v>
      </c>
      <c r="B507" s="15" t="s">
        <v>47</v>
      </c>
      <c r="C507" s="15" t="s">
        <v>65</v>
      </c>
      <c r="D507" s="15" t="s">
        <v>264</v>
      </c>
      <c r="E507" s="16">
        <v>1574.4667538708993</v>
      </c>
      <c r="F507" s="16">
        <v>1804.9999999999995</v>
      </c>
      <c r="G507" s="16">
        <v>1804.9999999999995</v>
      </c>
      <c r="H507" s="16">
        <v>1457.9151695915234</v>
      </c>
      <c r="I507" s="16">
        <v>483.91631600182512</v>
      </c>
      <c r="J507" s="16">
        <v>15.4833714793025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</row>
    <row r="508" spans="1:15" x14ac:dyDescent="0.3">
      <c r="A508" s="15" t="str">
        <f>INDEX('R1. Scenario specifications'!$C$11:$C$49,MATCH($B508,'R1. Scenario specifications'!$A$11:$A$49,0))</f>
        <v>Current 2DS, 2030 start, 'Expect the Unexpected' but with cheap CCS</v>
      </c>
      <c r="B508" s="15" t="s">
        <v>47</v>
      </c>
      <c r="C508" s="15" t="s">
        <v>66</v>
      </c>
      <c r="D508" s="15" t="s">
        <v>265</v>
      </c>
      <c r="E508" s="16">
        <v>1039.9117830499872</v>
      </c>
      <c r="F508" s="16">
        <v>1665.4640407224579</v>
      </c>
      <c r="G508" s="16">
        <v>2174.5779702128848</v>
      </c>
      <c r="H508" s="16">
        <v>2013.1733764806745</v>
      </c>
      <c r="I508" s="16">
        <v>1089.5923505635865</v>
      </c>
      <c r="J508" s="16">
        <v>435.37232540637973</v>
      </c>
      <c r="K508" s="16">
        <v>530.26855793801906</v>
      </c>
      <c r="L508" s="16">
        <v>672.48624763877194</v>
      </c>
      <c r="M508" s="16">
        <v>472.56079149501409</v>
      </c>
      <c r="N508" s="16">
        <v>432.30213634375781</v>
      </c>
      <c r="O508" s="16">
        <v>259.06921617147225</v>
      </c>
    </row>
    <row r="509" spans="1:15" x14ac:dyDescent="0.3">
      <c r="A509" s="15" t="str">
        <f>INDEX('R1. Scenario specifications'!$C$11:$C$49,MATCH($B509,'R1. Scenario specifications'!$A$11:$A$49,0))</f>
        <v>Current 2DS, 2030 start, 'Expect the Unexpected' but with cheap CCS</v>
      </c>
      <c r="B509" s="15" t="s">
        <v>47</v>
      </c>
      <c r="C509" s="15" t="s">
        <v>75</v>
      </c>
      <c r="D509" s="15" t="s">
        <v>265</v>
      </c>
      <c r="E509" s="16">
        <v>0</v>
      </c>
      <c r="F509" s="16">
        <v>0</v>
      </c>
      <c r="G509" s="16">
        <v>0</v>
      </c>
      <c r="H509" s="16">
        <v>0</v>
      </c>
      <c r="I509" s="16">
        <v>1.830990948757397</v>
      </c>
      <c r="J509" s="16">
        <v>4.2584201164858131</v>
      </c>
      <c r="K509" s="16">
        <v>18.283000222956453</v>
      </c>
      <c r="L509" s="16">
        <v>69.054430690954462</v>
      </c>
      <c r="M509" s="16">
        <v>282.55578037485333</v>
      </c>
      <c r="N509" s="16">
        <v>739.71803827795054</v>
      </c>
      <c r="O509" s="16">
        <v>1098.472280924922</v>
      </c>
    </row>
    <row r="510" spans="1:15" x14ac:dyDescent="0.3">
      <c r="A510" s="15" t="str">
        <f>INDEX('R1. Scenario specifications'!$C$11:$C$49,MATCH($B510,'R1. Scenario specifications'!$A$11:$A$49,0))</f>
        <v>Current 2DS, 2030 start, 'Expect the Unexpected' but with cheap CCS</v>
      </c>
      <c r="B510" s="15" t="s">
        <v>47</v>
      </c>
      <c r="C510" s="15" t="s">
        <v>67</v>
      </c>
      <c r="D510" s="15" t="s">
        <v>268</v>
      </c>
      <c r="E510" s="16">
        <v>31.122062759818384</v>
      </c>
      <c r="F510" s="16">
        <v>28.670816918420648</v>
      </c>
      <c r="G510" s="16">
        <v>111.69584269732113</v>
      </c>
      <c r="H510" s="16">
        <v>156.99053186462854</v>
      </c>
      <c r="I510" s="16">
        <v>203.15331102987381</v>
      </c>
      <c r="J510" s="16">
        <v>274.44937407351495</v>
      </c>
      <c r="K510" s="16">
        <v>391.59253953755041</v>
      </c>
      <c r="L510" s="16">
        <v>400.42428811284742</v>
      </c>
      <c r="M510" s="16">
        <v>432.05061639436582</v>
      </c>
      <c r="N510" s="16">
        <v>660.67633558257933</v>
      </c>
      <c r="O510" s="16">
        <v>943.52714541558726</v>
      </c>
    </row>
    <row r="511" spans="1:15" x14ac:dyDescent="0.3">
      <c r="A511" s="15" t="str">
        <f>INDEX('R1. Scenario specifications'!$C$11:$C$49,MATCH($B511,'R1. Scenario specifications'!$A$11:$A$49,0))</f>
        <v>Current 2DS, 2030 start, 'Expect the Unexpected' but with cheap CCS</v>
      </c>
      <c r="B511" s="15" t="s">
        <v>47</v>
      </c>
      <c r="C511" s="15" t="s">
        <v>68</v>
      </c>
      <c r="D511" s="15" t="s">
        <v>266</v>
      </c>
      <c r="E511" s="16">
        <v>738.24098154394619</v>
      </c>
      <c r="F511" s="16">
        <v>743.13608956648409</v>
      </c>
      <c r="G511" s="16">
        <v>987.16933273363418</v>
      </c>
      <c r="H511" s="16">
        <v>1154.9259485065875</v>
      </c>
      <c r="I511" s="16">
        <v>1277.9439921685787</v>
      </c>
      <c r="J511" s="16">
        <v>1680.0261622087396</v>
      </c>
      <c r="K511" s="16">
        <v>1812.8118406753485</v>
      </c>
      <c r="L511" s="16">
        <v>1974.3740187074632</v>
      </c>
      <c r="M511" s="16">
        <v>2199.8672056957898</v>
      </c>
      <c r="N511" s="16">
        <v>2728.9879345216232</v>
      </c>
      <c r="O511" s="16">
        <v>3124.1226835115131</v>
      </c>
    </row>
    <row r="512" spans="1:15" x14ac:dyDescent="0.3">
      <c r="A512" s="15" t="str">
        <f>INDEX('R1. Scenario specifications'!$C$11:$C$49,MATCH($B512,'R1. Scenario specifications'!$A$11:$A$49,0))</f>
        <v>Current 2DS, 2030 start, 'Expect the Unexpected' but with cheap CCS</v>
      </c>
      <c r="B512" s="15" t="s">
        <v>47</v>
      </c>
      <c r="C512" s="15" t="s">
        <v>69</v>
      </c>
      <c r="D512" s="15" t="s">
        <v>267</v>
      </c>
      <c r="E512" s="16">
        <v>381.69394199846289</v>
      </c>
      <c r="F512" s="16">
        <v>393.99999999999972</v>
      </c>
      <c r="G512" s="16">
        <v>647.54384646462074</v>
      </c>
      <c r="H512" s="16">
        <v>602.16573699230344</v>
      </c>
      <c r="I512" s="16">
        <v>568.95167702708954</v>
      </c>
      <c r="J512" s="16">
        <v>864.24177998354719</v>
      </c>
      <c r="K512" s="16">
        <v>1032.4651966714564</v>
      </c>
      <c r="L512" s="16">
        <v>1180.8010500366506</v>
      </c>
      <c r="M512" s="16">
        <v>1259.2051463511573</v>
      </c>
      <c r="N512" s="16">
        <v>1433.0511242701543</v>
      </c>
      <c r="O512" s="16">
        <v>1482.4943388069476</v>
      </c>
    </row>
    <row r="513" spans="1:15" x14ac:dyDescent="0.3">
      <c r="A513" s="15" t="str">
        <f>INDEX('R1. Scenario specifications'!$C$11:$C$49,MATCH($B513,'R1. Scenario specifications'!$A$11:$A$49,0))</f>
        <v>Current 2DS, 2030 start, 'Expect the Unexpected' but with cheap CCS</v>
      </c>
      <c r="B513" s="15" t="s">
        <v>47</v>
      </c>
      <c r="C513" s="15" t="s">
        <v>70</v>
      </c>
      <c r="D513" s="15" t="s">
        <v>268</v>
      </c>
      <c r="E513" s="16">
        <v>425.57696557048564</v>
      </c>
      <c r="F513" s="16">
        <v>452.4364981864552</v>
      </c>
      <c r="G513" s="16">
        <v>452.8330666776244</v>
      </c>
      <c r="H513" s="16">
        <v>256.76156686396979</v>
      </c>
      <c r="I513" s="16">
        <v>147.18635052271236</v>
      </c>
      <c r="J513" s="16">
        <v>27.229608854532731</v>
      </c>
      <c r="K513" s="16">
        <v>18.963288172312176</v>
      </c>
      <c r="L513" s="16">
        <v>11.221489303893499</v>
      </c>
      <c r="M513" s="16">
        <v>48.594404135396601</v>
      </c>
      <c r="N513" s="16">
        <v>81.528295459720979</v>
      </c>
      <c r="O513" s="16">
        <v>160.41025282771881</v>
      </c>
    </row>
    <row r="514" spans="1:15" x14ac:dyDescent="0.3">
      <c r="A514" s="15" t="str">
        <f>INDEX('R1. Scenario specifications'!$C$11:$C$49,MATCH($B514,'R1. Scenario specifications'!$A$11:$A$49,0))</f>
        <v>Current 2DS, 2030 start, 'Expect the Unexpected' but with cheap CCS</v>
      </c>
      <c r="B514" s="15" t="s">
        <v>47</v>
      </c>
      <c r="C514" s="15" t="s">
        <v>71</v>
      </c>
      <c r="D514" s="15" t="s">
        <v>269</v>
      </c>
      <c r="E514" s="16">
        <v>13.930776255707762</v>
      </c>
      <c r="F514" s="16">
        <v>96.560908546679059</v>
      </c>
      <c r="G514" s="16">
        <v>228.79465615510912</v>
      </c>
      <c r="H514" s="16">
        <v>549.8952912601319</v>
      </c>
      <c r="I514" s="16">
        <v>2236.1618981350703</v>
      </c>
      <c r="J514" s="16">
        <v>4928.3393465834315</v>
      </c>
      <c r="K514" s="16">
        <v>6697.1893086632344</v>
      </c>
      <c r="L514" s="16">
        <v>9218.1043825119159</v>
      </c>
      <c r="M514" s="16">
        <v>12566.59369402921</v>
      </c>
      <c r="N514" s="16">
        <v>18616.187069353517</v>
      </c>
      <c r="O514" s="16">
        <v>22149.414780190433</v>
      </c>
    </row>
    <row r="515" spans="1:15" x14ac:dyDescent="0.3">
      <c r="A515" s="15" t="str">
        <f>INDEX('R1. Scenario specifications'!$C$11:$C$49,MATCH($B515,'R1. Scenario specifications'!$A$11:$A$49,0))</f>
        <v>Current 2DS, 2030 start, 'Expect the Unexpected' but with cheap CCS</v>
      </c>
      <c r="B515" s="15" t="s">
        <v>47</v>
      </c>
      <c r="C515" s="15" t="s">
        <v>72</v>
      </c>
      <c r="D515" s="15" t="s">
        <v>269</v>
      </c>
      <c r="E515" s="16">
        <v>11.2241111111111</v>
      </c>
      <c r="F515" s="16">
        <v>12.249511111111101</v>
      </c>
      <c r="G515" s="16">
        <v>13.0611055551111</v>
      </c>
      <c r="H515" s="16">
        <v>13.059905555111095</v>
      </c>
      <c r="I515" s="16">
        <v>13.056802652205363</v>
      </c>
      <c r="J515" s="16">
        <v>13.058648114916753</v>
      </c>
      <c r="K515" s="16">
        <v>13.075532594247676</v>
      </c>
      <c r="L515" s="16">
        <v>40.025590874432353</v>
      </c>
      <c r="M515" s="16">
        <v>40.022912159208559</v>
      </c>
      <c r="N515" s="16">
        <v>43.789565794247459</v>
      </c>
      <c r="O515" s="16">
        <v>43.787165794247457</v>
      </c>
    </row>
    <row r="516" spans="1:15" x14ac:dyDescent="0.3">
      <c r="A516" s="15" t="str">
        <f>INDEX('R1. Scenario specifications'!$C$11:$C$49,MATCH($B516,'R1. Scenario specifications'!$A$11:$A$49,0))</f>
        <v>Current 2DS, 2030 start, 'Expect the Unexpected' but with cheap CCS</v>
      </c>
      <c r="B516" s="15" t="s">
        <v>47</v>
      </c>
      <c r="C516" s="15" t="s">
        <v>76</v>
      </c>
      <c r="D516" s="15" t="s">
        <v>268</v>
      </c>
      <c r="E516" s="16">
        <v>0.31124745380476826</v>
      </c>
      <c r="F516" s="16">
        <v>0.28314462712947408</v>
      </c>
      <c r="G516" s="16">
        <v>0.23818010444900301</v>
      </c>
      <c r="H516" s="16">
        <v>0.15878673629933501</v>
      </c>
      <c r="I516" s="16">
        <v>7.9393368149667701E-2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</row>
    <row r="517" spans="1:15" x14ac:dyDescent="0.3">
      <c r="A517" s="15" t="str">
        <f>INDEX('R1. Scenario specifications'!$C$11:$C$49,MATCH($B517,'R1. Scenario specifications'!$A$11:$A$49,0))</f>
        <v>Current 2DS, 2030 start, 'Expect the Unexpected' but with cheap CCS</v>
      </c>
      <c r="B517" s="15" t="s">
        <v>47</v>
      </c>
      <c r="C517" s="15" t="s">
        <v>73</v>
      </c>
      <c r="D517" s="15" t="s">
        <v>270</v>
      </c>
      <c r="E517" s="16">
        <v>217.76839471634247</v>
      </c>
      <c r="F517" s="16">
        <v>242.99857406704328</v>
      </c>
      <c r="G517" s="16">
        <v>365.36686102816446</v>
      </c>
      <c r="H517" s="16">
        <v>1442.2354881882916</v>
      </c>
      <c r="I517" s="16">
        <v>3393.3039992575882</v>
      </c>
      <c r="J517" s="16">
        <v>4178.6802056025226</v>
      </c>
      <c r="K517" s="16">
        <v>5904.7741705651479</v>
      </c>
      <c r="L517" s="16">
        <v>8369.3836149113104</v>
      </c>
      <c r="M517" s="16">
        <v>11593.084194497391</v>
      </c>
      <c r="N517" s="16">
        <v>18402.745534333535</v>
      </c>
      <c r="O517" s="16">
        <v>23899.396903487395</v>
      </c>
    </row>
    <row r="518" spans="1:15" x14ac:dyDescent="0.3">
      <c r="A518" s="15" t="str">
        <f>INDEX('R1. Scenario specifications'!$C$11:$C$49,MATCH($B518,'R1. Scenario specifications'!$A$11:$A$49,0))</f>
        <v>Current 2DS, 2020 start, 'Expect the Unexpected' but with cheap EVs</v>
      </c>
      <c r="B518" s="15" t="s">
        <v>48</v>
      </c>
      <c r="C518" s="15" t="s">
        <v>64</v>
      </c>
      <c r="D518" s="15" t="s">
        <v>263</v>
      </c>
      <c r="E518" s="16">
        <v>19.526838931037336</v>
      </c>
      <c r="F518" s="16">
        <v>23.698294278602795</v>
      </c>
      <c r="G518" s="16">
        <v>117.10029682765501</v>
      </c>
      <c r="H518" s="16">
        <v>456.82261858721051</v>
      </c>
      <c r="I518" s="16">
        <v>574.72969753234622</v>
      </c>
      <c r="J518" s="16">
        <v>655.97610990098406</v>
      </c>
      <c r="K518" s="16">
        <v>321.50127320187215</v>
      </c>
      <c r="L518" s="16">
        <v>195.4039591299933</v>
      </c>
      <c r="M518" s="16">
        <v>16.46511828224995</v>
      </c>
      <c r="N518" s="16">
        <v>6.2367040829499301</v>
      </c>
      <c r="O518" s="16">
        <v>6.2367040829499301</v>
      </c>
    </row>
    <row r="519" spans="1:15" x14ac:dyDescent="0.3">
      <c r="A519" s="15" t="str">
        <f>INDEX('R1. Scenario specifications'!$C$11:$C$49,MATCH($B519,'R1. Scenario specifications'!$A$11:$A$49,0))</f>
        <v>Current 2DS, 2020 start, 'Expect the Unexpected' but with cheap EVs</v>
      </c>
      <c r="B519" s="15" t="s">
        <v>48</v>
      </c>
      <c r="C519" s="15" t="s">
        <v>74</v>
      </c>
      <c r="D519" s="15" t="s">
        <v>263</v>
      </c>
      <c r="E519" s="16">
        <v>0</v>
      </c>
      <c r="F519" s="16">
        <v>0</v>
      </c>
      <c r="G519" s="16">
        <v>0</v>
      </c>
      <c r="H519" s="16">
        <v>4.8238011129696252</v>
      </c>
      <c r="I519" s="16">
        <v>32.308690180045794</v>
      </c>
      <c r="J519" s="16">
        <v>190.4065710011115</v>
      </c>
      <c r="K519" s="16">
        <v>784.81286260814102</v>
      </c>
      <c r="L519" s="16">
        <v>1664.8556366026903</v>
      </c>
      <c r="M519" s="16">
        <v>2446.1782528948938</v>
      </c>
      <c r="N519" s="16">
        <v>3064.9248834477462</v>
      </c>
      <c r="O519" s="16">
        <v>3371.2365294828992</v>
      </c>
    </row>
    <row r="520" spans="1:15" x14ac:dyDescent="0.3">
      <c r="A520" s="15" t="str">
        <f>INDEX('R1. Scenario specifications'!$C$11:$C$49,MATCH($B520,'R1. Scenario specifications'!$A$11:$A$49,0))</f>
        <v>Current 2DS, 2020 start, 'Expect the Unexpected' but with cheap EVs</v>
      </c>
      <c r="B520" s="15" t="s">
        <v>48</v>
      </c>
      <c r="C520" s="15" t="s">
        <v>65</v>
      </c>
      <c r="D520" s="15" t="s">
        <v>264</v>
      </c>
      <c r="E520" s="16">
        <v>1558.2560763320735</v>
      </c>
      <c r="F520" s="16">
        <v>1805</v>
      </c>
      <c r="G520" s="16">
        <v>1805</v>
      </c>
      <c r="H520" s="16">
        <v>1442.4317981122215</v>
      </c>
      <c r="I520" s="16">
        <v>475.87716020246665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</row>
    <row r="521" spans="1:15" x14ac:dyDescent="0.3">
      <c r="A521" s="15" t="str">
        <f>INDEX('R1. Scenario specifications'!$C$11:$C$49,MATCH($B521,'R1. Scenario specifications'!$A$11:$A$49,0))</f>
        <v>Current 2DS, 2020 start, 'Expect the Unexpected' but with cheap EVs</v>
      </c>
      <c r="B521" s="15" t="s">
        <v>48</v>
      </c>
      <c r="C521" s="15" t="s">
        <v>66</v>
      </c>
      <c r="D521" s="15" t="s">
        <v>265</v>
      </c>
      <c r="E521" s="16">
        <v>1036.8497555813403</v>
      </c>
      <c r="F521" s="16">
        <v>1662.6355534387858</v>
      </c>
      <c r="G521" s="16">
        <v>2141.406971981367</v>
      </c>
      <c r="H521" s="16">
        <v>2020.2969067363533</v>
      </c>
      <c r="I521" s="16">
        <v>1113.8074951586045</v>
      </c>
      <c r="J521" s="16">
        <v>978.15117271176814</v>
      </c>
      <c r="K521" s="16">
        <v>1223.5184368094024</v>
      </c>
      <c r="L521" s="16">
        <v>1141.5069280900061</v>
      </c>
      <c r="M521" s="16">
        <v>443.54208170403899</v>
      </c>
      <c r="N521" s="16">
        <v>263.75395678168138</v>
      </c>
      <c r="O521" s="16">
        <v>273.15953712712911</v>
      </c>
    </row>
    <row r="522" spans="1:15" x14ac:dyDescent="0.3">
      <c r="A522" s="15" t="str">
        <f>INDEX('R1. Scenario specifications'!$C$11:$C$49,MATCH($B522,'R1. Scenario specifications'!$A$11:$A$49,0))</f>
        <v>Current 2DS, 2020 start, 'Expect the Unexpected' but with cheap EVs</v>
      </c>
      <c r="B522" s="15" t="s">
        <v>48</v>
      </c>
      <c r="C522" s="15" t="s">
        <v>75</v>
      </c>
      <c r="D522" s="15" t="s">
        <v>265</v>
      </c>
      <c r="E522" s="16">
        <v>0</v>
      </c>
      <c r="F522" s="16">
        <v>0</v>
      </c>
      <c r="G522" s="16">
        <v>0</v>
      </c>
      <c r="H522" s="16">
        <v>0</v>
      </c>
      <c r="I522" s="16">
        <v>2.8472235188252126</v>
      </c>
      <c r="J522" s="16">
        <v>6.4810824066354602</v>
      </c>
      <c r="K522" s="16">
        <v>6.525610527998408</v>
      </c>
      <c r="L522" s="16">
        <v>37.892855202918959</v>
      </c>
      <c r="M522" s="16">
        <v>504.04884843541998</v>
      </c>
      <c r="N522" s="16">
        <v>1104.0756719547212</v>
      </c>
      <c r="O522" s="16">
        <v>1223.1172197177677</v>
      </c>
    </row>
    <row r="523" spans="1:15" x14ac:dyDescent="0.3">
      <c r="A523" s="15" t="str">
        <f>INDEX('R1. Scenario specifications'!$C$11:$C$49,MATCH($B523,'R1. Scenario specifications'!$A$11:$A$49,0))</f>
        <v>Current 2DS, 2020 start, 'Expect the Unexpected' but with cheap EVs</v>
      </c>
      <c r="B523" s="15" t="s">
        <v>48</v>
      </c>
      <c r="C523" s="15" t="s">
        <v>67</v>
      </c>
      <c r="D523" s="15" t="s">
        <v>268</v>
      </c>
      <c r="E523" s="16">
        <v>31.122062759818384</v>
      </c>
      <c r="F523" s="16">
        <v>28.670816918420648</v>
      </c>
      <c r="G523" s="16">
        <v>109.38444775599423</v>
      </c>
      <c r="H523" s="16">
        <v>155.04969525719551</v>
      </c>
      <c r="I523" s="16">
        <v>206.82308138332667</v>
      </c>
      <c r="J523" s="16">
        <v>270.69372463188137</v>
      </c>
      <c r="K523" s="16">
        <v>351.48668815761351</v>
      </c>
      <c r="L523" s="16">
        <v>382.82276272383837</v>
      </c>
      <c r="M523" s="16">
        <v>456.12952663264269</v>
      </c>
      <c r="N523" s="16">
        <v>703.65912165498901</v>
      </c>
      <c r="O523" s="16">
        <v>888.47419191199538</v>
      </c>
    </row>
    <row r="524" spans="1:15" x14ac:dyDescent="0.3">
      <c r="A524" s="15" t="str">
        <f>INDEX('R1. Scenario specifications'!$C$11:$C$49,MATCH($B524,'R1. Scenario specifications'!$A$11:$A$49,0))</f>
        <v>Current 2DS, 2020 start, 'Expect the Unexpected' but with cheap EVs</v>
      </c>
      <c r="B524" s="15" t="s">
        <v>48</v>
      </c>
      <c r="C524" s="15" t="s">
        <v>68</v>
      </c>
      <c r="D524" s="15" t="s">
        <v>266</v>
      </c>
      <c r="E524" s="16">
        <v>738.24098154394619</v>
      </c>
      <c r="F524" s="16">
        <v>744.21036568474779</v>
      </c>
      <c r="G524" s="16">
        <v>1004.4451437172011</v>
      </c>
      <c r="H524" s="16">
        <v>1171.1943779730257</v>
      </c>
      <c r="I524" s="16">
        <v>1349.3591120537608</v>
      </c>
      <c r="J524" s="16">
        <v>1614.1360244342968</v>
      </c>
      <c r="K524" s="16">
        <v>1763.9644807753893</v>
      </c>
      <c r="L524" s="16">
        <v>1903.8500008802089</v>
      </c>
      <c r="M524" s="16">
        <v>2265.8810606520519</v>
      </c>
      <c r="N524" s="16">
        <v>2798.8116784257495</v>
      </c>
      <c r="O524" s="16">
        <v>3175.5075777425077</v>
      </c>
    </row>
    <row r="525" spans="1:15" x14ac:dyDescent="0.3">
      <c r="A525" s="15" t="str">
        <f>INDEX('R1. Scenario specifications'!$C$11:$C$49,MATCH($B525,'R1. Scenario specifications'!$A$11:$A$49,0))</f>
        <v>Current 2DS, 2020 start, 'Expect the Unexpected' but with cheap EVs</v>
      </c>
      <c r="B525" s="15" t="s">
        <v>48</v>
      </c>
      <c r="C525" s="15" t="s">
        <v>69</v>
      </c>
      <c r="D525" s="15" t="s">
        <v>267</v>
      </c>
      <c r="E525" s="16">
        <v>381.69394199846289</v>
      </c>
      <c r="F525" s="16">
        <v>393.99999999999972</v>
      </c>
      <c r="G525" s="16">
        <v>647.54384646462063</v>
      </c>
      <c r="H525" s="16">
        <v>602.16573699230344</v>
      </c>
      <c r="I525" s="16">
        <v>621.25041520773493</v>
      </c>
      <c r="J525" s="16">
        <v>845.50120569918693</v>
      </c>
      <c r="K525" s="16">
        <v>1017.8836877633927</v>
      </c>
      <c r="L525" s="16">
        <v>1171.2934521621266</v>
      </c>
      <c r="M525" s="16">
        <v>1280.3613434950994</v>
      </c>
      <c r="N525" s="16">
        <v>1429.4957774910001</v>
      </c>
      <c r="O525" s="16">
        <v>1482.4943388069485</v>
      </c>
    </row>
    <row r="526" spans="1:15" x14ac:dyDescent="0.3">
      <c r="A526" s="15" t="str">
        <f>INDEX('R1. Scenario specifications'!$C$11:$C$49,MATCH($B526,'R1. Scenario specifications'!$A$11:$A$49,0))</f>
        <v>Current 2DS, 2020 start, 'Expect the Unexpected' but with cheap EVs</v>
      </c>
      <c r="B526" s="15" t="s">
        <v>48</v>
      </c>
      <c r="C526" s="15" t="s">
        <v>70</v>
      </c>
      <c r="D526" s="15" t="s">
        <v>268</v>
      </c>
      <c r="E526" s="16">
        <v>430.92482224951107</v>
      </c>
      <c r="F526" s="16">
        <v>452.4364981864552</v>
      </c>
      <c r="G526" s="16">
        <v>452.8330666776244</v>
      </c>
      <c r="H526" s="16">
        <v>255.8413087596839</v>
      </c>
      <c r="I526" s="16">
        <v>129.28921908378496</v>
      </c>
      <c r="J526" s="16">
        <v>6.4952828846294919</v>
      </c>
      <c r="K526" s="16">
        <v>12.160258147027626</v>
      </c>
      <c r="L526" s="16">
        <v>14.96290300646233</v>
      </c>
      <c r="M526" s="16">
        <v>86.096157586370907</v>
      </c>
      <c r="N526" s="16">
        <v>120.86778956658218</v>
      </c>
      <c r="O526" s="16">
        <v>148.72807404520211</v>
      </c>
    </row>
    <row r="527" spans="1:15" x14ac:dyDescent="0.3">
      <c r="A527" s="15" t="str">
        <f>INDEX('R1. Scenario specifications'!$C$11:$C$49,MATCH($B527,'R1. Scenario specifications'!$A$11:$A$49,0))</f>
        <v>Current 2DS, 2020 start, 'Expect the Unexpected' but with cheap EVs</v>
      </c>
      <c r="B527" s="15" t="s">
        <v>48</v>
      </c>
      <c r="C527" s="15" t="s">
        <v>71</v>
      </c>
      <c r="D527" s="15" t="s">
        <v>269</v>
      </c>
      <c r="E527" s="16">
        <v>13.930776255707762</v>
      </c>
      <c r="F527" s="16">
        <v>96.560908546679059</v>
      </c>
      <c r="G527" s="16">
        <v>200.99425222798618</v>
      </c>
      <c r="H527" s="16">
        <v>913.27184283052554</v>
      </c>
      <c r="I527" s="16">
        <v>2986.0241961005213</v>
      </c>
      <c r="J527" s="16">
        <v>5801.1284883648659</v>
      </c>
      <c r="K527" s="16">
        <v>7123.5329867605669</v>
      </c>
      <c r="L527" s="16">
        <v>8991.5123909129234</v>
      </c>
      <c r="M527" s="16">
        <v>12151.589477970667</v>
      </c>
      <c r="N527" s="16">
        <v>18453.897142346468</v>
      </c>
      <c r="O527" s="16">
        <v>21445.846413712381</v>
      </c>
    </row>
    <row r="528" spans="1:15" x14ac:dyDescent="0.3">
      <c r="A528" s="15" t="str">
        <f>INDEX('R1. Scenario specifications'!$C$11:$C$49,MATCH($B528,'R1. Scenario specifications'!$A$11:$A$49,0))</f>
        <v>Current 2DS, 2020 start, 'Expect the Unexpected' but with cheap EVs</v>
      </c>
      <c r="B528" s="15" t="s">
        <v>48</v>
      </c>
      <c r="C528" s="15" t="s">
        <v>72</v>
      </c>
      <c r="D528" s="15" t="s">
        <v>269</v>
      </c>
      <c r="E528" s="16">
        <v>11.2241111111111</v>
      </c>
      <c r="F528" s="16">
        <v>12.249511111111101</v>
      </c>
      <c r="G528" s="16">
        <v>13.0611055551111</v>
      </c>
      <c r="H528" s="16">
        <v>13.058705551511096</v>
      </c>
      <c r="I528" s="16">
        <v>13.056705551511103</v>
      </c>
      <c r="J528" s="16">
        <v>13.054705551511098</v>
      </c>
      <c r="K528" s="16">
        <v>13.052972484446624</v>
      </c>
      <c r="L528" s="16">
        <v>17.344515258821822</v>
      </c>
      <c r="M528" s="16">
        <v>23.959493616614701</v>
      </c>
      <c r="N528" s="16">
        <v>23.957493616614698</v>
      </c>
      <c r="O528" s="16">
        <v>23.955493616614699</v>
      </c>
    </row>
    <row r="529" spans="1:15" x14ac:dyDescent="0.3">
      <c r="A529" s="15" t="str">
        <f>INDEX('R1. Scenario specifications'!$C$11:$C$49,MATCH($B529,'R1. Scenario specifications'!$A$11:$A$49,0))</f>
        <v>Current 2DS, 2020 start, 'Expect the Unexpected' but with cheap EVs</v>
      </c>
      <c r="B529" s="15" t="s">
        <v>48</v>
      </c>
      <c r="C529" s="15" t="s">
        <v>76</v>
      </c>
      <c r="D529" s="15" t="s">
        <v>268</v>
      </c>
      <c r="E529" s="16">
        <v>0.31124745380476826</v>
      </c>
      <c r="F529" s="16">
        <v>0.28314462712947408</v>
      </c>
      <c r="G529" s="16">
        <v>0.23818010444900301</v>
      </c>
      <c r="H529" s="16">
        <v>0.15878673629933501</v>
      </c>
      <c r="I529" s="16">
        <v>7.9393368149667701E-2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</row>
    <row r="530" spans="1:15" x14ac:dyDescent="0.3">
      <c r="A530" s="15" t="str">
        <f>INDEX('R1. Scenario specifications'!$C$11:$C$49,MATCH($B530,'R1. Scenario specifications'!$A$11:$A$49,0))</f>
        <v>Current 2DS, 2020 start, 'Expect the Unexpected' but with cheap EVs</v>
      </c>
      <c r="B530" s="15" t="s">
        <v>48</v>
      </c>
      <c r="C530" s="15" t="s">
        <v>73</v>
      </c>
      <c r="D530" s="15" t="s">
        <v>270</v>
      </c>
      <c r="E530" s="16">
        <v>217.76839471634247</v>
      </c>
      <c r="F530" s="16">
        <v>242.99857406704328</v>
      </c>
      <c r="G530" s="16">
        <v>365.36686102816412</v>
      </c>
      <c r="H530" s="16">
        <v>1556.7226639024093</v>
      </c>
      <c r="I530" s="16">
        <v>3562.587658971986</v>
      </c>
      <c r="J530" s="16">
        <v>4811.583539183529</v>
      </c>
      <c r="K530" s="16">
        <v>6373.6042123422767</v>
      </c>
      <c r="L530" s="16">
        <v>8321.0103470427657</v>
      </c>
      <c r="M530" s="16">
        <v>11843.678409075157</v>
      </c>
      <c r="N530" s="16">
        <v>18662.969889805656</v>
      </c>
      <c r="O530" s="16">
        <v>23799.032022450661</v>
      </c>
    </row>
    <row r="531" spans="1:15" x14ac:dyDescent="0.3">
      <c r="A531" s="15" t="str">
        <f>INDEX('R1. Scenario specifications'!$C$11:$C$49,MATCH($B531,'R1. Scenario specifications'!$A$11:$A$49,0))</f>
        <v>Current 2DS, 2030 start, 'Expect the Unexpected' but with cheap EVs</v>
      </c>
      <c r="B531" s="15" t="s">
        <v>49</v>
      </c>
      <c r="C531" s="15" t="s">
        <v>64</v>
      </c>
      <c r="D531" s="15" t="s">
        <v>263</v>
      </c>
      <c r="E531" s="16">
        <v>19.526838931037336</v>
      </c>
      <c r="F531" s="16">
        <v>24.241679819130685</v>
      </c>
      <c r="G531" s="16">
        <v>117.00973314165351</v>
      </c>
      <c r="H531" s="16">
        <v>337.46670445449013</v>
      </c>
      <c r="I531" s="16">
        <v>718.69291772190888</v>
      </c>
      <c r="J531" s="16">
        <v>756.62104167113193</v>
      </c>
      <c r="K531" s="16">
        <v>575.71533815166958</v>
      </c>
      <c r="L531" s="16">
        <v>186.00503599326512</v>
      </c>
      <c r="M531" s="16">
        <v>50.938830488407191</v>
      </c>
      <c r="N531" s="16">
        <v>6.4066335561761099</v>
      </c>
      <c r="O531" s="16">
        <v>6.4066335561761099</v>
      </c>
    </row>
    <row r="532" spans="1:15" x14ac:dyDescent="0.3">
      <c r="A532" s="15" t="str">
        <f>INDEX('R1. Scenario specifications'!$C$11:$C$49,MATCH($B532,'R1. Scenario specifications'!$A$11:$A$49,0))</f>
        <v>Current 2DS, 2030 start, 'Expect the Unexpected' but with cheap EVs</v>
      </c>
      <c r="B532" s="15" t="s">
        <v>49</v>
      </c>
      <c r="C532" s="15" t="s">
        <v>74</v>
      </c>
      <c r="D532" s="15" t="s">
        <v>263</v>
      </c>
      <c r="E532" s="16">
        <v>0</v>
      </c>
      <c r="F532" s="16">
        <v>0</v>
      </c>
      <c r="G532" s="16">
        <v>0</v>
      </c>
      <c r="H532" s="16">
        <v>0</v>
      </c>
      <c r="I532" s="16">
        <v>11.468046622793743</v>
      </c>
      <c r="J532" s="16">
        <v>88.80416492044607</v>
      </c>
      <c r="K532" s="16">
        <v>537.57718299939359</v>
      </c>
      <c r="L532" s="16">
        <v>1532.7907872244984</v>
      </c>
      <c r="M532" s="16">
        <v>2583.0839927038064</v>
      </c>
      <c r="N532" s="16">
        <v>3113.3911007006723</v>
      </c>
      <c r="O532" s="16">
        <v>3395.0292301476811</v>
      </c>
    </row>
    <row r="533" spans="1:15" x14ac:dyDescent="0.3">
      <c r="A533" s="15" t="str">
        <f>INDEX('R1. Scenario specifications'!$C$11:$C$49,MATCH($B533,'R1. Scenario specifications'!$A$11:$A$49,0))</f>
        <v>Current 2DS, 2030 start, 'Expect the Unexpected' but with cheap EVs</v>
      </c>
      <c r="B533" s="15" t="s">
        <v>49</v>
      </c>
      <c r="C533" s="15" t="s">
        <v>65</v>
      </c>
      <c r="D533" s="15" t="s">
        <v>264</v>
      </c>
      <c r="E533" s="16">
        <v>1574.4667538708993</v>
      </c>
      <c r="F533" s="16">
        <v>1804.9999999999995</v>
      </c>
      <c r="G533" s="16">
        <v>1804.9999999999995</v>
      </c>
      <c r="H533" s="16">
        <v>1457.9151695915234</v>
      </c>
      <c r="I533" s="16">
        <v>483.91631600182512</v>
      </c>
      <c r="J533" s="16">
        <v>15.4833714793025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</row>
    <row r="534" spans="1:15" x14ac:dyDescent="0.3">
      <c r="A534" s="15" t="str">
        <f>INDEX('R1. Scenario specifications'!$C$11:$C$49,MATCH($B534,'R1. Scenario specifications'!$A$11:$A$49,0))</f>
        <v>Current 2DS, 2030 start, 'Expect the Unexpected' but with cheap EVs</v>
      </c>
      <c r="B534" s="15" t="s">
        <v>49</v>
      </c>
      <c r="C534" s="15" t="s">
        <v>66</v>
      </c>
      <c r="D534" s="15" t="s">
        <v>265</v>
      </c>
      <c r="E534" s="16">
        <v>1039.9117830499872</v>
      </c>
      <c r="F534" s="16">
        <v>1665.4640407224579</v>
      </c>
      <c r="G534" s="16">
        <v>2174.5779702128848</v>
      </c>
      <c r="H534" s="16">
        <v>2013.1733764806745</v>
      </c>
      <c r="I534" s="16">
        <v>1123.4595388433283</v>
      </c>
      <c r="J534" s="16">
        <v>1061.9133515826616</v>
      </c>
      <c r="K534" s="16">
        <v>1108.1929210602384</v>
      </c>
      <c r="L534" s="16">
        <v>1018.1116569923844</v>
      </c>
      <c r="M534" s="16">
        <v>246.59208919900084</v>
      </c>
      <c r="N534" s="16">
        <v>250.96237837880398</v>
      </c>
      <c r="O534" s="16">
        <v>269.70050330646052</v>
      </c>
    </row>
    <row r="535" spans="1:15" x14ac:dyDescent="0.3">
      <c r="A535" s="15" t="str">
        <f>INDEX('R1. Scenario specifications'!$C$11:$C$49,MATCH($B535,'R1. Scenario specifications'!$A$11:$A$49,0))</f>
        <v>Current 2DS, 2030 start, 'Expect the Unexpected' but with cheap EVs</v>
      </c>
      <c r="B535" s="15" t="s">
        <v>49</v>
      </c>
      <c r="C535" s="15" t="s">
        <v>75</v>
      </c>
      <c r="D535" s="15" t="s">
        <v>265</v>
      </c>
      <c r="E535" s="16">
        <v>0</v>
      </c>
      <c r="F535" s="16">
        <v>0</v>
      </c>
      <c r="G535" s="16">
        <v>0</v>
      </c>
      <c r="H535" s="16">
        <v>0</v>
      </c>
      <c r="I535" s="16">
        <v>1.7154978999269599</v>
      </c>
      <c r="J535" s="16">
        <v>6.83050987721571</v>
      </c>
      <c r="K535" s="16">
        <v>44.894280245918765</v>
      </c>
      <c r="L535" s="16">
        <v>112.94241428029711</v>
      </c>
      <c r="M535" s="16">
        <v>521.35514826025815</v>
      </c>
      <c r="N535" s="16">
        <v>1103.1123644066811</v>
      </c>
      <c r="O535" s="16">
        <v>1249.7435437893644</v>
      </c>
    </row>
    <row r="536" spans="1:15" x14ac:dyDescent="0.3">
      <c r="A536" s="15" t="str">
        <f>INDEX('R1. Scenario specifications'!$C$11:$C$49,MATCH($B536,'R1. Scenario specifications'!$A$11:$A$49,0))</f>
        <v>Current 2DS, 2030 start, 'Expect the Unexpected' but with cheap EVs</v>
      </c>
      <c r="B536" s="15" t="s">
        <v>49</v>
      </c>
      <c r="C536" s="15" t="s">
        <v>67</v>
      </c>
      <c r="D536" s="15" t="s">
        <v>268</v>
      </c>
      <c r="E536" s="16">
        <v>31.122062759818384</v>
      </c>
      <c r="F536" s="16">
        <v>28.670816918420648</v>
      </c>
      <c r="G536" s="16">
        <v>111.69584269732113</v>
      </c>
      <c r="H536" s="16">
        <v>156.99053186462854</v>
      </c>
      <c r="I536" s="16">
        <v>205.73133615890055</v>
      </c>
      <c r="J536" s="16">
        <v>281.45984073051602</v>
      </c>
      <c r="K536" s="16">
        <v>416.6019787314217</v>
      </c>
      <c r="L536" s="16">
        <v>416.07132269682222</v>
      </c>
      <c r="M536" s="16">
        <v>458.64354015159086</v>
      </c>
      <c r="N536" s="16">
        <v>686.20020667913332</v>
      </c>
      <c r="O536" s="16">
        <v>957.96470027669511</v>
      </c>
    </row>
    <row r="537" spans="1:15" x14ac:dyDescent="0.3">
      <c r="A537" s="15" t="str">
        <f>INDEX('R1. Scenario specifications'!$C$11:$C$49,MATCH($B537,'R1. Scenario specifications'!$A$11:$A$49,0))</f>
        <v>Current 2DS, 2030 start, 'Expect the Unexpected' but with cheap EVs</v>
      </c>
      <c r="B537" s="15" t="s">
        <v>49</v>
      </c>
      <c r="C537" s="15" t="s">
        <v>68</v>
      </c>
      <c r="D537" s="15" t="s">
        <v>266</v>
      </c>
      <c r="E537" s="16">
        <v>738.24098154394619</v>
      </c>
      <c r="F537" s="16">
        <v>743.13608956648409</v>
      </c>
      <c r="G537" s="16">
        <v>987.16933273363418</v>
      </c>
      <c r="H537" s="16">
        <v>1154.9259485065875</v>
      </c>
      <c r="I537" s="16">
        <v>1277.8287602294713</v>
      </c>
      <c r="J537" s="16">
        <v>1735.9681751956375</v>
      </c>
      <c r="K537" s="16">
        <v>1892.1909292468119</v>
      </c>
      <c r="L537" s="16">
        <v>2041.4125722153333</v>
      </c>
      <c r="M537" s="16">
        <v>2410.3057080780563</v>
      </c>
      <c r="N537" s="16">
        <v>2918.3923770520091</v>
      </c>
      <c r="O537" s="16">
        <v>3256.7309126613304</v>
      </c>
    </row>
    <row r="538" spans="1:15" x14ac:dyDescent="0.3">
      <c r="A538" s="15" t="str">
        <f>INDEX('R1. Scenario specifications'!$C$11:$C$49,MATCH($B538,'R1. Scenario specifications'!$A$11:$A$49,0))</f>
        <v>Current 2DS, 2030 start, 'Expect the Unexpected' but with cheap EVs</v>
      </c>
      <c r="B538" s="15" t="s">
        <v>49</v>
      </c>
      <c r="C538" s="15" t="s">
        <v>69</v>
      </c>
      <c r="D538" s="15" t="s">
        <v>267</v>
      </c>
      <c r="E538" s="16">
        <v>381.69394199846289</v>
      </c>
      <c r="F538" s="16">
        <v>393.99999999999972</v>
      </c>
      <c r="G538" s="16">
        <v>647.54384646462074</v>
      </c>
      <c r="H538" s="16">
        <v>602.16573699230344</v>
      </c>
      <c r="I538" s="16">
        <v>568.95167702708954</v>
      </c>
      <c r="J538" s="16">
        <v>902.23852463446246</v>
      </c>
      <c r="K538" s="16">
        <v>1050.2455008638733</v>
      </c>
      <c r="L538" s="16">
        <v>1202.7088035092356</v>
      </c>
      <c r="M538" s="16">
        <v>1339.6969937208446</v>
      </c>
      <c r="N538" s="16">
        <v>1430.0049031984249</v>
      </c>
      <c r="O538" s="16">
        <v>1482.4943388069476</v>
      </c>
    </row>
    <row r="539" spans="1:15" x14ac:dyDescent="0.3">
      <c r="A539" s="15" t="str">
        <f>INDEX('R1. Scenario specifications'!$C$11:$C$49,MATCH($B539,'R1. Scenario specifications'!$A$11:$A$49,0))</f>
        <v>Current 2DS, 2030 start, 'Expect the Unexpected' but with cheap EVs</v>
      </c>
      <c r="B539" s="15" t="s">
        <v>49</v>
      </c>
      <c r="C539" s="15" t="s">
        <v>70</v>
      </c>
      <c r="D539" s="15" t="s">
        <v>268</v>
      </c>
      <c r="E539" s="16">
        <v>425.57696557048564</v>
      </c>
      <c r="F539" s="16">
        <v>452.4364981864552</v>
      </c>
      <c r="G539" s="16">
        <v>452.8330666776244</v>
      </c>
      <c r="H539" s="16">
        <v>256.76156686396979</v>
      </c>
      <c r="I539" s="16">
        <v>133.35606289601634</v>
      </c>
      <c r="J539" s="16">
        <v>14.48919112898262</v>
      </c>
      <c r="K539" s="16">
        <v>13.955707636925233</v>
      </c>
      <c r="L539" s="16">
        <v>18.83206084277678</v>
      </c>
      <c r="M539" s="16">
        <v>74.083278337628997</v>
      </c>
      <c r="N539" s="16">
        <v>119.08830439298669</v>
      </c>
      <c r="O539" s="16">
        <v>160.51149587063691</v>
      </c>
    </row>
    <row r="540" spans="1:15" x14ac:dyDescent="0.3">
      <c r="A540" s="15" t="str">
        <f>INDEX('R1. Scenario specifications'!$C$11:$C$49,MATCH($B540,'R1. Scenario specifications'!$A$11:$A$49,0))</f>
        <v>Current 2DS, 2030 start, 'Expect the Unexpected' but with cheap EVs</v>
      </c>
      <c r="B540" s="15" t="s">
        <v>49</v>
      </c>
      <c r="C540" s="15" t="s">
        <v>71</v>
      </c>
      <c r="D540" s="15" t="s">
        <v>269</v>
      </c>
      <c r="E540" s="16">
        <v>13.930776255707762</v>
      </c>
      <c r="F540" s="16">
        <v>96.560908546679059</v>
      </c>
      <c r="G540" s="16">
        <v>228.79465615510912</v>
      </c>
      <c r="H540" s="16">
        <v>549.8952912601319</v>
      </c>
      <c r="I540" s="16">
        <v>2255.2658313806423</v>
      </c>
      <c r="J540" s="16">
        <v>5042.2160763102929</v>
      </c>
      <c r="K540" s="16">
        <v>6466.3886548750506</v>
      </c>
      <c r="L540" s="16">
        <v>8832.5905270576441</v>
      </c>
      <c r="M540" s="16">
        <v>12479.552022905758</v>
      </c>
      <c r="N540" s="16">
        <v>18481.240559190726</v>
      </c>
      <c r="O540" s="16">
        <v>21994.97913426943</v>
      </c>
    </row>
    <row r="541" spans="1:15" x14ac:dyDescent="0.3">
      <c r="A541" s="15" t="str">
        <f>INDEX('R1. Scenario specifications'!$C$11:$C$49,MATCH($B541,'R1. Scenario specifications'!$A$11:$A$49,0))</f>
        <v>Current 2DS, 2030 start, 'Expect the Unexpected' but with cheap EVs</v>
      </c>
      <c r="B541" s="15" t="s">
        <v>49</v>
      </c>
      <c r="C541" s="15" t="s">
        <v>72</v>
      </c>
      <c r="D541" s="15" t="s">
        <v>269</v>
      </c>
      <c r="E541" s="16">
        <v>11.2241111111111</v>
      </c>
      <c r="F541" s="16">
        <v>12.249511111111101</v>
      </c>
      <c r="G541" s="16">
        <v>13.0611055551111</v>
      </c>
      <c r="H541" s="16">
        <v>13.059905555111095</v>
      </c>
      <c r="I541" s="16">
        <v>13.056802652205363</v>
      </c>
      <c r="J541" s="16">
        <v>13.058648114916753</v>
      </c>
      <c r="K541" s="16">
        <v>13.075532594247676</v>
      </c>
      <c r="L541" s="16">
        <v>17.4303471573518</v>
      </c>
      <c r="M541" s="16">
        <v>17.427668442127999</v>
      </c>
      <c r="N541" s="16">
        <v>18.510456118587346</v>
      </c>
      <c r="O541" s="16">
        <v>18.508056118587348</v>
      </c>
    </row>
    <row r="542" spans="1:15" x14ac:dyDescent="0.3">
      <c r="A542" s="15" t="str">
        <f>INDEX('R1. Scenario specifications'!$C$11:$C$49,MATCH($B542,'R1. Scenario specifications'!$A$11:$A$49,0))</f>
        <v>Current 2DS, 2030 start, 'Expect the Unexpected' but with cheap EVs</v>
      </c>
      <c r="B542" s="15" t="s">
        <v>49</v>
      </c>
      <c r="C542" s="15" t="s">
        <v>76</v>
      </c>
      <c r="D542" s="15" t="s">
        <v>268</v>
      </c>
      <c r="E542" s="16">
        <v>0.31124745380476826</v>
      </c>
      <c r="F542" s="16">
        <v>0.28314462712947408</v>
      </c>
      <c r="G542" s="16">
        <v>0.23818010444900301</v>
      </c>
      <c r="H542" s="16">
        <v>0.15878673629933501</v>
      </c>
      <c r="I542" s="16">
        <v>7.9393368149667701E-2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</row>
    <row r="543" spans="1:15" x14ac:dyDescent="0.3">
      <c r="A543" s="15" t="str">
        <f>INDEX('R1. Scenario specifications'!$C$11:$C$49,MATCH($B543,'R1. Scenario specifications'!$A$11:$A$49,0))</f>
        <v>Current 2DS, 2030 start, 'Expect the Unexpected' but with cheap EVs</v>
      </c>
      <c r="B543" s="15" t="s">
        <v>49</v>
      </c>
      <c r="C543" s="15" t="s">
        <v>73</v>
      </c>
      <c r="D543" s="15" t="s">
        <v>270</v>
      </c>
      <c r="E543" s="16">
        <v>217.76839471634247</v>
      </c>
      <c r="F543" s="16">
        <v>242.99857406704328</v>
      </c>
      <c r="G543" s="16">
        <v>365.36686102816446</v>
      </c>
      <c r="H543" s="16">
        <v>1442.2354881882916</v>
      </c>
      <c r="I543" s="16">
        <v>3479.2395557384975</v>
      </c>
      <c r="J543" s="16">
        <v>4801.1047964025893</v>
      </c>
      <c r="K543" s="16">
        <v>6512.1857031031413</v>
      </c>
      <c r="L543" s="16">
        <v>8605.8760001047158</v>
      </c>
      <c r="M543" s="16">
        <v>12047.57068319415</v>
      </c>
      <c r="N543" s="16">
        <v>18882.211925680796</v>
      </c>
      <c r="O543" s="16">
        <v>24340.5733469527</v>
      </c>
    </row>
    <row r="544" spans="1:15" x14ac:dyDescent="0.3">
      <c r="A544" s="15" t="str">
        <f>INDEX('R1. Scenario specifications'!$C$11:$C$49,MATCH($B544,'R1. Scenario specifications'!$A$11:$A$49,0))</f>
        <v>Current 2DS, 2020 start, 'Expect the Unexpected' but with cheap energy efficiency</v>
      </c>
      <c r="B544" s="15" t="s">
        <v>50</v>
      </c>
      <c r="C544" s="15" t="s">
        <v>64</v>
      </c>
      <c r="D544" s="15" t="s">
        <v>263</v>
      </c>
      <c r="E544" s="16">
        <v>19.526838931037336</v>
      </c>
      <c r="F544" s="16">
        <v>24.241679819130685</v>
      </c>
      <c r="G544" s="16">
        <v>117.00973314165351</v>
      </c>
      <c r="H544" s="16">
        <v>400.32004261247937</v>
      </c>
      <c r="I544" s="16">
        <v>480.15451795406159</v>
      </c>
      <c r="J544" s="16">
        <v>570.29725014434757</v>
      </c>
      <c r="K544" s="16">
        <v>321.42931302600823</v>
      </c>
      <c r="L544" s="16">
        <v>233.1107487934398</v>
      </c>
      <c r="M544" s="16">
        <v>40.169618321551681</v>
      </c>
      <c r="N544" s="16">
        <v>0.746316830209104</v>
      </c>
      <c r="O544" s="16">
        <v>5.9971576198200003</v>
      </c>
    </row>
    <row r="545" spans="1:15" x14ac:dyDescent="0.3">
      <c r="A545" s="15" t="str">
        <f>INDEX('R1. Scenario specifications'!$C$11:$C$49,MATCH($B545,'R1. Scenario specifications'!$A$11:$A$49,0))</f>
        <v>Current 2DS, 2020 start, 'Expect the Unexpected' but with cheap energy efficiency</v>
      </c>
      <c r="B545" s="15" t="s">
        <v>50</v>
      </c>
      <c r="C545" s="15" t="s">
        <v>74</v>
      </c>
      <c r="D545" s="15" t="s">
        <v>263</v>
      </c>
      <c r="E545" s="16">
        <v>0</v>
      </c>
      <c r="F545" s="16">
        <v>0</v>
      </c>
      <c r="G545" s="16">
        <v>0</v>
      </c>
      <c r="H545" s="16">
        <v>1.350233153831879</v>
      </c>
      <c r="I545" s="16">
        <v>13.095068325339394</v>
      </c>
      <c r="J545" s="16">
        <v>83.992196730518344</v>
      </c>
      <c r="K545" s="16">
        <v>397.1805752009908</v>
      </c>
      <c r="L545" s="16">
        <v>1085.4489996751472</v>
      </c>
      <c r="M545" s="16">
        <v>2061.4507420798891</v>
      </c>
      <c r="N545" s="16">
        <v>2723.6266144707638</v>
      </c>
      <c r="O545" s="16">
        <v>3260.5833134750001</v>
      </c>
    </row>
    <row r="546" spans="1:15" x14ac:dyDescent="0.3">
      <c r="A546" s="15" t="str">
        <f>INDEX('R1. Scenario specifications'!$C$11:$C$49,MATCH($B546,'R1. Scenario specifications'!$A$11:$A$49,0))</f>
        <v>Current 2DS, 2020 start, 'Expect the Unexpected' but with cheap energy efficiency</v>
      </c>
      <c r="B546" s="15" t="s">
        <v>50</v>
      </c>
      <c r="C546" s="15" t="s">
        <v>65</v>
      </c>
      <c r="D546" s="15" t="s">
        <v>264</v>
      </c>
      <c r="E546" s="16">
        <v>1574.4667538708993</v>
      </c>
      <c r="F546" s="16">
        <v>1804.9999999999995</v>
      </c>
      <c r="G546" s="16">
        <v>1804.9999999999995</v>
      </c>
      <c r="H546" s="16">
        <v>1442.4317981122208</v>
      </c>
      <c r="I546" s="16">
        <v>468.43294452252263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</row>
    <row r="547" spans="1:15" x14ac:dyDescent="0.3">
      <c r="A547" s="15" t="str">
        <f>INDEX('R1. Scenario specifications'!$C$11:$C$49,MATCH($B547,'R1. Scenario specifications'!$A$11:$A$49,0))</f>
        <v>Current 2DS, 2020 start, 'Expect the Unexpected' but with cheap energy efficiency</v>
      </c>
      <c r="B547" s="15" t="s">
        <v>50</v>
      </c>
      <c r="C547" s="15" t="s">
        <v>66</v>
      </c>
      <c r="D547" s="15" t="s">
        <v>265</v>
      </c>
      <c r="E547" s="16">
        <v>1039.9117830499872</v>
      </c>
      <c r="F547" s="16">
        <v>1665.4640407224579</v>
      </c>
      <c r="G547" s="16">
        <v>2174.5779702128848</v>
      </c>
      <c r="H547" s="16">
        <v>2024.0907261463735</v>
      </c>
      <c r="I547" s="16">
        <v>1051.1533034730551</v>
      </c>
      <c r="J547" s="16">
        <v>309.03785911602449</v>
      </c>
      <c r="K547" s="16">
        <v>384.55902450424674</v>
      </c>
      <c r="L547" s="16">
        <v>445.48795583731692</v>
      </c>
      <c r="M547" s="16">
        <v>379.00057337484623</v>
      </c>
      <c r="N547" s="16">
        <v>312.68102804851202</v>
      </c>
      <c r="O547" s="16">
        <v>230.23627393782894</v>
      </c>
    </row>
    <row r="548" spans="1:15" x14ac:dyDescent="0.3">
      <c r="A548" s="15" t="str">
        <f>INDEX('R1. Scenario specifications'!$C$11:$C$49,MATCH($B548,'R1. Scenario specifications'!$A$11:$A$49,0))</f>
        <v>Current 2DS, 2020 start, 'Expect the Unexpected' but with cheap energy efficiency</v>
      </c>
      <c r="B548" s="15" t="s">
        <v>50</v>
      </c>
      <c r="C548" s="15" t="s">
        <v>75</v>
      </c>
      <c r="D548" s="15" t="s">
        <v>265</v>
      </c>
      <c r="E548" s="16">
        <v>0</v>
      </c>
      <c r="F548" s="16">
        <v>0</v>
      </c>
      <c r="G548" s="16">
        <v>0</v>
      </c>
      <c r="H548" s="16">
        <v>0</v>
      </c>
      <c r="I548" s="16">
        <v>0.62749113546988899</v>
      </c>
      <c r="J548" s="16">
        <v>3.0187031171203609</v>
      </c>
      <c r="K548" s="16">
        <v>5.0484459441919931</v>
      </c>
      <c r="L548" s="16">
        <v>7.641093397402769</v>
      </c>
      <c r="M548" s="16">
        <v>60.991450322582658</v>
      </c>
      <c r="N548" s="16">
        <v>141.88001563387229</v>
      </c>
      <c r="O548" s="16">
        <v>446.18101353012992</v>
      </c>
    </row>
    <row r="549" spans="1:15" x14ac:dyDescent="0.3">
      <c r="A549" s="15" t="str">
        <f>INDEX('R1. Scenario specifications'!$C$11:$C$49,MATCH($B549,'R1. Scenario specifications'!$A$11:$A$49,0))</f>
        <v>Current 2DS, 2020 start, 'Expect the Unexpected' but with cheap energy efficiency</v>
      </c>
      <c r="B549" s="15" t="s">
        <v>50</v>
      </c>
      <c r="C549" s="15" t="s">
        <v>67</v>
      </c>
      <c r="D549" s="15" t="s">
        <v>268</v>
      </c>
      <c r="E549" s="16">
        <v>31.122062759818384</v>
      </c>
      <c r="F549" s="16">
        <v>28.670816918420648</v>
      </c>
      <c r="G549" s="16">
        <v>111.69584269732113</v>
      </c>
      <c r="H549" s="16">
        <v>156.99053186462854</v>
      </c>
      <c r="I549" s="16">
        <v>202.28522103193592</v>
      </c>
      <c r="J549" s="16">
        <v>245.72233065696298</v>
      </c>
      <c r="K549" s="16">
        <v>241.65341437131281</v>
      </c>
      <c r="L549" s="16">
        <v>238.99778826468071</v>
      </c>
      <c r="M549" s="16">
        <v>239.5142155155774</v>
      </c>
      <c r="N549" s="16">
        <v>257.11330994025178</v>
      </c>
      <c r="O549" s="16">
        <v>440.64516069603991</v>
      </c>
    </row>
    <row r="550" spans="1:15" x14ac:dyDescent="0.3">
      <c r="A550" s="15" t="str">
        <f>INDEX('R1. Scenario specifications'!$C$11:$C$49,MATCH($B550,'R1. Scenario specifications'!$A$11:$A$49,0))</f>
        <v>Current 2DS, 2020 start, 'Expect the Unexpected' but with cheap energy efficiency</v>
      </c>
      <c r="B550" s="15" t="s">
        <v>50</v>
      </c>
      <c r="C550" s="15" t="s">
        <v>68</v>
      </c>
      <c r="D550" s="15" t="s">
        <v>266</v>
      </c>
      <c r="E550" s="16">
        <v>738.24098154394619</v>
      </c>
      <c r="F550" s="16">
        <v>743.13608956648409</v>
      </c>
      <c r="G550" s="16">
        <v>987.16933273363418</v>
      </c>
      <c r="H550" s="16">
        <v>1161.9410226526368</v>
      </c>
      <c r="I550" s="16">
        <v>1288.7140344699199</v>
      </c>
      <c r="J550" s="16">
        <v>1435.0023756696685</v>
      </c>
      <c r="K550" s="16">
        <v>1542.5196077860001</v>
      </c>
      <c r="L550" s="16">
        <v>1683.9157440405229</v>
      </c>
      <c r="M550" s="16">
        <v>1811.0328261919628</v>
      </c>
      <c r="N550" s="16">
        <v>2178.1336398544322</v>
      </c>
      <c r="O550" s="16">
        <v>2592.4726123802584</v>
      </c>
    </row>
    <row r="551" spans="1:15" x14ac:dyDescent="0.3">
      <c r="A551" s="15" t="str">
        <f>INDEX('R1. Scenario specifications'!$C$11:$C$49,MATCH($B551,'R1. Scenario specifications'!$A$11:$A$49,0))</f>
        <v>Current 2DS, 2020 start, 'Expect the Unexpected' but with cheap energy efficiency</v>
      </c>
      <c r="B551" s="15" t="s">
        <v>50</v>
      </c>
      <c r="C551" s="15" t="s">
        <v>69</v>
      </c>
      <c r="D551" s="15" t="s">
        <v>267</v>
      </c>
      <c r="E551" s="16">
        <v>381.69394199846289</v>
      </c>
      <c r="F551" s="16">
        <v>393.99999999999972</v>
      </c>
      <c r="G551" s="16">
        <v>647.54384646462074</v>
      </c>
      <c r="H551" s="16">
        <v>602.16573699230344</v>
      </c>
      <c r="I551" s="16">
        <v>616.89647391279061</v>
      </c>
      <c r="J551" s="16">
        <v>780.94495285556593</v>
      </c>
      <c r="K551" s="16">
        <v>811.36727500015559</v>
      </c>
      <c r="L551" s="16">
        <v>939.41010259611551</v>
      </c>
      <c r="M551" s="16">
        <v>1051.6342573819099</v>
      </c>
      <c r="N551" s="16">
        <v>1342.1602515735799</v>
      </c>
      <c r="O551" s="16">
        <v>1416.425657901804</v>
      </c>
    </row>
    <row r="552" spans="1:15" x14ac:dyDescent="0.3">
      <c r="A552" s="15" t="str">
        <f>INDEX('R1. Scenario specifications'!$C$11:$C$49,MATCH($B552,'R1. Scenario specifications'!$A$11:$A$49,0))</f>
        <v>Current 2DS, 2020 start, 'Expect the Unexpected' but with cheap energy efficiency</v>
      </c>
      <c r="B552" s="15" t="s">
        <v>50</v>
      </c>
      <c r="C552" s="15" t="s">
        <v>70</v>
      </c>
      <c r="D552" s="15" t="s">
        <v>268</v>
      </c>
      <c r="E552" s="16">
        <v>425.57696557048564</v>
      </c>
      <c r="F552" s="16">
        <v>452.4364981864552</v>
      </c>
      <c r="G552" s="16">
        <v>452.8330666776244</v>
      </c>
      <c r="H552" s="16">
        <v>257.37363175417215</v>
      </c>
      <c r="I552" s="16">
        <v>141.86284713282041</v>
      </c>
      <c r="J552" s="16">
        <v>23.687944148731987</v>
      </c>
      <c r="K552" s="16">
        <v>16.067404029216227</v>
      </c>
      <c r="L552" s="16">
        <v>20.713460676198316</v>
      </c>
      <c r="M552" s="16">
        <v>45.530146023780027</v>
      </c>
      <c r="N552" s="16">
        <v>66.28309249578335</v>
      </c>
      <c r="O552" s="16">
        <v>145.80611615700025</v>
      </c>
    </row>
    <row r="553" spans="1:15" x14ac:dyDescent="0.3">
      <c r="A553" s="15" t="str">
        <f>INDEX('R1. Scenario specifications'!$C$11:$C$49,MATCH($B553,'R1. Scenario specifications'!$A$11:$A$49,0))</f>
        <v>Current 2DS, 2020 start, 'Expect the Unexpected' but with cheap energy efficiency</v>
      </c>
      <c r="B553" s="15" t="s">
        <v>50</v>
      </c>
      <c r="C553" s="15" t="s">
        <v>71</v>
      </c>
      <c r="D553" s="15" t="s">
        <v>269</v>
      </c>
      <c r="E553" s="16">
        <v>13.930776255707762</v>
      </c>
      <c r="F553" s="16">
        <v>96.560908546679059</v>
      </c>
      <c r="G553" s="16">
        <v>228.79465615510912</v>
      </c>
      <c r="H553" s="16">
        <v>555.863655102753</v>
      </c>
      <c r="I553" s="16">
        <v>2229.395875406939</v>
      </c>
      <c r="J553" s="16">
        <v>4461.3905786885671</v>
      </c>
      <c r="K553" s="16">
        <v>6126.5738786262673</v>
      </c>
      <c r="L553" s="16">
        <v>7800.8038407101358</v>
      </c>
      <c r="M553" s="16">
        <v>10080.938294461659</v>
      </c>
      <c r="N553" s="16">
        <v>13423.861567780546</v>
      </c>
      <c r="O553" s="16">
        <v>17384.703707368375</v>
      </c>
    </row>
    <row r="554" spans="1:15" x14ac:dyDescent="0.3">
      <c r="A554" s="15" t="str">
        <f>INDEX('R1. Scenario specifications'!$C$11:$C$49,MATCH($B554,'R1. Scenario specifications'!$A$11:$A$49,0))</f>
        <v>Current 2DS, 2020 start, 'Expect the Unexpected' but with cheap energy efficiency</v>
      </c>
      <c r="B554" s="15" t="s">
        <v>50</v>
      </c>
      <c r="C554" s="15" t="s">
        <v>72</v>
      </c>
      <c r="D554" s="15" t="s">
        <v>269</v>
      </c>
      <c r="E554" s="16">
        <v>11.2241111111111</v>
      </c>
      <c r="F554" s="16">
        <v>12.249511111111101</v>
      </c>
      <c r="G554" s="16">
        <v>13.0611055551111</v>
      </c>
      <c r="H554" s="16">
        <v>13.058705551511096</v>
      </c>
      <c r="I554" s="16">
        <v>13.056705551511103</v>
      </c>
      <c r="J554" s="16">
        <v>13.054705551511098</v>
      </c>
      <c r="K554" s="16">
        <v>13.052972484446624</v>
      </c>
      <c r="L554" s="16">
        <v>27.277234479599702</v>
      </c>
      <c r="M554" s="16">
        <v>27.275355764375902</v>
      </c>
      <c r="N554" s="16">
        <v>27.273355764375896</v>
      </c>
      <c r="O554" s="16">
        <v>27.271355764375901</v>
      </c>
    </row>
    <row r="555" spans="1:15" x14ac:dyDescent="0.3">
      <c r="A555" s="15" t="str">
        <f>INDEX('R1. Scenario specifications'!$C$11:$C$49,MATCH($B555,'R1. Scenario specifications'!$A$11:$A$49,0))</f>
        <v>Current 2DS, 2020 start, 'Expect the Unexpected' but with cheap energy efficiency</v>
      </c>
      <c r="B555" s="15" t="s">
        <v>50</v>
      </c>
      <c r="C555" s="15" t="s">
        <v>76</v>
      </c>
      <c r="D555" s="15" t="s">
        <v>268</v>
      </c>
      <c r="E555" s="16">
        <v>0.31124745380476826</v>
      </c>
      <c r="F555" s="16">
        <v>0.28314462712947408</v>
      </c>
      <c r="G555" s="16">
        <v>0.23818010444900301</v>
      </c>
      <c r="H555" s="16">
        <v>0.15878673629933501</v>
      </c>
      <c r="I555" s="16">
        <v>7.9393368149667701E-2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6">
        <v>0</v>
      </c>
    </row>
    <row r="556" spans="1:15" x14ac:dyDescent="0.3">
      <c r="A556" s="15" t="str">
        <f>INDEX('R1. Scenario specifications'!$C$11:$C$49,MATCH($B556,'R1. Scenario specifications'!$A$11:$A$49,0))</f>
        <v>Current 2DS, 2020 start, 'Expect the Unexpected' but with cheap energy efficiency</v>
      </c>
      <c r="B556" s="15" t="s">
        <v>50</v>
      </c>
      <c r="C556" s="15" t="s">
        <v>73</v>
      </c>
      <c r="D556" s="15" t="s">
        <v>270</v>
      </c>
      <c r="E556" s="16">
        <v>217.76839471634247</v>
      </c>
      <c r="F556" s="16">
        <v>242.99857406704328</v>
      </c>
      <c r="G556" s="16">
        <v>365.36686102816446</v>
      </c>
      <c r="H556" s="16">
        <v>1433.6747836692916</v>
      </c>
      <c r="I556" s="16">
        <v>3211.5367494417219</v>
      </c>
      <c r="J556" s="16">
        <v>3778.974337224342</v>
      </c>
      <c r="K556" s="16">
        <v>4996.7207837867172</v>
      </c>
      <c r="L556" s="16">
        <v>6579.2224369378591</v>
      </c>
      <c r="M556" s="16">
        <v>9044.0057456404356</v>
      </c>
      <c r="N556" s="16">
        <v>13553.054098536706</v>
      </c>
      <c r="O556" s="16">
        <v>18782.739190701475</v>
      </c>
    </row>
  </sheetData>
  <mergeCells count="2">
    <mergeCell ref="C37:N37"/>
    <mergeCell ref="O37:Z37"/>
  </mergeCells>
  <conditionalFormatting sqref="A6509:XFD1048576 A1:XFD12 A13 C13:XFD13 A14:XFD18 A47:XFD48 AM36:XFD46 N19:XFD19 E49:XFD62 A36:Z36 A37:C37 O37 E63:P552 R63:XFD63 A49:C546 A89:A6508 D557:XFD6508 A38:Z46 A20:XFD35 E553:S556 R64:S552 T64:XFD556">
    <cfRule type="expression" dxfId="26" priority="3">
      <formula>_xlfn.ISFORMULA(A1)</formula>
    </cfRule>
  </conditionalFormatting>
  <conditionalFormatting sqref="B13">
    <cfRule type="expression" dxfId="25" priority="2">
      <formula>_xlfn.ISFORMULA(B13)</formula>
    </cfRule>
  </conditionalFormatting>
  <conditionalFormatting sqref="A19:M19">
    <cfRule type="expression" dxfId="24" priority="1">
      <formula>_xlfn.ISFORMULA(A19)</formula>
    </cfRule>
  </conditionalFormatting>
  <dataValidations disablePrompts="1" count="1">
    <dataValidation type="list" allowBlank="1" showInputMessage="1" showErrorMessage="1" sqref="B22" xr:uid="{369142EE-F3E5-4916-A84B-43E7AB3AF287}">
      <formula1>$C$76:$C$88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9DCBB0A-2AF2-420D-8733-CF70496D2ACA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5766-4C3B-47F8-B28F-1C874BB2A7DC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238</v>
      </c>
    </row>
    <row r="2" spans="1:4" s="14" customFormat="1" x14ac:dyDescent="0.3">
      <c r="A2" s="5" t="s">
        <v>5</v>
      </c>
      <c r="B2" s="14" t="s">
        <v>237</v>
      </c>
    </row>
    <row r="3" spans="1:4" s="14" customFormat="1" x14ac:dyDescent="0.3">
      <c r="A3" s="5" t="s">
        <v>6</v>
      </c>
      <c r="B3" s="14" t="s">
        <v>239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194</v>
      </c>
    </row>
    <row r="7" spans="1:4" s="14" customFormat="1" x14ac:dyDescent="0.3">
      <c r="A7" s="5"/>
      <c r="B7" s="14" t="s">
        <v>190</v>
      </c>
      <c r="C7" s="14" t="s">
        <v>10</v>
      </c>
      <c r="D7" s="14" t="s">
        <v>203</v>
      </c>
    </row>
    <row r="8" spans="1:4" s="14" customFormat="1" x14ac:dyDescent="0.3">
      <c r="A8" s="5"/>
      <c r="B8" s="14" t="s">
        <v>192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240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$G$8:$R592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236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1077.1376941637411</v>
      </c>
      <c r="C25" s="16">
        <f t="shared" ref="C25:M25" si="2">INDEX($D$38:$N$76,MATCH(C$24,$B$38:$B$76,0),MATCH($A25,$D$37:$N$37,0))</f>
        <v>1077.1376941637411</v>
      </c>
      <c r="D25" s="16">
        <f t="shared" si="2"/>
        <v>1077.1376941637411</v>
      </c>
      <c r="E25" s="16">
        <f t="shared" si="2"/>
        <v>1077.1376941637411</v>
      </c>
      <c r="F25" s="16">
        <f t="shared" si="2"/>
        <v>1077.1376941637411</v>
      </c>
      <c r="G25" s="16">
        <f t="shared" si="2"/>
        <v>1077.1376941637411</v>
      </c>
      <c r="H25" s="16">
        <f t="shared" si="2"/>
        <v>1077.1376941637411</v>
      </c>
      <c r="I25" s="16">
        <f t="shared" si="2"/>
        <v>1077.1376941637411</v>
      </c>
      <c r="J25" s="16">
        <f t="shared" si="2"/>
        <v>1077.1376941637411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1346.4861522211438</v>
      </c>
      <c r="C26" s="16">
        <f t="shared" si="3"/>
        <v>1346.4861522211438</v>
      </c>
      <c r="D26" s="16">
        <f t="shared" si="3"/>
        <v>1294.3265744987207</v>
      </c>
      <c r="E26" s="16">
        <f t="shared" si="3"/>
        <v>1294.3265744987207</v>
      </c>
      <c r="F26" s="16">
        <f t="shared" si="3"/>
        <v>1294.0874735206578</v>
      </c>
      <c r="G26" s="16">
        <f t="shared" si="3"/>
        <v>1294.0874735206578</v>
      </c>
      <c r="H26" s="16">
        <f t="shared" si="3"/>
        <v>1294.0874735206578</v>
      </c>
      <c r="I26" s="16">
        <f t="shared" si="3"/>
        <v>1294.0874735206578</v>
      </c>
      <c r="J26" s="16">
        <f t="shared" si="3"/>
        <v>1294.0874735206578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1715.9066025874063</v>
      </c>
      <c r="C27" s="16">
        <f t="shared" si="3"/>
        <v>1715.9066025874063</v>
      </c>
      <c r="D27" s="16">
        <f t="shared" si="3"/>
        <v>1648.067929092653</v>
      </c>
      <c r="E27" s="16">
        <f t="shared" si="3"/>
        <v>1647.270338483911</v>
      </c>
      <c r="F27" s="16">
        <f t="shared" si="3"/>
        <v>1647.270338483911</v>
      </c>
      <c r="G27" s="16">
        <f t="shared" si="3"/>
        <v>1533.5801236103352</v>
      </c>
      <c r="H27" s="16">
        <f t="shared" si="3"/>
        <v>1647.270338483911</v>
      </c>
      <c r="I27" s="16">
        <f t="shared" si="3"/>
        <v>1643.4080255913066</v>
      </c>
      <c r="J27" s="16">
        <f t="shared" si="3"/>
        <v>1647.270338483911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1969.7002054516302</v>
      </c>
      <c r="C28" s="16">
        <f t="shared" si="3"/>
        <v>1969.7002054516302</v>
      </c>
      <c r="D28" s="16">
        <f t="shared" si="3"/>
        <v>1959.1381010737537</v>
      </c>
      <c r="E28" s="16">
        <f t="shared" si="3"/>
        <v>1891.8071034588477</v>
      </c>
      <c r="F28" s="16">
        <f t="shared" si="3"/>
        <v>1891.8071034588477</v>
      </c>
      <c r="G28" s="16">
        <f t="shared" si="3"/>
        <v>1482.3495644920008</v>
      </c>
      <c r="H28" s="16">
        <f t="shared" si="3"/>
        <v>1543.0484957564561</v>
      </c>
      <c r="I28" s="16">
        <f t="shared" si="3"/>
        <v>1849.7584158223822</v>
      </c>
      <c r="J28" s="16">
        <f t="shared" si="3"/>
        <v>1827.7122179746034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2263.7793979781486</v>
      </c>
      <c r="C29" s="16">
        <f t="shared" si="3"/>
        <v>2263.7793979781486</v>
      </c>
      <c r="D29" s="16">
        <f t="shared" si="3"/>
        <v>2263.7793979781486</v>
      </c>
      <c r="E29" s="16">
        <f t="shared" si="3"/>
        <v>2175.3560663372959</v>
      </c>
      <c r="F29" s="16">
        <f t="shared" si="3"/>
        <v>2173.2282220590232</v>
      </c>
      <c r="G29" s="16">
        <f t="shared" si="3"/>
        <v>1783.2708543475608</v>
      </c>
      <c r="H29" s="16">
        <f t="shared" si="3"/>
        <v>1750.9712888103293</v>
      </c>
      <c r="I29" s="16">
        <f t="shared" si="3"/>
        <v>2137.4949451041139</v>
      </c>
      <c r="J29" s="16">
        <f t="shared" si="3"/>
        <v>2084.9560435075464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2572.7554715829965</v>
      </c>
      <c r="C30" s="16">
        <f t="shared" si="3"/>
        <v>2572.7554715829965</v>
      </c>
      <c r="D30" s="16">
        <f t="shared" si="3"/>
        <v>2554.0655106110075</v>
      </c>
      <c r="E30" s="16">
        <f t="shared" si="3"/>
        <v>2470.9867947549628</v>
      </c>
      <c r="F30" s="16">
        <f t="shared" si="3"/>
        <v>2440.6767337428601</v>
      </c>
      <c r="G30" s="16">
        <f t="shared" si="3"/>
        <v>2311.0032195838157</v>
      </c>
      <c r="H30" s="16">
        <f t="shared" si="3"/>
        <v>2033.1782986497308</v>
      </c>
      <c r="I30" s="16">
        <f t="shared" si="3"/>
        <v>2429.2200783280014</v>
      </c>
      <c r="J30" s="16">
        <f t="shared" si="3"/>
        <v>2325.1297436330187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2743.767472477437</v>
      </c>
      <c r="C31" s="16">
        <f t="shared" si="3"/>
        <v>2743.767472477437</v>
      </c>
      <c r="D31" s="16">
        <f t="shared" si="3"/>
        <v>2743.767472477437</v>
      </c>
      <c r="E31" s="16">
        <f t="shared" si="3"/>
        <v>2658.1651900995134</v>
      </c>
      <c r="F31" s="16">
        <f t="shared" si="3"/>
        <v>2595.6474381445823</v>
      </c>
      <c r="G31" s="16">
        <f t="shared" si="3"/>
        <v>2645.9702416105174</v>
      </c>
      <c r="H31" s="16">
        <f t="shared" si="3"/>
        <v>2733.1881491351169</v>
      </c>
      <c r="I31" s="16">
        <f t="shared" si="3"/>
        <v>2586.4931585678032</v>
      </c>
      <c r="J31" s="16">
        <f t="shared" si="3"/>
        <v>2606.2892020400914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2883.8879058979455</v>
      </c>
      <c r="C32" s="16">
        <f t="shared" si="3"/>
        <v>2883.8879058979455</v>
      </c>
      <c r="D32" s="16">
        <f t="shared" si="3"/>
        <v>2883.8879058979455</v>
      </c>
      <c r="E32" s="16">
        <f t="shared" si="3"/>
        <v>2783.5778358238272</v>
      </c>
      <c r="F32" s="16">
        <f t="shared" si="3"/>
        <v>2727.5223569323102</v>
      </c>
      <c r="G32" s="16">
        <f t="shared" si="3"/>
        <v>2750.9419081398401</v>
      </c>
      <c r="H32" s="16">
        <f t="shared" si="3"/>
        <v>2832.9779244474335</v>
      </c>
      <c r="I32" s="16">
        <f t="shared" si="3"/>
        <v>2688.450026183496</v>
      </c>
      <c r="J32" s="16">
        <f t="shared" si="3"/>
        <v>2728.3170758568713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2999.793291807387</v>
      </c>
      <c r="C33" s="16">
        <f t="shared" si="3"/>
        <v>2999.793291807387</v>
      </c>
      <c r="D33" s="16">
        <f t="shared" si="3"/>
        <v>3005.6874779451068</v>
      </c>
      <c r="E33" s="16">
        <f t="shared" si="3"/>
        <v>2824.6786371742974</v>
      </c>
      <c r="F33" s="16">
        <f t="shared" si="3"/>
        <v>2821.2976013885382</v>
      </c>
      <c r="G33" s="16">
        <f t="shared" si="3"/>
        <v>2798.0069596064459</v>
      </c>
      <c r="H33" s="16">
        <f t="shared" si="3"/>
        <v>2893.1605264041718</v>
      </c>
      <c r="I33" s="16">
        <f t="shared" si="3"/>
        <v>2795.9381562840535</v>
      </c>
      <c r="J33" s="16">
        <f t="shared" si="3"/>
        <v>2796.7981739349443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3104.3135672385592</v>
      </c>
      <c r="C34" s="16">
        <f t="shared" si="3"/>
        <v>3104.3135672385592</v>
      </c>
      <c r="D34" s="16">
        <f t="shared" si="3"/>
        <v>3104.3135672385592</v>
      </c>
      <c r="E34" s="16">
        <f t="shared" si="3"/>
        <v>2895.5724942451134</v>
      </c>
      <c r="F34" s="16">
        <f t="shared" si="3"/>
        <v>2894.1736970995944</v>
      </c>
      <c r="G34" s="16">
        <f t="shared" si="3"/>
        <v>2869.340752121575</v>
      </c>
      <c r="H34" s="16">
        <f t="shared" si="3"/>
        <v>2993.6575922564703</v>
      </c>
      <c r="I34" s="16">
        <f t="shared" si="3"/>
        <v>2840.7467306714079</v>
      </c>
      <c r="J34" s="16">
        <f t="shared" si="3"/>
        <v>2840.7598740249023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C37" s="15" t="s">
        <v>9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78</v>
      </c>
      <c r="D38" s="16">
        <v>897.50291375947029</v>
      </c>
      <c r="E38" s="16">
        <v>1077.1376941637411</v>
      </c>
      <c r="F38" s="16">
        <v>1346.4861522211438</v>
      </c>
      <c r="G38" s="16">
        <v>1715.9066025874063</v>
      </c>
      <c r="H38" s="16">
        <v>1969.7002054516302</v>
      </c>
      <c r="I38" s="16">
        <v>2263.7793979781486</v>
      </c>
      <c r="J38" s="16">
        <v>2572.7554715829965</v>
      </c>
      <c r="K38" s="16">
        <v>2743.767472477437</v>
      </c>
      <c r="L38" s="16">
        <v>2883.8879058979455</v>
      </c>
      <c r="M38" s="16">
        <v>2999.793291807387</v>
      </c>
      <c r="N38" s="16">
        <v>3104.3135672385592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C39" s="15" t="s">
        <v>78</v>
      </c>
      <c r="D39" s="16">
        <v>897.50291375947029</v>
      </c>
      <c r="E39" s="16">
        <v>1077.1376941637411</v>
      </c>
      <c r="F39" s="16">
        <v>1346.4861522211438</v>
      </c>
      <c r="G39" s="16">
        <v>1715.9066025874063</v>
      </c>
      <c r="H39" s="16">
        <v>1969.7002054516302</v>
      </c>
      <c r="I39" s="16">
        <v>2263.7793979781486</v>
      </c>
      <c r="J39" s="16">
        <v>2572.7554715829965</v>
      </c>
      <c r="K39" s="16">
        <v>2743.767472477437</v>
      </c>
      <c r="L39" s="16">
        <v>2883.8879058979455</v>
      </c>
      <c r="M39" s="16">
        <v>2999.793291807387</v>
      </c>
      <c r="N39" s="16">
        <v>3104.3135672385592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C40" s="15" t="s">
        <v>78</v>
      </c>
      <c r="D40" s="16">
        <v>897.50291375947029</v>
      </c>
      <c r="E40" s="16">
        <v>1077.1376941637411</v>
      </c>
      <c r="F40" s="16">
        <v>1294.3265744987207</v>
      </c>
      <c r="G40" s="16">
        <v>1648.067929092653</v>
      </c>
      <c r="H40" s="16">
        <v>1959.1381010737537</v>
      </c>
      <c r="I40" s="16">
        <v>2263.7793979781486</v>
      </c>
      <c r="J40" s="16">
        <v>2554.0655106110075</v>
      </c>
      <c r="K40" s="16">
        <v>2743.767472477437</v>
      </c>
      <c r="L40" s="16">
        <v>2883.8879058979455</v>
      </c>
      <c r="M40" s="16">
        <v>3005.6874779451068</v>
      </c>
      <c r="N40" s="16">
        <v>3104.3135672385592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C41" s="15" t="s">
        <v>78</v>
      </c>
      <c r="D41" s="16">
        <v>897.50291375947029</v>
      </c>
      <c r="E41" s="16">
        <v>1077.1376941637411</v>
      </c>
      <c r="F41" s="16">
        <v>1294.3265744987207</v>
      </c>
      <c r="G41" s="16">
        <v>1647.270338483911</v>
      </c>
      <c r="H41" s="16">
        <v>1891.8071034588477</v>
      </c>
      <c r="I41" s="16">
        <v>2175.3560663372959</v>
      </c>
      <c r="J41" s="16">
        <v>2470.9867947549628</v>
      </c>
      <c r="K41" s="16">
        <v>2658.1651900995134</v>
      </c>
      <c r="L41" s="16">
        <v>2783.5778358238272</v>
      </c>
      <c r="M41" s="16">
        <v>2824.6786371742974</v>
      </c>
      <c r="N41" s="16">
        <v>2895.5724942451134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C42" s="15" t="s">
        <v>78</v>
      </c>
      <c r="D42" s="16">
        <v>897.50291375947029</v>
      </c>
      <c r="E42" s="16">
        <v>1077.1376941637411</v>
      </c>
      <c r="F42" s="16">
        <v>1294.0874735206578</v>
      </c>
      <c r="G42" s="16">
        <v>1647.270338483911</v>
      </c>
      <c r="H42" s="16">
        <v>1691.0315420012078</v>
      </c>
      <c r="I42" s="16">
        <v>1623.7633638840382</v>
      </c>
      <c r="J42" s="16">
        <v>1729.6907563284744</v>
      </c>
      <c r="K42" s="16">
        <v>1860.4977784288947</v>
      </c>
      <c r="L42" s="16">
        <v>1949.8836494696138</v>
      </c>
      <c r="M42" s="16">
        <v>2003.4756493510886</v>
      </c>
      <c r="N42" s="16">
        <v>2055.8702784725483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C43" s="15" t="s">
        <v>78</v>
      </c>
      <c r="D43" s="16">
        <v>897.50291375947029</v>
      </c>
      <c r="E43" s="16">
        <v>1077.1376941637411</v>
      </c>
      <c r="F43" s="16">
        <v>1294.0874735206578</v>
      </c>
      <c r="G43" s="16">
        <v>1647.270338483911</v>
      </c>
      <c r="H43" s="16">
        <v>1891.8071034588477</v>
      </c>
      <c r="I43" s="16">
        <v>2188.5743751134146</v>
      </c>
      <c r="J43" s="16">
        <v>2469.8452527196764</v>
      </c>
      <c r="K43" s="16">
        <v>2607.8242984163385</v>
      </c>
      <c r="L43" s="16">
        <v>2735.6366270675899</v>
      </c>
      <c r="M43" s="16">
        <v>2824.3858856899033</v>
      </c>
      <c r="N43" s="16">
        <v>2893.747650743142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C44" s="15" t="s">
        <v>78</v>
      </c>
      <c r="D44" s="16">
        <v>897.50291375947029</v>
      </c>
      <c r="E44" s="16">
        <v>1077.1376941637411</v>
      </c>
      <c r="F44" s="16">
        <v>1294.0874735206578</v>
      </c>
      <c r="G44" s="16">
        <v>1647.270338483911</v>
      </c>
      <c r="H44" s="16">
        <v>1891.1747224745359</v>
      </c>
      <c r="I44" s="16">
        <v>2173.2282220590232</v>
      </c>
      <c r="J44" s="16">
        <v>2429.272561372351</v>
      </c>
      <c r="K44" s="16">
        <v>2595.6474381445823</v>
      </c>
      <c r="L44" s="16">
        <v>2727.5223569323102</v>
      </c>
      <c r="M44" s="16">
        <v>2820.886007054718</v>
      </c>
      <c r="N44" s="16">
        <v>2894.1736970995944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C45" s="15" t="s">
        <v>78</v>
      </c>
      <c r="D45" s="16">
        <v>897.50291375947029</v>
      </c>
      <c r="E45" s="16">
        <v>1077.1376941637411</v>
      </c>
      <c r="F45" s="16">
        <v>1294.0874735206578</v>
      </c>
      <c r="G45" s="16">
        <v>1533.5801236103352</v>
      </c>
      <c r="H45" s="16">
        <v>1482.3495644920008</v>
      </c>
      <c r="I45" s="16">
        <v>1783.2708543475608</v>
      </c>
      <c r="J45" s="16">
        <v>2311.0032195838157</v>
      </c>
      <c r="K45" s="16">
        <v>2645.9702416105174</v>
      </c>
      <c r="L45" s="16">
        <v>2750.9419081398401</v>
      </c>
      <c r="M45" s="16">
        <v>2798.0069596064459</v>
      </c>
      <c r="N45" s="16">
        <v>2869.340752121575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C46" s="15" t="s">
        <v>78</v>
      </c>
      <c r="D46" s="16">
        <v>897.50291375947029</v>
      </c>
      <c r="E46" s="16">
        <v>1077.1376941637411</v>
      </c>
      <c r="F46" s="16">
        <v>1294.0874735206578</v>
      </c>
      <c r="G46" s="16">
        <v>1647.270338483911</v>
      </c>
      <c r="H46" s="16">
        <v>1543.0484957564561</v>
      </c>
      <c r="I46" s="16">
        <v>1750.9712888103293</v>
      </c>
      <c r="J46" s="16">
        <v>2033.1782986497308</v>
      </c>
      <c r="K46" s="16">
        <v>2733.1881491351169</v>
      </c>
      <c r="L46" s="16">
        <v>2832.9779244474335</v>
      </c>
      <c r="M46" s="16">
        <v>2893.1605264041718</v>
      </c>
      <c r="N46" s="16">
        <v>2993.6575922564703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C47" s="15" t="s">
        <v>78</v>
      </c>
      <c r="D47" s="16">
        <v>897.50291375947029</v>
      </c>
      <c r="E47" s="16">
        <v>1077.1376941637411</v>
      </c>
      <c r="F47" s="16">
        <v>1294.0874735206578</v>
      </c>
      <c r="G47" s="16">
        <v>1553.3961109093843</v>
      </c>
      <c r="H47" s="16">
        <v>1488.6159814867963</v>
      </c>
      <c r="I47" s="16">
        <v>1816.5000111676723</v>
      </c>
      <c r="J47" s="16">
        <v>2321.2331959297699</v>
      </c>
      <c r="K47" s="16">
        <v>2645.9702416105174</v>
      </c>
      <c r="L47" s="16">
        <v>2750.0334871188552</v>
      </c>
      <c r="M47" s="16">
        <v>2834.2600913747092</v>
      </c>
      <c r="N47" s="16">
        <v>2869.340752121575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C48" s="15" t="s">
        <v>78</v>
      </c>
      <c r="D48" s="16">
        <v>897.50291375947029</v>
      </c>
      <c r="E48" s="16">
        <v>1077.1376941637411</v>
      </c>
      <c r="F48" s="16">
        <v>1294.0874735206578</v>
      </c>
      <c r="G48" s="16">
        <v>1647.270338483911</v>
      </c>
      <c r="H48" s="16">
        <v>1547.1382371977672</v>
      </c>
      <c r="I48" s="16">
        <v>1759.6538445962426</v>
      </c>
      <c r="J48" s="16">
        <v>2027.1055772320146</v>
      </c>
      <c r="K48" s="16">
        <v>2734.8044447165735</v>
      </c>
      <c r="L48" s="16">
        <v>2834.1318903195056</v>
      </c>
      <c r="M48" s="16">
        <v>2908.1650571422697</v>
      </c>
      <c r="N48" s="16">
        <v>2996.0249731395083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C49" s="15" t="s">
        <v>78</v>
      </c>
      <c r="D49" s="16">
        <v>897.50291375947029</v>
      </c>
      <c r="E49" s="16">
        <v>1077.1376941637411</v>
      </c>
      <c r="F49" s="16">
        <v>1294.0874735206578</v>
      </c>
      <c r="G49" s="16">
        <v>1533.5801236103352</v>
      </c>
      <c r="H49" s="16">
        <v>1482.3495644920008</v>
      </c>
      <c r="I49" s="16">
        <v>1783.2708543467297</v>
      </c>
      <c r="J49" s="16">
        <v>2311.0032195838157</v>
      </c>
      <c r="K49" s="16">
        <v>2645.9702416105174</v>
      </c>
      <c r="L49" s="16">
        <v>2750.9419081398401</v>
      </c>
      <c r="M49" s="16">
        <v>2798.0069596064459</v>
      </c>
      <c r="N49" s="16">
        <v>2869.340752121575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C50" s="15" t="s">
        <v>78</v>
      </c>
      <c r="D50" s="16">
        <v>897.50291375947029</v>
      </c>
      <c r="E50" s="16">
        <v>1077.1376941637411</v>
      </c>
      <c r="F50" s="16">
        <v>1294.0874735206578</v>
      </c>
      <c r="G50" s="16">
        <v>1647.270338483911</v>
      </c>
      <c r="H50" s="16">
        <v>1543.0484957564561</v>
      </c>
      <c r="I50" s="16">
        <v>1750.9712888103293</v>
      </c>
      <c r="J50" s="16">
        <v>2033.1782986497308</v>
      </c>
      <c r="K50" s="16">
        <v>2733.1881491351169</v>
      </c>
      <c r="L50" s="16">
        <v>2832.9779244474335</v>
      </c>
      <c r="M50" s="16">
        <v>2893.1605264041718</v>
      </c>
      <c r="N50" s="16">
        <v>2993.6575922564703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C51" s="15" t="s">
        <v>78</v>
      </c>
      <c r="D51" s="16">
        <v>897.50291375947029</v>
      </c>
      <c r="E51" s="16">
        <v>1077.1376941637411</v>
      </c>
      <c r="F51" s="16">
        <v>1294.0874735206578</v>
      </c>
      <c r="G51" s="16">
        <v>1539.0790120010211</v>
      </c>
      <c r="H51" s="16">
        <v>1508.0008058807468</v>
      </c>
      <c r="I51" s="16">
        <v>1786.7265731152238</v>
      </c>
      <c r="J51" s="16">
        <v>2312.3355394921164</v>
      </c>
      <c r="K51" s="16">
        <v>2636.3133441431569</v>
      </c>
      <c r="L51" s="16">
        <v>2737.0612191341415</v>
      </c>
      <c r="M51" s="16">
        <v>2799.903274666236</v>
      </c>
      <c r="N51" s="16">
        <v>2867.3593101712368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C52" s="15" t="s">
        <v>78</v>
      </c>
      <c r="D52" s="16">
        <v>897.50291375947029</v>
      </c>
      <c r="E52" s="16">
        <v>1077.1376941637411</v>
      </c>
      <c r="F52" s="16">
        <v>1294.0874735206578</v>
      </c>
      <c r="G52" s="16">
        <v>1647.270338483911</v>
      </c>
      <c r="H52" s="16">
        <v>1891.8071034588477</v>
      </c>
      <c r="I52" s="16">
        <v>2173.2282220590232</v>
      </c>
      <c r="J52" s="16">
        <v>2440.6767337428601</v>
      </c>
      <c r="K52" s="16">
        <v>2595.6474381445823</v>
      </c>
      <c r="L52" s="16">
        <v>2727.5223569323102</v>
      </c>
      <c r="M52" s="16">
        <v>2821.2976013885382</v>
      </c>
      <c r="N52" s="16">
        <v>2894.1736970995944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C53" s="15" t="s">
        <v>78</v>
      </c>
      <c r="D53" s="16">
        <v>897.50291375947029</v>
      </c>
      <c r="E53" s="16">
        <v>1077.1376941637411</v>
      </c>
      <c r="F53" s="16">
        <v>1294.0874735206578</v>
      </c>
      <c r="G53" s="16">
        <v>1647.270338483911</v>
      </c>
      <c r="H53" s="16">
        <v>1560.452225498082</v>
      </c>
      <c r="I53" s="16">
        <v>1752.1050686629476</v>
      </c>
      <c r="J53" s="16">
        <v>2033.3532898512167</v>
      </c>
      <c r="K53" s="16">
        <v>2729.466505173581</v>
      </c>
      <c r="L53" s="16">
        <v>2828.7885308275245</v>
      </c>
      <c r="M53" s="16">
        <v>2891.8308177103709</v>
      </c>
      <c r="N53" s="16">
        <v>2993.9232486103806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C54" s="15" t="s">
        <v>78</v>
      </c>
      <c r="D54" s="16">
        <v>897.50291375947029</v>
      </c>
      <c r="E54" s="16">
        <v>1077.1376941637411</v>
      </c>
      <c r="F54" s="16">
        <v>1294.0874735206578</v>
      </c>
      <c r="G54" s="16">
        <v>1574.7717614878093</v>
      </c>
      <c r="H54" s="16">
        <v>1355.1153718164267</v>
      </c>
      <c r="I54" s="16">
        <v>1392.0516927299877</v>
      </c>
      <c r="J54" s="16">
        <v>1653.083063143562</v>
      </c>
      <c r="K54" s="16">
        <v>1877.4239983690811</v>
      </c>
      <c r="L54" s="16">
        <v>1968.7089053147397</v>
      </c>
      <c r="M54" s="16">
        <v>1992.5012703129346</v>
      </c>
      <c r="N54" s="16">
        <v>2051.7092503768376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C55" s="15" t="s">
        <v>78</v>
      </c>
      <c r="D55" s="16">
        <v>897.50291375947029</v>
      </c>
      <c r="E55" s="16">
        <v>1077.1376941637411</v>
      </c>
      <c r="F55" s="16">
        <v>1294.0874735206578</v>
      </c>
      <c r="G55" s="16">
        <v>1647.270338483911</v>
      </c>
      <c r="H55" s="16">
        <v>1400.5404494750303</v>
      </c>
      <c r="I55" s="16">
        <v>1330.5585309426906</v>
      </c>
      <c r="J55" s="16">
        <v>1448.0528273906041</v>
      </c>
      <c r="K55" s="16">
        <v>1924.9416510912947</v>
      </c>
      <c r="L55" s="16">
        <v>1989.6003352697894</v>
      </c>
      <c r="M55" s="16">
        <v>2032.460165884328</v>
      </c>
      <c r="N55" s="16">
        <v>2112.8737348941181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C56" s="15" t="s">
        <v>78</v>
      </c>
      <c r="D56" s="16">
        <v>897.50291375947029</v>
      </c>
      <c r="E56" s="16">
        <v>1077.1376941637411</v>
      </c>
      <c r="F56" s="16">
        <v>1294.0874735206578</v>
      </c>
      <c r="G56" s="16">
        <v>1534.6126778177006</v>
      </c>
      <c r="H56" s="16">
        <v>1485.5321021592579</v>
      </c>
      <c r="I56" s="16">
        <v>1760.9592006963749</v>
      </c>
      <c r="J56" s="16">
        <v>2326.607275296994</v>
      </c>
      <c r="K56" s="16">
        <v>2659.7825812420797</v>
      </c>
      <c r="L56" s="16">
        <v>2756.1608462195372</v>
      </c>
      <c r="M56" s="16">
        <v>2827.2528672505869</v>
      </c>
      <c r="N56" s="16">
        <v>2890.210813198918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C57" s="15" t="s">
        <v>78</v>
      </c>
      <c r="D57" s="16">
        <v>897.50291375947029</v>
      </c>
      <c r="E57" s="16">
        <v>1077.1376941637411</v>
      </c>
      <c r="F57" s="16">
        <v>1294.0874735206578</v>
      </c>
      <c r="G57" s="16">
        <v>1647.270338483911</v>
      </c>
      <c r="H57" s="16">
        <v>1541.5544518022805</v>
      </c>
      <c r="I57" s="16">
        <v>1745.6394846525852</v>
      </c>
      <c r="J57" s="16">
        <v>2032.8422943164633</v>
      </c>
      <c r="K57" s="16">
        <v>2736.4995690953715</v>
      </c>
      <c r="L57" s="16">
        <v>2834.1318903195056</v>
      </c>
      <c r="M57" s="16">
        <v>2915.1669575790966</v>
      </c>
      <c r="N57" s="16">
        <v>2993.6575922564703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C58" s="15" t="s">
        <v>78</v>
      </c>
      <c r="D58" s="16">
        <v>897.50291375947029</v>
      </c>
      <c r="E58" s="16">
        <v>1077.1376941637411</v>
      </c>
      <c r="F58" s="16">
        <v>1294.0874735206578</v>
      </c>
      <c r="G58" s="16">
        <v>1643.4080255913066</v>
      </c>
      <c r="H58" s="16">
        <v>1849.7584158223822</v>
      </c>
      <c r="I58" s="16">
        <v>2137.4949451041139</v>
      </c>
      <c r="J58" s="16">
        <v>2429.2200783280014</v>
      </c>
      <c r="K58" s="16">
        <v>2586.4931585678032</v>
      </c>
      <c r="L58" s="16">
        <v>2688.450026183496</v>
      </c>
      <c r="M58" s="16">
        <v>2795.9381562840535</v>
      </c>
      <c r="N58" s="16">
        <v>2840.7467306714079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C59" s="15" t="s">
        <v>78</v>
      </c>
      <c r="D59" s="16">
        <v>897.50291375947029</v>
      </c>
      <c r="E59" s="16">
        <v>1077.1376941637411</v>
      </c>
      <c r="F59" s="16">
        <v>1294.0874735206578</v>
      </c>
      <c r="G59" s="16">
        <v>1647.270338483911</v>
      </c>
      <c r="H59" s="16">
        <v>1827.7122179746034</v>
      </c>
      <c r="I59" s="16">
        <v>2084.9560435075464</v>
      </c>
      <c r="J59" s="16">
        <v>2325.1297436330187</v>
      </c>
      <c r="K59" s="16">
        <v>2606.2892020400914</v>
      </c>
      <c r="L59" s="16">
        <v>2728.3170758568713</v>
      </c>
      <c r="M59" s="16">
        <v>2796.7981739349443</v>
      </c>
      <c r="N59" s="16">
        <v>2840.7598740249023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C60" s="15" t="s">
        <v>78</v>
      </c>
      <c r="D60" s="16">
        <v>897.50291375947029</v>
      </c>
      <c r="E60" s="16">
        <v>1077.1376941637411</v>
      </c>
      <c r="F60" s="16">
        <v>1294.0874735206578</v>
      </c>
      <c r="G60" s="16">
        <v>1643.4080255913066</v>
      </c>
      <c r="H60" s="16">
        <v>1858.6415016455007</v>
      </c>
      <c r="I60" s="16">
        <v>2137.4949451041139</v>
      </c>
      <c r="J60" s="16">
        <v>2433.4877275635749</v>
      </c>
      <c r="K60" s="16">
        <v>2588.1882829466026</v>
      </c>
      <c r="L60" s="16">
        <v>2709.389557053411</v>
      </c>
      <c r="M60" s="16">
        <v>2795.6457983525761</v>
      </c>
      <c r="N60" s="16">
        <v>2845.1086968582786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C61" s="15" t="s">
        <v>78</v>
      </c>
      <c r="D61" s="16">
        <v>897.50291375947029</v>
      </c>
      <c r="E61" s="16">
        <v>1077.1376941637411</v>
      </c>
      <c r="F61" s="16">
        <v>1294.0874735206578</v>
      </c>
      <c r="G61" s="16">
        <v>1647.270338483911</v>
      </c>
      <c r="H61" s="16">
        <v>1830.4397015568802</v>
      </c>
      <c r="I61" s="16">
        <v>2113.900989675903</v>
      </c>
      <c r="J61" s="16">
        <v>2325.803383963771</v>
      </c>
      <c r="K61" s="16">
        <v>2607.9843264188908</v>
      </c>
      <c r="L61" s="16">
        <v>2730.1217320847213</v>
      </c>
      <c r="M61" s="16">
        <v>2796.6860027623879</v>
      </c>
      <c r="N61" s="16">
        <v>2850.0400080999443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C62" s="15" t="s">
        <v>78</v>
      </c>
      <c r="D62" s="16">
        <v>897.50291375947029</v>
      </c>
      <c r="E62" s="16">
        <v>1077.1376941637411</v>
      </c>
      <c r="F62" s="16">
        <v>1294.0874735206578</v>
      </c>
      <c r="G62" s="16">
        <v>1643.4080255913066</v>
      </c>
      <c r="H62" s="16">
        <v>1849.7584158223822</v>
      </c>
      <c r="I62" s="16">
        <v>2137.4949451041139</v>
      </c>
      <c r="J62" s="16">
        <v>2429.2200783280014</v>
      </c>
      <c r="K62" s="16">
        <v>2586.4931585678032</v>
      </c>
      <c r="L62" s="16">
        <v>2688.4500261835633</v>
      </c>
      <c r="M62" s="16">
        <v>2795.9381562838671</v>
      </c>
      <c r="N62" s="16">
        <v>2840.7467306714079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C63" s="15" t="s">
        <v>78</v>
      </c>
      <c r="D63" s="16">
        <v>897.50291375947029</v>
      </c>
      <c r="E63" s="16">
        <v>1077.1376941637411</v>
      </c>
      <c r="F63" s="16">
        <v>1294.3265744987207</v>
      </c>
      <c r="G63" s="16">
        <v>1647.270338483911</v>
      </c>
      <c r="H63" s="16">
        <v>1898.7297064809586</v>
      </c>
      <c r="I63" s="16">
        <v>2195.7484500997507</v>
      </c>
      <c r="J63" s="16">
        <v>2470.9867947549628</v>
      </c>
      <c r="K63" s="16">
        <v>2658.1651900995134</v>
      </c>
      <c r="L63" s="16">
        <v>2783.5778358238272</v>
      </c>
      <c r="M63" s="16">
        <v>2822.7823221145072</v>
      </c>
      <c r="N63" s="16">
        <v>2924.2062985598168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C64" s="15" t="s">
        <v>78</v>
      </c>
      <c r="D64" s="16">
        <v>897.50291375947029</v>
      </c>
      <c r="E64" s="16">
        <v>1077.1376941637411</v>
      </c>
      <c r="F64" s="16">
        <v>1294.0874735206578</v>
      </c>
      <c r="G64" s="16">
        <v>1647.270338483911</v>
      </c>
      <c r="H64" s="16">
        <v>1827.7122179746034</v>
      </c>
      <c r="I64" s="16">
        <v>2084.9560435075464</v>
      </c>
      <c r="J64" s="16">
        <v>2325.1297436330187</v>
      </c>
      <c r="K64" s="16">
        <v>2606.2892020400914</v>
      </c>
      <c r="L64" s="16">
        <v>2728.3170758568713</v>
      </c>
      <c r="M64" s="16">
        <v>2796.7981739352199</v>
      </c>
      <c r="N64" s="16">
        <v>2840.7598740249023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C65" s="15" t="s">
        <v>78</v>
      </c>
      <c r="D65" s="16">
        <v>897.50291375947029</v>
      </c>
      <c r="E65" s="16">
        <v>1077.1376941637411</v>
      </c>
      <c r="F65" s="16">
        <v>1294.0874735206578</v>
      </c>
      <c r="G65" s="16">
        <v>1643.4080255913066</v>
      </c>
      <c r="H65" s="16">
        <v>1861.3285398640689</v>
      </c>
      <c r="I65" s="16">
        <v>2137.4949451041139</v>
      </c>
      <c r="J65" s="16">
        <v>2429.2200783280014</v>
      </c>
      <c r="K65" s="16">
        <v>2583.7693833462308</v>
      </c>
      <c r="L65" s="16">
        <v>2684.0059088208973</v>
      </c>
      <c r="M65" s="16">
        <v>2792.8845248223633</v>
      </c>
      <c r="N65" s="16">
        <v>2838.7652887210697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C66" s="15" t="s">
        <v>78</v>
      </c>
      <c r="D66" s="16">
        <v>897.50291375947029</v>
      </c>
      <c r="E66" s="16">
        <v>1077.1376941637411</v>
      </c>
      <c r="F66" s="16">
        <v>1294.0874735206578</v>
      </c>
      <c r="G66" s="16">
        <v>1647.270338483911</v>
      </c>
      <c r="H66" s="16">
        <v>1840.9807841559905</v>
      </c>
      <c r="I66" s="16">
        <v>2054.5387923755093</v>
      </c>
      <c r="J66" s="16">
        <v>2324.0505722930402</v>
      </c>
      <c r="K66" s="16">
        <v>2607.7467964753168</v>
      </c>
      <c r="L66" s="16">
        <v>2728.087946805118</v>
      </c>
      <c r="M66" s="16">
        <v>2794.576176282183</v>
      </c>
      <c r="N66" s="16">
        <v>2840.7598740249023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C67" s="15" t="s">
        <v>78</v>
      </c>
      <c r="D67" s="16">
        <v>897.50291375947029</v>
      </c>
      <c r="E67" s="16">
        <v>1077.1376941637411</v>
      </c>
      <c r="F67" s="16">
        <v>1294.0874735206578</v>
      </c>
      <c r="G67" s="16">
        <v>1647.270338483911</v>
      </c>
      <c r="H67" s="16">
        <v>1680.8108419853916</v>
      </c>
      <c r="I67" s="16">
        <v>1602.0585268834452</v>
      </c>
      <c r="J67" s="16">
        <v>1741.6235505754253</v>
      </c>
      <c r="K67" s="16">
        <v>1843.6251271652009</v>
      </c>
      <c r="L67" s="16">
        <v>1925.9527649240913</v>
      </c>
      <c r="M67" s="16">
        <v>1977.3662201091022</v>
      </c>
      <c r="N67" s="16">
        <v>2013.9503050134804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C68" s="15" t="s">
        <v>78</v>
      </c>
      <c r="D68" s="16">
        <v>897.50291375947029</v>
      </c>
      <c r="E68" s="16">
        <v>1077.1376941637411</v>
      </c>
      <c r="F68" s="16">
        <v>1294.0874735206578</v>
      </c>
      <c r="G68" s="16">
        <v>1647.270338483911</v>
      </c>
      <c r="H68" s="16">
        <v>1656.7309290532205</v>
      </c>
      <c r="I68" s="16">
        <v>1568.4859193740392</v>
      </c>
      <c r="J68" s="16">
        <v>1642.7713401909718</v>
      </c>
      <c r="K68" s="16">
        <v>1850.8669622603927</v>
      </c>
      <c r="L68" s="16">
        <v>1925.6823419835696</v>
      </c>
      <c r="M68" s="16">
        <v>1995.5610477125465</v>
      </c>
      <c r="N68" s="16">
        <v>2041.8991184330655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C69" s="15" t="s">
        <v>78</v>
      </c>
      <c r="D69" s="16">
        <v>897.50291375947029</v>
      </c>
      <c r="E69" s="16">
        <v>1077.1376941637411</v>
      </c>
      <c r="F69" s="16">
        <v>1294.0874735206578</v>
      </c>
      <c r="G69" s="16">
        <v>1643.4080255913066</v>
      </c>
      <c r="H69" s="16">
        <v>1849.7584158223822</v>
      </c>
      <c r="I69" s="16">
        <v>2132.0230847264806</v>
      </c>
      <c r="J69" s="16">
        <v>2428.9346928191799</v>
      </c>
      <c r="K69" s="16">
        <v>2585.69369580798</v>
      </c>
      <c r="L69" s="16">
        <v>2688.3337423873822</v>
      </c>
      <c r="M69" s="16">
        <v>2795.9190161782262</v>
      </c>
      <c r="N69" s="16">
        <v>2840.7467306714079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C70" s="15" t="s">
        <v>78</v>
      </c>
      <c r="D70" s="16">
        <v>897.50291375947029</v>
      </c>
      <c r="E70" s="16">
        <v>1077.1376941637411</v>
      </c>
      <c r="F70" s="16">
        <v>1294.0874735206578</v>
      </c>
      <c r="G70" s="16">
        <v>1647.270338483911</v>
      </c>
      <c r="H70" s="16">
        <v>1827.7122179746034</v>
      </c>
      <c r="I70" s="16">
        <v>2084.9560435075464</v>
      </c>
      <c r="J70" s="16">
        <v>2325.4164548829376</v>
      </c>
      <c r="K70" s="16">
        <v>2607.0123933067957</v>
      </c>
      <c r="L70" s="16">
        <v>2720.2028057215916</v>
      </c>
      <c r="M70" s="16">
        <v>2796.4724913419723</v>
      </c>
      <c r="N70" s="16">
        <v>2840.7598740249023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C71" s="15" t="s">
        <v>78</v>
      </c>
      <c r="D71" s="16">
        <v>897.50291375947029</v>
      </c>
      <c r="E71" s="16">
        <v>1077.1376941637411</v>
      </c>
      <c r="F71" s="16">
        <v>1294.0874735206578</v>
      </c>
      <c r="G71" s="16">
        <v>1647.270338483911</v>
      </c>
      <c r="H71" s="16">
        <v>1891.8071034588477</v>
      </c>
      <c r="I71" s="16">
        <v>2173.2282220590232</v>
      </c>
      <c r="J71" s="16">
        <v>2463.1229971695761</v>
      </c>
      <c r="K71" s="16">
        <v>2608.0742327660305</v>
      </c>
      <c r="L71" s="16">
        <v>2727.5223569323102</v>
      </c>
      <c r="M71" s="16">
        <v>2831.3249105262662</v>
      </c>
      <c r="N71" s="16">
        <v>2894.1736970995944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C72" s="15" t="s">
        <v>78</v>
      </c>
      <c r="D72" s="16">
        <v>897.50291375947029</v>
      </c>
      <c r="E72" s="16">
        <v>1077.1376941637411</v>
      </c>
      <c r="F72" s="16">
        <v>1294.3265744987207</v>
      </c>
      <c r="G72" s="16">
        <v>1647.270338483911</v>
      </c>
      <c r="H72" s="16">
        <v>1891.8071034588477</v>
      </c>
      <c r="I72" s="16">
        <v>2178.3183242755749</v>
      </c>
      <c r="J72" s="16">
        <v>2470.9867947549628</v>
      </c>
      <c r="K72" s="16">
        <v>2658.1651900995134</v>
      </c>
      <c r="L72" s="16">
        <v>2783.5778358238272</v>
      </c>
      <c r="M72" s="16">
        <v>2826.5749522340857</v>
      </c>
      <c r="N72" s="16">
        <v>2894.1736970995944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C73" s="15" t="s">
        <v>78</v>
      </c>
      <c r="D73" s="16">
        <v>897.50291375947029</v>
      </c>
      <c r="E73" s="16">
        <v>1077.1376941637411</v>
      </c>
      <c r="F73" s="16">
        <v>1294.0874735206578</v>
      </c>
      <c r="G73" s="16">
        <v>1647.270338483911</v>
      </c>
      <c r="H73" s="16">
        <v>1891.8071034588477</v>
      </c>
      <c r="I73" s="16">
        <v>2173.2282220590232</v>
      </c>
      <c r="J73" s="16">
        <v>2440.6767339781859</v>
      </c>
      <c r="K73" s="16">
        <v>2595.6474381445823</v>
      </c>
      <c r="L73" s="16">
        <v>2727.5223569323102</v>
      </c>
      <c r="M73" s="16">
        <v>2821.2976015572194</v>
      </c>
      <c r="N73" s="16">
        <v>2894.1736970995944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C74" s="15" t="s">
        <v>78</v>
      </c>
      <c r="D74" s="16">
        <v>897.50291375947029</v>
      </c>
      <c r="E74" s="16">
        <v>1077.1376941637411</v>
      </c>
      <c r="F74" s="16">
        <v>1294.3265744987207</v>
      </c>
      <c r="G74" s="16">
        <v>1647.270338483911</v>
      </c>
      <c r="H74" s="16">
        <v>1891.8071034588477</v>
      </c>
      <c r="I74" s="16">
        <v>2174.7195105036708</v>
      </c>
      <c r="J74" s="16">
        <v>2470.9867947549628</v>
      </c>
      <c r="K74" s="16">
        <v>2658.1651900995134</v>
      </c>
      <c r="L74" s="16">
        <v>2780.0673631018913</v>
      </c>
      <c r="M74" s="16">
        <v>2822.7823221145072</v>
      </c>
      <c r="N74" s="16">
        <v>2894.1736970995944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C75" s="15" t="s">
        <v>78</v>
      </c>
      <c r="D75" s="16">
        <v>897.50291375947029</v>
      </c>
      <c r="E75" s="16">
        <v>1077.1376941637411</v>
      </c>
      <c r="F75" s="16">
        <v>1294.0874735206578</v>
      </c>
      <c r="G75" s="16">
        <v>1647.270338483911</v>
      </c>
      <c r="H75" s="16">
        <v>1891.8071034588477</v>
      </c>
      <c r="I75" s="16">
        <v>2173.2282220590232</v>
      </c>
      <c r="J75" s="16">
        <v>2460.8761188128269</v>
      </c>
      <c r="K75" s="16">
        <v>2608.0742327660305</v>
      </c>
      <c r="L75" s="16">
        <v>2719.2314389057519</v>
      </c>
      <c r="M75" s="16">
        <v>2820.2466897999502</v>
      </c>
      <c r="N75" s="16">
        <v>2893.7416337649138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C76" s="15" t="s">
        <v>78</v>
      </c>
      <c r="D76" s="16">
        <v>897.50291375947029</v>
      </c>
      <c r="E76" s="16">
        <v>1077.1376941637411</v>
      </c>
      <c r="F76" s="16">
        <v>1294.0874735206578</v>
      </c>
      <c r="G76" s="16">
        <v>1647.827965537716</v>
      </c>
      <c r="H76" s="16">
        <v>1691.0315420012078</v>
      </c>
      <c r="I76" s="16">
        <v>1624.3331746489678</v>
      </c>
      <c r="J76" s="16">
        <v>1733.5050592897578</v>
      </c>
      <c r="K76" s="16">
        <v>1859.9729162945416</v>
      </c>
      <c r="L76" s="16">
        <v>1957.8469515192339</v>
      </c>
      <c r="M76" s="16">
        <v>2003.9235105098237</v>
      </c>
      <c r="N76" s="16">
        <v>2057.2572878377846</v>
      </c>
    </row>
  </sheetData>
  <conditionalFormatting sqref="A623:XFD1048576 A77:A622 D77:XFD622 A1:XFD18 A20:XFD76 N19:XFD19">
    <cfRule type="expression" dxfId="23" priority="2">
      <formula>_xlfn.ISFORMULA(A1)</formula>
    </cfRule>
  </conditionalFormatting>
  <conditionalFormatting sqref="A19:M19">
    <cfRule type="expression" dxfId="22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B4C859-0504-4169-8C43-C77F4AB4B383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F15D-7E68-4B1B-BDD5-31F011673971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241</v>
      </c>
    </row>
    <row r="2" spans="1:4" s="14" customFormat="1" x14ac:dyDescent="0.3">
      <c r="A2" s="5" t="s">
        <v>5</v>
      </c>
      <c r="B2" s="14" t="s">
        <v>242</v>
      </c>
    </row>
    <row r="3" spans="1:4" s="14" customFormat="1" x14ac:dyDescent="0.3">
      <c r="A3" s="5" t="s">
        <v>6</v>
      </c>
      <c r="B3" s="14" t="s">
        <v>280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194</v>
      </c>
    </row>
    <row r="7" spans="1:4" s="14" customFormat="1" x14ac:dyDescent="0.3">
      <c r="A7" s="5"/>
      <c r="B7" s="14" t="s">
        <v>190</v>
      </c>
      <c r="C7" s="14" t="s">
        <v>10</v>
      </c>
      <c r="D7" s="14" t="s">
        <v>195</v>
      </c>
    </row>
    <row r="8" spans="1:4" s="14" customFormat="1" x14ac:dyDescent="0.3">
      <c r="A8" s="5"/>
      <c r="B8" s="14" t="s">
        <v>192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243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$D$8:$N592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244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83.849670657931384</v>
      </c>
      <c r="C25" s="16">
        <f t="shared" ref="C25:M25" si="2">INDEX($D$38:$N$76,MATCH(C$24,$B$38:$B$76,0),MATCH($A25,$D$37:$N$37,0))</f>
        <v>692.32574571485873</v>
      </c>
      <c r="D25" s="16">
        <f t="shared" si="2"/>
        <v>83.849670657931384</v>
      </c>
      <c r="E25" s="16">
        <f t="shared" si="2"/>
        <v>83.849670657931384</v>
      </c>
      <c r="F25" s="16">
        <f t="shared" si="2"/>
        <v>77.952664633589393</v>
      </c>
      <c r="G25" s="16">
        <f t="shared" si="2"/>
        <v>77.952664633589393</v>
      </c>
      <c r="H25" s="16">
        <f t="shared" si="2"/>
        <v>77.952664633589393</v>
      </c>
      <c r="I25" s="16">
        <f t="shared" si="2"/>
        <v>77.952664633589393</v>
      </c>
      <c r="J25" s="16">
        <f t="shared" si="2"/>
        <v>77.952664633589393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1695.4115999227747</v>
      </c>
      <c r="C26" s="16">
        <f t="shared" si="3"/>
        <v>1960.3837779250782</v>
      </c>
      <c r="D26" s="16">
        <f t="shared" si="3"/>
        <v>1905.8597887403148</v>
      </c>
      <c r="E26" s="16">
        <f t="shared" si="3"/>
        <v>1905.8597887403148</v>
      </c>
      <c r="F26" s="16">
        <f t="shared" si="3"/>
        <v>1907.2928066757631</v>
      </c>
      <c r="G26" s="16">
        <f t="shared" si="3"/>
        <v>1907.2928066757631</v>
      </c>
      <c r="H26" s="16">
        <f t="shared" si="3"/>
        <v>1907.2928066757631</v>
      </c>
      <c r="I26" s="16">
        <f t="shared" si="3"/>
        <v>1907.2928066757631</v>
      </c>
      <c r="J26" s="16">
        <f t="shared" si="3"/>
        <v>1907.2928066757631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2169.5727540969256</v>
      </c>
      <c r="C27" s="16">
        <f t="shared" si="3"/>
        <v>2511.6076135015187</v>
      </c>
      <c r="D27" s="16">
        <f t="shared" si="3"/>
        <v>2756.6605488371797</v>
      </c>
      <c r="E27" s="16">
        <f t="shared" si="3"/>
        <v>2746.0714463413292</v>
      </c>
      <c r="F27" s="16">
        <f t="shared" si="3"/>
        <v>2758.9071583295822</v>
      </c>
      <c r="G27" s="16">
        <f t="shared" si="3"/>
        <v>13716.174630562933</v>
      </c>
      <c r="H27" s="16">
        <f t="shared" si="3"/>
        <v>2758.9071583295822</v>
      </c>
      <c r="I27" s="16">
        <f t="shared" si="3"/>
        <v>2729.1327139089094</v>
      </c>
      <c r="J27" s="16">
        <f t="shared" si="3"/>
        <v>2758.9071583295822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2707.1772354312261</v>
      </c>
      <c r="C28" s="16">
        <f t="shared" si="3"/>
        <v>2515.4027237361106</v>
      </c>
      <c r="D28" s="16">
        <f t="shared" si="3"/>
        <v>2937.2795226661233</v>
      </c>
      <c r="E28" s="16">
        <f t="shared" si="3"/>
        <v>3291.7100169092587</v>
      </c>
      <c r="F28" s="16">
        <f t="shared" si="3"/>
        <v>3067.0918689924056</v>
      </c>
      <c r="G28" s="16">
        <f t="shared" si="3"/>
        <v>55634.792768912092</v>
      </c>
      <c r="H28" s="16">
        <f t="shared" si="3"/>
        <v>45358.068516294683</v>
      </c>
      <c r="I28" s="16">
        <f t="shared" si="3"/>
        <v>7924.1096627120551</v>
      </c>
      <c r="J28" s="16">
        <f t="shared" si="3"/>
        <v>17419.873900104758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2899.8435679286431</v>
      </c>
      <c r="C29" s="16">
        <f t="shared" si="3"/>
        <v>3019.4398269871454</v>
      </c>
      <c r="D29" s="16">
        <f t="shared" si="3"/>
        <v>3136.4926506172928</v>
      </c>
      <c r="E29" s="16">
        <f t="shared" si="3"/>
        <v>6565.2124586609971</v>
      </c>
      <c r="F29" s="16">
        <f t="shared" si="3"/>
        <v>10718.743543963428</v>
      </c>
      <c r="G29" s="16">
        <f t="shared" si="3"/>
        <v>37332.219254648444</v>
      </c>
      <c r="H29" s="16">
        <f t="shared" si="3"/>
        <v>42734.257244347551</v>
      </c>
      <c r="I29" s="16">
        <f t="shared" si="3"/>
        <v>16183.312211883422</v>
      </c>
      <c r="J29" s="16">
        <f t="shared" si="3"/>
        <v>20285.589794322681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3222.2704375780945</v>
      </c>
      <c r="C30" s="16">
        <f t="shared" si="3"/>
        <v>3166.1063947123416</v>
      </c>
      <c r="D30" s="16">
        <f t="shared" si="3"/>
        <v>4513.0572400874498</v>
      </c>
      <c r="E30" s="16">
        <f t="shared" si="3"/>
        <v>21451.047159382699</v>
      </c>
      <c r="F30" s="16">
        <f t="shared" si="3"/>
        <v>23856.246164979282</v>
      </c>
      <c r="G30" s="16">
        <f t="shared" si="3"/>
        <v>24461.258044247767</v>
      </c>
      <c r="H30" s="16">
        <f t="shared" si="3"/>
        <v>17545.523584228085</v>
      </c>
      <c r="I30" s="16">
        <f t="shared" si="3"/>
        <v>26680.811122749412</v>
      </c>
      <c r="J30" s="16">
        <f t="shared" si="3"/>
        <v>26133.053177108006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3047.8090471953506</v>
      </c>
      <c r="C31" s="16">
        <f t="shared" si="3"/>
        <v>3105.6267798501772</v>
      </c>
      <c r="D31" s="16">
        <f t="shared" si="3"/>
        <v>2779.3687035754861</v>
      </c>
      <c r="E31" s="16">
        <f t="shared" si="3"/>
        <v>22467.873635491153</v>
      </c>
      <c r="F31" s="16">
        <f t="shared" si="3"/>
        <v>21825.655029712416</v>
      </c>
      <c r="G31" s="16">
        <f t="shared" si="3"/>
        <v>21591.465233714654</v>
      </c>
      <c r="H31" s="16">
        <f t="shared" si="3"/>
        <v>3180.1637917699909</v>
      </c>
      <c r="I31" s="16">
        <f t="shared" si="3"/>
        <v>23648.220098114445</v>
      </c>
      <c r="J31" s="16">
        <f t="shared" si="3"/>
        <v>21827.630895919043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4370.0821635280872</v>
      </c>
      <c r="C32" s="16">
        <f t="shared" si="3"/>
        <v>4318.4633426680175</v>
      </c>
      <c r="D32" s="16">
        <f t="shared" si="3"/>
        <v>4509.0759162831901</v>
      </c>
      <c r="E32" s="16">
        <f t="shared" si="3"/>
        <v>28615.239825668577</v>
      </c>
      <c r="F32" s="16">
        <f t="shared" si="3"/>
        <v>29144.987072885764</v>
      </c>
      <c r="G32" s="16">
        <f t="shared" si="3"/>
        <v>29251.515716843598</v>
      </c>
      <c r="H32" s="16">
        <f t="shared" si="3"/>
        <v>23132.774511317653</v>
      </c>
      <c r="I32" s="16">
        <f t="shared" si="3"/>
        <v>28433.921184794359</v>
      </c>
      <c r="J32" s="16">
        <f t="shared" si="3"/>
        <v>27998.010192799291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2830.8651881517649</v>
      </c>
      <c r="C33" s="16">
        <f t="shared" si="3"/>
        <v>2759.3390795724713</v>
      </c>
      <c r="D33" s="16">
        <f t="shared" si="3"/>
        <v>2598.0037897440893</v>
      </c>
      <c r="E33" s="16">
        <f t="shared" si="3"/>
        <v>24919.931045290043</v>
      </c>
      <c r="F33" s="16">
        <f t="shared" si="3"/>
        <v>24344.497690967964</v>
      </c>
      <c r="G33" s="16">
        <f t="shared" si="3"/>
        <v>23760.29406901422</v>
      </c>
      <c r="H33" s="16">
        <f t="shared" si="3"/>
        <v>24327.512519914191</v>
      </c>
      <c r="I33" s="16">
        <f t="shared" si="3"/>
        <v>24912.727508538439</v>
      </c>
      <c r="J33" s="16">
        <f t="shared" si="3"/>
        <v>24147.590045096578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5816.0001898680894</v>
      </c>
      <c r="C34" s="16">
        <f t="shared" si="3"/>
        <v>3960.184803020401</v>
      </c>
      <c r="D34" s="16">
        <f t="shared" si="3"/>
        <v>5254.8428722386807</v>
      </c>
      <c r="E34" s="16">
        <f t="shared" si="3"/>
        <v>29616.512216644631</v>
      </c>
      <c r="F34" s="16">
        <f t="shared" si="3"/>
        <v>29599.424361364741</v>
      </c>
      <c r="G34" s="16">
        <f t="shared" si="3"/>
        <v>30251.536891638843</v>
      </c>
      <c r="H34" s="16">
        <f t="shared" si="3"/>
        <v>28831.217376080174</v>
      </c>
      <c r="I34" s="16">
        <f t="shared" si="3"/>
        <v>29214.121893938373</v>
      </c>
      <c r="J34" s="16">
        <f t="shared" si="3"/>
        <v>28321.201954017404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67.041387884116432</v>
      </c>
      <c r="E38" s="16">
        <v>83.849670657931384</v>
      </c>
      <c r="F38" s="16">
        <v>1695.4115999227747</v>
      </c>
      <c r="G38" s="16">
        <v>2169.5727540969256</v>
      </c>
      <c r="H38" s="16">
        <v>2707.1772354312261</v>
      </c>
      <c r="I38" s="16">
        <v>2899.8435679286431</v>
      </c>
      <c r="J38" s="16">
        <v>3222.2704375780945</v>
      </c>
      <c r="K38" s="16">
        <v>3047.8090471953506</v>
      </c>
      <c r="L38" s="16">
        <v>4370.0821635280872</v>
      </c>
      <c r="M38" s="16">
        <v>2830.8651881517649</v>
      </c>
      <c r="N38" s="16">
        <v>5816.0001898680894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294.20021423453352</v>
      </c>
      <c r="E39" s="16">
        <v>692.32574571485873</v>
      </c>
      <c r="F39" s="16">
        <v>1960.3837779250782</v>
      </c>
      <c r="G39" s="16">
        <v>2511.6076135015187</v>
      </c>
      <c r="H39" s="16">
        <v>2515.4027237361106</v>
      </c>
      <c r="I39" s="16">
        <v>3019.4398269871454</v>
      </c>
      <c r="J39" s="16">
        <v>3166.1063947123416</v>
      </c>
      <c r="K39" s="16">
        <v>3105.6267798501772</v>
      </c>
      <c r="L39" s="16">
        <v>4318.4633426680175</v>
      </c>
      <c r="M39" s="16">
        <v>2759.3390795724713</v>
      </c>
      <c r="N39" s="16">
        <v>3960.184803020401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67.041387884116432</v>
      </c>
      <c r="E40" s="16">
        <v>83.849670657931384</v>
      </c>
      <c r="F40" s="16">
        <v>1905.8597887403148</v>
      </c>
      <c r="G40" s="16">
        <v>2756.6605488371797</v>
      </c>
      <c r="H40" s="16">
        <v>2937.2795226661233</v>
      </c>
      <c r="I40" s="16">
        <v>3136.4926506172928</v>
      </c>
      <c r="J40" s="16">
        <v>4513.0572400874498</v>
      </c>
      <c r="K40" s="16">
        <v>2779.3687035754861</v>
      </c>
      <c r="L40" s="16">
        <v>4509.0759162831901</v>
      </c>
      <c r="M40" s="16">
        <v>2598.0037897440893</v>
      </c>
      <c r="N40" s="16">
        <v>5254.8428722386807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67.041387884116432</v>
      </c>
      <c r="E41" s="16">
        <v>83.849670657931384</v>
      </c>
      <c r="F41" s="16">
        <v>1905.8597887403148</v>
      </c>
      <c r="G41" s="16">
        <v>2746.0714463413292</v>
      </c>
      <c r="H41" s="16">
        <v>3291.7100169092587</v>
      </c>
      <c r="I41" s="16">
        <v>6565.2124586609971</v>
      </c>
      <c r="J41" s="16">
        <v>21451.047159382699</v>
      </c>
      <c r="K41" s="16">
        <v>22467.873635491153</v>
      </c>
      <c r="L41" s="16">
        <v>28615.239825668577</v>
      </c>
      <c r="M41" s="16">
        <v>24919.931045290043</v>
      </c>
      <c r="N41" s="16">
        <v>29616.512216644631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71.370549658827926</v>
      </c>
      <c r="E42" s="16">
        <v>77.952664633589393</v>
      </c>
      <c r="F42" s="16">
        <v>1907.2928066757631</v>
      </c>
      <c r="G42" s="16">
        <v>2758.9071583295822</v>
      </c>
      <c r="H42" s="16">
        <v>3082.4158361851223</v>
      </c>
      <c r="I42" s="16">
        <v>6200.132771861292</v>
      </c>
      <c r="J42" s="16">
        <v>21129.425210893125</v>
      </c>
      <c r="K42" s="16">
        <v>20953.100803033918</v>
      </c>
      <c r="L42" s="16">
        <v>25586.171620418885</v>
      </c>
      <c r="M42" s="16">
        <v>22469.033021488776</v>
      </c>
      <c r="N42" s="16">
        <v>26974.088569159772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71.370549658827926</v>
      </c>
      <c r="E43" s="16">
        <v>77.952664633589393</v>
      </c>
      <c r="F43" s="16">
        <v>1907.2928066757631</v>
      </c>
      <c r="G43" s="16">
        <v>2748.9682193604158</v>
      </c>
      <c r="H43" s="16">
        <v>3377.3806983903874</v>
      </c>
      <c r="I43" s="16">
        <v>6526.7286617469372</v>
      </c>
      <c r="J43" s="16">
        <v>20875.298912434639</v>
      </c>
      <c r="K43" s="16">
        <v>22280.434893576312</v>
      </c>
      <c r="L43" s="16">
        <v>28758.882369091691</v>
      </c>
      <c r="M43" s="16">
        <v>24576.020558994485</v>
      </c>
      <c r="N43" s="16">
        <v>29492.524781466156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71.370549658827926</v>
      </c>
      <c r="E44" s="16">
        <v>77.952664633589393</v>
      </c>
      <c r="F44" s="16">
        <v>1907.2928066757631</v>
      </c>
      <c r="G44" s="16">
        <v>2758.9071583295822</v>
      </c>
      <c r="H44" s="16">
        <v>3067.0918689924056</v>
      </c>
      <c r="I44" s="16">
        <v>10718.743543963428</v>
      </c>
      <c r="J44" s="16">
        <v>23856.246164979286</v>
      </c>
      <c r="K44" s="16">
        <v>21825.655029712412</v>
      </c>
      <c r="L44" s="16">
        <v>29144.839191338029</v>
      </c>
      <c r="M44" s="16">
        <v>24344.701893119916</v>
      </c>
      <c r="N44" s="16">
        <v>29612.516357964036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71.370549658827926</v>
      </c>
      <c r="E45" s="16">
        <v>77.952664633589393</v>
      </c>
      <c r="F45" s="16">
        <v>1907.2928066757631</v>
      </c>
      <c r="G45" s="16">
        <v>13716.174630562933</v>
      </c>
      <c r="H45" s="16">
        <v>55634.792768912092</v>
      </c>
      <c r="I45" s="16">
        <v>37332.219254648444</v>
      </c>
      <c r="J45" s="16">
        <v>24461.258044247767</v>
      </c>
      <c r="K45" s="16">
        <v>21591.465233714654</v>
      </c>
      <c r="L45" s="16">
        <v>29251.515716843598</v>
      </c>
      <c r="M45" s="16">
        <v>23760.29406901422</v>
      </c>
      <c r="N45" s="16">
        <v>30251.536891638843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71.370549658827926</v>
      </c>
      <c r="E46" s="16">
        <v>77.952664633589393</v>
      </c>
      <c r="F46" s="16">
        <v>1907.2928066757631</v>
      </c>
      <c r="G46" s="16">
        <v>2758.9071583295822</v>
      </c>
      <c r="H46" s="16">
        <v>45358.068516294683</v>
      </c>
      <c r="I46" s="16">
        <v>42734.257244347551</v>
      </c>
      <c r="J46" s="16">
        <v>17545.523584228085</v>
      </c>
      <c r="K46" s="16">
        <v>3180.1637917699909</v>
      </c>
      <c r="L46" s="16">
        <v>23132.774511317653</v>
      </c>
      <c r="M46" s="16">
        <v>24327.512519914191</v>
      </c>
      <c r="N46" s="16">
        <v>28831.217376080174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71.370549658827926</v>
      </c>
      <c r="E47" s="16">
        <v>77.952664633589393</v>
      </c>
      <c r="F47" s="16">
        <v>1907.2928066757631</v>
      </c>
      <c r="G47" s="16">
        <v>13638.251620198072</v>
      </c>
      <c r="H47" s="16">
        <v>56128.981631366179</v>
      </c>
      <c r="I47" s="16">
        <v>21438.451609953801</v>
      </c>
      <c r="J47" s="16">
        <v>24427.382230691663</v>
      </c>
      <c r="K47" s="16">
        <v>21715.169328408745</v>
      </c>
      <c r="L47" s="16">
        <v>31602.498570042415</v>
      </c>
      <c r="M47" s="16">
        <v>22503.858059760154</v>
      </c>
      <c r="N47" s="16">
        <v>31383.528080835833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71.370549658827926</v>
      </c>
      <c r="E48" s="16">
        <v>77.952664633589393</v>
      </c>
      <c r="F48" s="16">
        <v>1907.2928066757631</v>
      </c>
      <c r="G48" s="16">
        <v>2758.9071583295822</v>
      </c>
      <c r="H48" s="16">
        <v>43914.465860441655</v>
      </c>
      <c r="I48" s="16">
        <v>25477.037870022519</v>
      </c>
      <c r="J48" s="16">
        <v>17532.715923567583</v>
      </c>
      <c r="K48" s="16">
        <v>4031.0353852242915</v>
      </c>
      <c r="L48" s="16">
        <v>22280.833958746411</v>
      </c>
      <c r="M48" s="16">
        <v>24338.168598681739</v>
      </c>
      <c r="N48" s="16">
        <v>27535.880314465914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71.370549658827926</v>
      </c>
      <c r="E49" s="16">
        <v>77.952664633589393</v>
      </c>
      <c r="F49" s="16">
        <v>1907.2928066757631</v>
      </c>
      <c r="G49" s="16">
        <v>13716.174630562933</v>
      </c>
      <c r="H49" s="16">
        <v>55634.792768912092</v>
      </c>
      <c r="I49" s="16">
        <v>37332.219254648444</v>
      </c>
      <c r="J49" s="16">
        <v>24461.258052263162</v>
      </c>
      <c r="K49" s="16">
        <v>21591.465237235818</v>
      </c>
      <c r="L49" s="16">
        <v>29251.515714869365</v>
      </c>
      <c r="M49" s="16">
        <v>23760.294070121097</v>
      </c>
      <c r="N49" s="16">
        <v>30251.53689101827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71.370549658827926</v>
      </c>
      <c r="E50" s="16">
        <v>77.952664633589393</v>
      </c>
      <c r="F50" s="16">
        <v>1907.2928066757631</v>
      </c>
      <c r="G50" s="16">
        <v>2758.9071583295822</v>
      </c>
      <c r="H50" s="16">
        <v>45358.068519054454</v>
      </c>
      <c r="I50" s="16">
        <v>42734.257244347551</v>
      </c>
      <c r="J50" s="16">
        <v>17545.523584228089</v>
      </c>
      <c r="K50" s="16">
        <v>3180.1637917699909</v>
      </c>
      <c r="L50" s="16">
        <v>23132.77450996964</v>
      </c>
      <c r="M50" s="16">
        <v>24327.512520030577</v>
      </c>
      <c r="N50" s="16">
        <v>28831.217376179782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71.370549658827926</v>
      </c>
      <c r="E51" s="16">
        <v>77.952664633589393</v>
      </c>
      <c r="F51" s="16">
        <v>1907.2928066757631</v>
      </c>
      <c r="G51" s="16">
        <v>13716.91573979742</v>
      </c>
      <c r="H51" s="16">
        <v>55626.587170667066</v>
      </c>
      <c r="I51" s="16">
        <v>37314.761075454589</v>
      </c>
      <c r="J51" s="16">
        <v>26624.834146328136</v>
      </c>
      <c r="K51" s="16">
        <v>21649.125242905626</v>
      </c>
      <c r="L51" s="16">
        <v>31024.150541186216</v>
      </c>
      <c r="M51" s="16">
        <v>22474.967787402325</v>
      </c>
      <c r="N51" s="16">
        <v>32274.844402206316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71.370549658827926</v>
      </c>
      <c r="E52" s="16">
        <v>77.952664633589393</v>
      </c>
      <c r="F52" s="16">
        <v>1907.2928066757631</v>
      </c>
      <c r="G52" s="16">
        <v>2758.9071583295822</v>
      </c>
      <c r="H52" s="16">
        <v>3067.0918689924056</v>
      </c>
      <c r="I52" s="16">
        <v>10718.743543963428</v>
      </c>
      <c r="J52" s="16">
        <v>23856.246164979282</v>
      </c>
      <c r="K52" s="16">
        <v>21825.655029712416</v>
      </c>
      <c r="L52" s="16">
        <v>29144.987072885764</v>
      </c>
      <c r="M52" s="16">
        <v>24344.497690967964</v>
      </c>
      <c r="N52" s="16">
        <v>29599.424361364741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71.370549658827926</v>
      </c>
      <c r="E53" s="16">
        <v>77.952664633589393</v>
      </c>
      <c r="F53" s="16">
        <v>1907.2928066757631</v>
      </c>
      <c r="G53" s="16">
        <v>2758.9071583295822</v>
      </c>
      <c r="H53" s="16">
        <v>45753.456810343072</v>
      </c>
      <c r="I53" s="16">
        <v>43050.795070665328</v>
      </c>
      <c r="J53" s="16">
        <v>17545.523584228089</v>
      </c>
      <c r="K53" s="16">
        <v>3011.5629637610655</v>
      </c>
      <c r="L53" s="16">
        <v>23947.776885129279</v>
      </c>
      <c r="M53" s="16">
        <v>23578.884878510631</v>
      </c>
      <c r="N53" s="16">
        <v>28555.447255040242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71.370549658827926</v>
      </c>
      <c r="E54" s="16">
        <v>77.952664633589393</v>
      </c>
      <c r="F54" s="16">
        <v>1907.2928066757631</v>
      </c>
      <c r="G54" s="16">
        <v>13507.964956529209</v>
      </c>
      <c r="H54" s="16">
        <v>50095.404584180615</v>
      </c>
      <c r="I54" s="16">
        <v>18488.189964637764</v>
      </c>
      <c r="J54" s="16">
        <v>22307.968645350873</v>
      </c>
      <c r="K54" s="16">
        <v>16712.459005414639</v>
      </c>
      <c r="L54" s="16">
        <v>26143.73883648288</v>
      </c>
      <c r="M54" s="16">
        <v>20587.721758076455</v>
      </c>
      <c r="N54" s="16">
        <v>27173.175530670531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71.370549658827926</v>
      </c>
      <c r="E55" s="16">
        <v>77.952664633589393</v>
      </c>
      <c r="F55" s="16">
        <v>1907.2928066757631</v>
      </c>
      <c r="G55" s="16">
        <v>2758.9071583295822</v>
      </c>
      <c r="H55" s="16">
        <v>37350.004198858594</v>
      </c>
      <c r="I55" s="16">
        <v>22223.83511856891</v>
      </c>
      <c r="J55" s="16">
        <v>18071.377317245249</v>
      </c>
      <c r="K55" s="16">
        <v>4321.6977034388274</v>
      </c>
      <c r="L55" s="16">
        <v>17869.502618623501</v>
      </c>
      <c r="M55" s="16">
        <v>24382.443210298992</v>
      </c>
      <c r="N55" s="16">
        <v>21578.944090984995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71.370549658827926</v>
      </c>
      <c r="E56" s="16">
        <v>77.952664633589393</v>
      </c>
      <c r="F56" s="16">
        <v>1907.2928066757631</v>
      </c>
      <c r="G56" s="16">
        <v>13582.650437155729</v>
      </c>
      <c r="H56" s="16">
        <v>71213.697760527575</v>
      </c>
      <c r="I56" s="16">
        <v>34753.177729598101</v>
      </c>
      <c r="J56" s="16">
        <v>27515.403469597994</v>
      </c>
      <c r="K56" s="16">
        <v>21926.350384762918</v>
      </c>
      <c r="L56" s="16">
        <v>29874.310457003216</v>
      </c>
      <c r="M56" s="16">
        <v>23650.982782216059</v>
      </c>
      <c r="N56" s="16">
        <v>30325.183831428509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71.370549658827926</v>
      </c>
      <c r="E57" s="16">
        <v>77.952664633589393</v>
      </c>
      <c r="F57" s="16">
        <v>1907.2928066757631</v>
      </c>
      <c r="G57" s="16">
        <v>2758.9071583295822</v>
      </c>
      <c r="H57" s="16">
        <v>56609.134262969877</v>
      </c>
      <c r="I57" s="16">
        <v>45698.356487881232</v>
      </c>
      <c r="J57" s="16">
        <v>19755.480213055842</v>
      </c>
      <c r="K57" s="16">
        <v>4084.4089210597785</v>
      </c>
      <c r="L57" s="16">
        <v>17175.419058550389</v>
      </c>
      <c r="M57" s="16">
        <v>22487.449890002317</v>
      </c>
      <c r="N57" s="16">
        <v>28286.902380312615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71.370549658827926</v>
      </c>
      <c r="E58" s="16">
        <v>77.952664633589393</v>
      </c>
      <c r="F58" s="16">
        <v>1907.2928066757631</v>
      </c>
      <c r="G58" s="16">
        <v>2729.1327139089094</v>
      </c>
      <c r="H58" s="16">
        <v>7924.1096627120551</v>
      </c>
      <c r="I58" s="16">
        <v>16183.312211883422</v>
      </c>
      <c r="J58" s="16">
        <v>26680.811122749412</v>
      </c>
      <c r="K58" s="16">
        <v>23648.220098114445</v>
      </c>
      <c r="L58" s="16">
        <v>28433.921184794359</v>
      </c>
      <c r="M58" s="16">
        <v>24912.727508538439</v>
      </c>
      <c r="N58" s="16">
        <v>29214.121893938373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71.370549658827926</v>
      </c>
      <c r="E59" s="16">
        <v>77.952664633589393</v>
      </c>
      <c r="F59" s="16">
        <v>1907.2928066757631</v>
      </c>
      <c r="G59" s="16">
        <v>2758.9071583295822</v>
      </c>
      <c r="H59" s="16">
        <v>17419.873900104758</v>
      </c>
      <c r="I59" s="16">
        <v>20285.589794322681</v>
      </c>
      <c r="J59" s="16">
        <v>26133.053177108006</v>
      </c>
      <c r="K59" s="16">
        <v>21827.630895919043</v>
      </c>
      <c r="L59" s="16">
        <v>27998.010192799291</v>
      </c>
      <c r="M59" s="16">
        <v>24147.590045096578</v>
      </c>
      <c r="N59" s="16">
        <v>28321.201954017404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71.370549658827926</v>
      </c>
      <c r="E60" s="16">
        <v>77.952664633589393</v>
      </c>
      <c r="F60" s="16">
        <v>1907.2928066757631</v>
      </c>
      <c r="G60" s="16">
        <v>2735.6073308623318</v>
      </c>
      <c r="H60" s="16">
        <v>7921.8989923320714</v>
      </c>
      <c r="I60" s="16">
        <v>18371.792698833317</v>
      </c>
      <c r="J60" s="16">
        <v>27797.598420183025</v>
      </c>
      <c r="K60" s="16">
        <v>23041.831074050304</v>
      </c>
      <c r="L60" s="16">
        <v>28878.624127381321</v>
      </c>
      <c r="M60" s="16">
        <v>24868.602165828877</v>
      </c>
      <c r="N60" s="16">
        <v>29295.292554411055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71.370549658827926</v>
      </c>
      <c r="E61" s="16">
        <v>77.952664633589393</v>
      </c>
      <c r="F61" s="16">
        <v>1907.2928066757631</v>
      </c>
      <c r="G61" s="16">
        <v>2758.9071583295822</v>
      </c>
      <c r="H61" s="16">
        <v>16176.663962050578</v>
      </c>
      <c r="I61" s="16">
        <v>20102.703353547236</v>
      </c>
      <c r="J61" s="16">
        <v>26427.077161866891</v>
      </c>
      <c r="K61" s="16">
        <v>22018.188048283864</v>
      </c>
      <c r="L61" s="16">
        <v>28024.806802377312</v>
      </c>
      <c r="M61" s="16">
        <v>23992.59533655463</v>
      </c>
      <c r="N61" s="16">
        <v>28393.505291564892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71.370549658827926</v>
      </c>
      <c r="E62" s="16">
        <v>77.952664633589393</v>
      </c>
      <c r="F62" s="16">
        <v>1907.2928066757631</v>
      </c>
      <c r="G62" s="16">
        <v>2729.1327139089094</v>
      </c>
      <c r="H62" s="16">
        <v>7924.1096627119532</v>
      </c>
      <c r="I62" s="16">
        <v>16183.312211883374</v>
      </c>
      <c r="J62" s="16">
        <v>26680.811122749434</v>
      </c>
      <c r="K62" s="16">
        <v>23648.220098114602</v>
      </c>
      <c r="L62" s="16">
        <v>28433.921184794628</v>
      </c>
      <c r="M62" s="16">
        <v>24912.727508538494</v>
      </c>
      <c r="N62" s="16">
        <v>29214.121893938685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67.041387884116432</v>
      </c>
      <c r="E63" s="16">
        <v>83.849670657931384</v>
      </c>
      <c r="F63" s="16">
        <v>1905.8597887403148</v>
      </c>
      <c r="G63" s="16">
        <v>2746.0714463413292</v>
      </c>
      <c r="H63" s="16">
        <v>3206.7945784126582</v>
      </c>
      <c r="I63" s="16">
        <v>6798.0804228681245</v>
      </c>
      <c r="J63" s="16">
        <v>20907.672104756602</v>
      </c>
      <c r="K63" s="16">
        <v>22318.881790908988</v>
      </c>
      <c r="L63" s="16">
        <v>29080.241804353311</v>
      </c>
      <c r="M63" s="16">
        <v>25009.963301798667</v>
      </c>
      <c r="N63" s="16">
        <v>29756.625145822618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71.370549658827926</v>
      </c>
      <c r="E64" s="16">
        <v>77.952664633589393</v>
      </c>
      <c r="F64" s="16">
        <v>1907.2928066757631</v>
      </c>
      <c r="G64" s="16">
        <v>2758.9071583295822</v>
      </c>
      <c r="H64" s="16">
        <v>17419.873900104823</v>
      </c>
      <c r="I64" s="16">
        <v>20285.589794322717</v>
      </c>
      <c r="J64" s="16">
        <v>26133.053178707196</v>
      </c>
      <c r="K64" s="16">
        <v>21827.630895919076</v>
      </c>
      <c r="L64" s="16">
        <v>27998.010192096703</v>
      </c>
      <c r="M64" s="16">
        <v>24147.590044060737</v>
      </c>
      <c r="N64" s="16">
        <v>28321.201953165069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71.370549658827926</v>
      </c>
      <c r="E65" s="16">
        <v>77.952664633589393</v>
      </c>
      <c r="F65" s="16">
        <v>1907.2928066757631</v>
      </c>
      <c r="G65" s="16">
        <v>2736.358981771154</v>
      </c>
      <c r="H65" s="16">
        <v>5961.9736222819392</v>
      </c>
      <c r="I65" s="16">
        <v>14990.616716688421</v>
      </c>
      <c r="J65" s="16">
        <v>26710.558035210863</v>
      </c>
      <c r="K65" s="16">
        <v>23609.500350362428</v>
      </c>
      <c r="L65" s="16">
        <v>28313.919078340456</v>
      </c>
      <c r="M65" s="16">
        <v>25450.363199120868</v>
      </c>
      <c r="N65" s="16">
        <v>28958.722889835244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71.370549658827926</v>
      </c>
      <c r="E66" s="16">
        <v>77.952664633589393</v>
      </c>
      <c r="F66" s="16">
        <v>1907.2928066757631</v>
      </c>
      <c r="G66" s="16">
        <v>2758.9071583295822</v>
      </c>
      <c r="H66" s="16">
        <v>17564.106717282681</v>
      </c>
      <c r="I66" s="16">
        <v>18293.162192497377</v>
      </c>
      <c r="J66" s="16">
        <v>27541.493245553374</v>
      </c>
      <c r="K66" s="16">
        <v>20711.658318041307</v>
      </c>
      <c r="L66" s="16">
        <v>29482.458450275779</v>
      </c>
      <c r="M66" s="16">
        <v>23265.646896531813</v>
      </c>
      <c r="N66" s="16">
        <v>29794.116507214123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71.370549658827926</v>
      </c>
      <c r="E67" s="16">
        <v>77.952664633589393</v>
      </c>
      <c r="F67" s="16">
        <v>1907.2928066757631</v>
      </c>
      <c r="G67" s="16">
        <v>2736.358981771155</v>
      </c>
      <c r="H67" s="16">
        <v>6170.4157770234397</v>
      </c>
      <c r="I67" s="16">
        <v>12764.860582273737</v>
      </c>
      <c r="J67" s="16">
        <v>26652.814445417018</v>
      </c>
      <c r="K67" s="16">
        <v>20052.061396105386</v>
      </c>
      <c r="L67" s="16">
        <v>26374.990338177991</v>
      </c>
      <c r="M67" s="16">
        <v>21623.371106082832</v>
      </c>
      <c r="N67" s="16">
        <v>26067.42730100175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71.370549658827926</v>
      </c>
      <c r="E68" s="16">
        <v>77.952664633589393</v>
      </c>
      <c r="F68" s="16">
        <v>1907.2928066757631</v>
      </c>
      <c r="G68" s="16">
        <v>2758.9071583295822</v>
      </c>
      <c r="H68" s="16">
        <v>7583.7753164609658</v>
      </c>
      <c r="I68" s="16">
        <v>20106.2433106844</v>
      </c>
      <c r="J68" s="16">
        <v>26307.480277991079</v>
      </c>
      <c r="K68" s="16">
        <v>16109.015266565591</v>
      </c>
      <c r="L68" s="16">
        <v>25962.927975824361</v>
      </c>
      <c r="M68" s="16">
        <v>21687.829619344375</v>
      </c>
      <c r="N68" s="16">
        <v>27902.915663790125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71.370549658827926</v>
      </c>
      <c r="E69" s="16">
        <v>77.952664633589393</v>
      </c>
      <c r="F69" s="16">
        <v>1907.2928066757631</v>
      </c>
      <c r="G69" s="16">
        <v>2729.1327139089085</v>
      </c>
      <c r="H69" s="16">
        <v>7920.6963970428988</v>
      </c>
      <c r="I69" s="16">
        <v>16391.351486238294</v>
      </c>
      <c r="J69" s="16">
        <v>26797.283845867441</v>
      </c>
      <c r="K69" s="16">
        <v>23626.273369396866</v>
      </c>
      <c r="L69" s="16">
        <v>28471.683044903803</v>
      </c>
      <c r="M69" s="16">
        <v>24891.175857930135</v>
      </c>
      <c r="N69" s="16">
        <v>29217.265773274365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71.370549658827926</v>
      </c>
      <c r="E70" s="16">
        <v>77.952664633589393</v>
      </c>
      <c r="F70" s="16">
        <v>1907.2928066757631</v>
      </c>
      <c r="G70" s="16">
        <v>2758.9071583295822</v>
      </c>
      <c r="H70" s="16">
        <v>18146.90172466365</v>
      </c>
      <c r="I70" s="16">
        <v>20207.709507713596</v>
      </c>
      <c r="J70" s="16">
        <v>26933.401460421064</v>
      </c>
      <c r="K70" s="16">
        <v>21752.081020504625</v>
      </c>
      <c r="L70" s="16">
        <v>27755.045115438108</v>
      </c>
      <c r="M70" s="16">
        <v>24154.880973040337</v>
      </c>
      <c r="N70" s="16">
        <v>28433.689385709113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71.370549658827926</v>
      </c>
      <c r="E71" s="16">
        <v>77.952664633589393</v>
      </c>
      <c r="F71" s="16">
        <v>1907.2928066757631</v>
      </c>
      <c r="G71" s="16">
        <v>2758.9071583295822</v>
      </c>
      <c r="H71" s="16">
        <v>3067.0918689924056</v>
      </c>
      <c r="I71" s="16">
        <v>10742.593616672148</v>
      </c>
      <c r="J71" s="16">
        <v>23842.873738392209</v>
      </c>
      <c r="K71" s="16">
        <v>22055.562537455036</v>
      </c>
      <c r="L71" s="16">
        <v>29017.227780901929</v>
      </c>
      <c r="M71" s="16">
        <v>24442.380051566768</v>
      </c>
      <c r="N71" s="16">
        <v>29554.171367320294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67.041387884116432</v>
      </c>
      <c r="E72" s="16">
        <v>83.849670657931384</v>
      </c>
      <c r="F72" s="16">
        <v>1905.8597887403148</v>
      </c>
      <c r="G72" s="16">
        <v>2746.0714463413292</v>
      </c>
      <c r="H72" s="16">
        <v>3291.7100169092587</v>
      </c>
      <c r="I72" s="16">
        <v>6951.6325604286703</v>
      </c>
      <c r="J72" s="16">
        <v>20918.654146634923</v>
      </c>
      <c r="K72" s="16">
        <v>22230.087456444515</v>
      </c>
      <c r="L72" s="16">
        <v>29250.009304110881</v>
      </c>
      <c r="M72" s="16">
        <v>25091.108414910188</v>
      </c>
      <c r="N72" s="16">
        <v>30036.860781775402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71.370549658827926</v>
      </c>
      <c r="E73" s="16">
        <v>77.952664633589393</v>
      </c>
      <c r="F73" s="16">
        <v>1907.2928066757631</v>
      </c>
      <c r="G73" s="16">
        <v>2758.9071583295822</v>
      </c>
      <c r="H73" s="16">
        <v>3067.0918689924056</v>
      </c>
      <c r="I73" s="16">
        <v>10718.743543963428</v>
      </c>
      <c r="J73" s="16">
        <v>23856.246164979282</v>
      </c>
      <c r="K73" s="16">
        <v>21825.655029712416</v>
      </c>
      <c r="L73" s="16">
        <v>29144.987072885764</v>
      </c>
      <c r="M73" s="16">
        <v>24344.497690967964</v>
      </c>
      <c r="N73" s="16">
        <v>29599.424361533867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67.041387884116432</v>
      </c>
      <c r="E74" s="16">
        <v>83.849670657931384</v>
      </c>
      <c r="F74" s="16">
        <v>1905.8597887403148</v>
      </c>
      <c r="G74" s="16">
        <v>2756.0103853104956</v>
      </c>
      <c r="H74" s="16">
        <v>3080.4647959377889</v>
      </c>
      <c r="I74" s="16">
        <v>5565.7656902150147</v>
      </c>
      <c r="J74" s="16">
        <v>20566.37923581545</v>
      </c>
      <c r="K74" s="16">
        <v>22363.948179755851</v>
      </c>
      <c r="L74" s="16">
        <v>29212.130604031685</v>
      </c>
      <c r="M74" s="16">
        <v>25033.328641690507</v>
      </c>
      <c r="N74" s="16">
        <v>29948.723243625675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71.370549658827926</v>
      </c>
      <c r="E75" s="16">
        <v>77.952664633589393</v>
      </c>
      <c r="F75" s="16">
        <v>1907.2928066757631</v>
      </c>
      <c r="G75" s="16">
        <v>2758.9071583295822</v>
      </c>
      <c r="H75" s="16">
        <v>3099.3519456809227</v>
      </c>
      <c r="I75" s="16">
        <v>10500.92039674327</v>
      </c>
      <c r="J75" s="16">
        <v>26333.650543483516</v>
      </c>
      <c r="K75" s="16">
        <v>23266.011852029384</v>
      </c>
      <c r="L75" s="16">
        <v>27710.357686113475</v>
      </c>
      <c r="M75" s="16">
        <v>24411.047102613145</v>
      </c>
      <c r="N75" s="16">
        <v>29028.522326490183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71.370549658827926</v>
      </c>
      <c r="E76" s="16">
        <v>77.952664633589393</v>
      </c>
      <c r="F76" s="16">
        <v>1907.2928066757631</v>
      </c>
      <c r="G76" s="16">
        <v>2758.9071583295827</v>
      </c>
      <c r="H76" s="16">
        <v>3077.075618782017</v>
      </c>
      <c r="I76" s="16">
        <v>5461.1281370255574</v>
      </c>
      <c r="J76" s="16">
        <v>16751.293813972617</v>
      </c>
      <c r="K76" s="16">
        <v>19844.684615024562</v>
      </c>
      <c r="L76" s="16">
        <v>26866.85939952889</v>
      </c>
      <c r="M76" s="16">
        <v>21613.258493762089</v>
      </c>
      <c r="N76" s="16">
        <v>27512.039052074138</v>
      </c>
    </row>
  </sheetData>
  <conditionalFormatting sqref="A1:XFD18 A20:XFD1048576 N19:XFD19">
    <cfRule type="expression" dxfId="21" priority="2">
      <formula>_xlfn.ISFORMULA(A1)</formula>
    </cfRule>
  </conditionalFormatting>
  <conditionalFormatting sqref="A19:M19">
    <cfRule type="expression" dxfId="20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F75463-9D24-4893-961B-BCB214FD6BC4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A5CA-A92F-4BA1-8C76-4549C2E57A20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8" sqref="D18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248</v>
      </c>
    </row>
    <row r="2" spans="1:4" s="14" customFormat="1" x14ac:dyDescent="0.3">
      <c r="A2" s="5" t="s">
        <v>5</v>
      </c>
      <c r="B2" s="14" t="s">
        <v>246</v>
      </c>
    </row>
    <row r="3" spans="1:4" s="14" customFormat="1" x14ac:dyDescent="0.3">
      <c r="A3" s="5" t="s">
        <v>6</v>
      </c>
      <c r="B3" s="14" t="s">
        <v>245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194</v>
      </c>
    </row>
    <row r="7" spans="1:4" s="14" customFormat="1" x14ac:dyDescent="0.3">
      <c r="A7" s="5"/>
      <c r="B7" s="14" t="s">
        <v>190</v>
      </c>
      <c r="C7" s="14" t="s">
        <v>9</v>
      </c>
      <c r="D7" s="14" t="s">
        <v>195</v>
      </c>
    </row>
    <row r="8" spans="1:4" s="14" customFormat="1" x14ac:dyDescent="0.3">
      <c r="A8" s="5"/>
      <c r="B8" s="14" t="s">
        <v>192</v>
      </c>
      <c r="C8" s="14" t="s">
        <v>10</v>
      </c>
      <c r="D8" s="14" t="s">
        <v>203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249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$E$8:$M592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247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0</v>
      </c>
      <c r="C25" s="16">
        <f t="shared" ref="C25:M25" si="2">INDEX($D$38:$N$76,MATCH(C$24,$B$38:$B$76,0),MATCH($A25,$D$37:$N$37,0))</f>
        <v>0</v>
      </c>
      <c r="D25" s="16">
        <f t="shared" si="2"/>
        <v>0</v>
      </c>
      <c r="E25" s="16">
        <f t="shared" si="2"/>
        <v>0</v>
      </c>
      <c r="F25" s="16">
        <f t="shared" si="2"/>
        <v>0</v>
      </c>
      <c r="G25" s="16">
        <f t="shared" si="2"/>
        <v>0</v>
      </c>
      <c r="H25" s="16">
        <f t="shared" si="2"/>
        <v>0</v>
      </c>
      <c r="I25" s="16">
        <f t="shared" si="2"/>
        <v>0</v>
      </c>
      <c r="J25" s="16">
        <f t="shared" si="2"/>
        <v>0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55.3</v>
      </c>
      <c r="C26" s="16">
        <f t="shared" si="3"/>
        <v>55.3</v>
      </c>
      <c r="D26" s="16">
        <f t="shared" si="3"/>
        <v>55.3</v>
      </c>
      <c r="E26" s="16">
        <f t="shared" si="3"/>
        <v>55.3</v>
      </c>
      <c r="F26" s="16">
        <f t="shared" si="3"/>
        <v>55.3</v>
      </c>
      <c r="G26" s="16">
        <f t="shared" si="3"/>
        <v>55.3</v>
      </c>
      <c r="H26" s="16">
        <f t="shared" si="3"/>
        <v>55.3</v>
      </c>
      <c r="I26" s="16">
        <f t="shared" si="3"/>
        <v>55.3</v>
      </c>
      <c r="J26" s="16">
        <f t="shared" si="3"/>
        <v>55.3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55.3</v>
      </c>
      <c r="C27" s="16">
        <f t="shared" si="3"/>
        <v>55.299999999999983</v>
      </c>
      <c r="D27" s="16">
        <f t="shared" si="3"/>
        <v>55.3</v>
      </c>
      <c r="E27" s="16">
        <f t="shared" si="3"/>
        <v>55.3</v>
      </c>
      <c r="F27" s="16">
        <f t="shared" si="3"/>
        <v>55.3</v>
      </c>
      <c r="G27" s="16">
        <f t="shared" si="3"/>
        <v>55.299999999999699</v>
      </c>
      <c r="H27" s="16">
        <f t="shared" si="3"/>
        <v>55.3</v>
      </c>
      <c r="I27" s="16">
        <f t="shared" si="3"/>
        <v>55.3</v>
      </c>
      <c r="J27" s="16">
        <f t="shared" si="3"/>
        <v>55.3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55.3</v>
      </c>
      <c r="C28" s="16">
        <f t="shared" si="3"/>
        <v>55.3</v>
      </c>
      <c r="D28" s="16">
        <f t="shared" si="3"/>
        <v>55.3</v>
      </c>
      <c r="E28" s="16">
        <f t="shared" si="3"/>
        <v>55.299999999999955</v>
      </c>
      <c r="F28" s="16">
        <f t="shared" si="3"/>
        <v>55.3</v>
      </c>
      <c r="G28" s="16">
        <f t="shared" si="3"/>
        <v>2953.6984097669538</v>
      </c>
      <c r="H28" s="16">
        <f t="shared" si="3"/>
        <v>507.64753280553725</v>
      </c>
      <c r="I28" s="16">
        <f t="shared" si="3"/>
        <v>55.3</v>
      </c>
      <c r="J28" s="16">
        <f t="shared" si="3"/>
        <v>55.3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55.3</v>
      </c>
      <c r="C29" s="16">
        <f t="shared" si="3"/>
        <v>55.3</v>
      </c>
      <c r="D29" s="16">
        <f t="shared" si="3"/>
        <v>55.3</v>
      </c>
      <c r="E29" s="16">
        <f t="shared" si="3"/>
        <v>55.3</v>
      </c>
      <c r="F29" s="16">
        <f t="shared" si="3"/>
        <v>55.299999999999947</v>
      </c>
      <c r="G29" s="16">
        <f t="shared" si="3"/>
        <v>5062.6102444949811</v>
      </c>
      <c r="H29" s="16">
        <f t="shared" si="3"/>
        <v>4888.7093505540588</v>
      </c>
      <c r="I29" s="16">
        <f t="shared" si="3"/>
        <v>55.3</v>
      </c>
      <c r="J29" s="16">
        <f t="shared" si="3"/>
        <v>107.6504383396195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6242.0145512273766</v>
      </c>
      <c r="C30" s="16">
        <f t="shared" si="3"/>
        <v>5834.2152743995184</v>
      </c>
      <c r="D30" s="16">
        <f t="shared" si="3"/>
        <v>7900.1493014032858</v>
      </c>
      <c r="E30" s="16">
        <f t="shared" si="3"/>
        <v>8108.0837205089811</v>
      </c>
      <c r="F30" s="16">
        <f t="shared" si="3"/>
        <v>7310.8216341175457</v>
      </c>
      <c r="G30" s="16">
        <f t="shared" si="3"/>
        <v>3863.9505341733206</v>
      </c>
      <c r="H30" s="16">
        <f t="shared" si="3"/>
        <v>4835.0328084337634</v>
      </c>
      <c r="I30" s="16">
        <f t="shared" si="3"/>
        <v>9764.9367756831925</v>
      </c>
      <c r="J30" s="16">
        <f t="shared" si="3"/>
        <v>3237.0521085283522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12967.074987476923</v>
      </c>
      <c r="C31" s="16">
        <f t="shared" si="3"/>
        <v>12695.304481347588</v>
      </c>
      <c r="D31" s="16">
        <f t="shared" si="3"/>
        <v>11687.081422676496</v>
      </c>
      <c r="E31" s="16">
        <f t="shared" si="3"/>
        <v>16101.571838179458</v>
      </c>
      <c r="F31" s="16">
        <f t="shared" si="3"/>
        <v>15156.435318866808</v>
      </c>
      <c r="G31" s="16">
        <f t="shared" si="3"/>
        <v>12273.704576911636</v>
      </c>
      <c r="H31" s="16">
        <f t="shared" si="3"/>
        <v>14750.855554711783</v>
      </c>
      <c r="I31" s="16">
        <f t="shared" si="3"/>
        <v>14656.961795623125</v>
      </c>
      <c r="J31" s="16">
        <f t="shared" si="3"/>
        <v>12855.111058904622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14886.338758584196</v>
      </c>
      <c r="C32" s="16">
        <f t="shared" si="3"/>
        <v>14906.788002050946</v>
      </c>
      <c r="D32" s="16">
        <f t="shared" si="3"/>
        <v>13865.400960677667</v>
      </c>
      <c r="E32" s="16">
        <f t="shared" si="3"/>
        <v>19427.155264511275</v>
      </c>
      <c r="F32" s="16">
        <f t="shared" si="3"/>
        <v>19649.919172846676</v>
      </c>
      <c r="G32" s="16">
        <f t="shared" si="3"/>
        <v>17293.271386796019</v>
      </c>
      <c r="H32" s="16">
        <f t="shared" si="3"/>
        <v>16698.2646477409</v>
      </c>
      <c r="I32" s="16">
        <f t="shared" si="3"/>
        <v>18063.356039661885</v>
      </c>
      <c r="J32" s="16">
        <f t="shared" si="3"/>
        <v>18719.752116672127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17092.925609629801</v>
      </c>
      <c r="C33" s="16">
        <f t="shared" si="3"/>
        <v>16925.635414318607</v>
      </c>
      <c r="D33" s="16">
        <f t="shared" si="3"/>
        <v>15550.870677581228</v>
      </c>
      <c r="E33" s="16">
        <f t="shared" si="3"/>
        <v>20565.875273552014</v>
      </c>
      <c r="F33" s="16">
        <f t="shared" si="3"/>
        <v>20381.695897378086</v>
      </c>
      <c r="G33" s="16">
        <f t="shared" si="3"/>
        <v>20493.943779436202</v>
      </c>
      <c r="H33" s="16">
        <f t="shared" si="3"/>
        <v>17325.481780440292</v>
      </c>
      <c r="I33" s="16">
        <f t="shared" si="3"/>
        <v>17852.477325012998</v>
      </c>
      <c r="J33" s="16">
        <f t="shared" si="3"/>
        <v>19089.971348644496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21369.899351040269</v>
      </c>
      <c r="C34" s="16">
        <f t="shared" si="3"/>
        <v>21386.84268720249</v>
      </c>
      <c r="D34" s="16">
        <f t="shared" si="3"/>
        <v>19794.242256576883</v>
      </c>
      <c r="E34" s="16">
        <f t="shared" si="3"/>
        <v>23659.515618426947</v>
      </c>
      <c r="F34" s="16">
        <f t="shared" si="3"/>
        <v>23608.977267705919</v>
      </c>
      <c r="G34" s="16">
        <f t="shared" si="3"/>
        <v>23333.213494449719</v>
      </c>
      <c r="H34" s="16">
        <f t="shared" si="3"/>
        <v>20239.752884691687</v>
      </c>
      <c r="I34" s="16">
        <f t="shared" si="3"/>
        <v>23023.326500607836</v>
      </c>
      <c r="J34" s="16">
        <f t="shared" si="3"/>
        <v>23123.645827541397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C37" s="15" t="s">
        <v>9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12</v>
      </c>
      <c r="D38" s="16">
        <v>0</v>
      </c>
      <c r="E38" s="16">
        <v>0</v>
      </c>
      <c r="F38" s="16">
        <v>55.3</v>
      </c>
      <c r="G38" s="16">
        <v>55.3</v>
      </c>
      <c r="H38" s="16">
        <v>55.3</v>
      </c>
      <c r="I38" s="16">
        <v>55.3</v>
      </c>
      <c r="J38" s="16">
        <v>6242.0145512273766</v>
      </c>
      <c r="K38" s="16">
        <v>12967.074987476923</v>
      </c>
      <c r="L38" s="16">
        <v>14886.338758584196</v>
      </c>
      <c r="M38" s="16">
        <v>17092.925609629801</v>
      </c>
      <c r="N38" s="16">
        <v>21369.899351040269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C39" s="15" t="s">
        <v>12</v>
      </c>
      <c r="D39" s="16">
        <v>0</v>
      </c>
      <c r="E39" s="16">
        <v>0</v>
      </c>
      <c r="F39" s="16">
        <v>55.3</v>
      </c>
      <c r="G39" s="16">
        <v>55.299999999999983</v>
      </c>
      <c r="H39" s="16">
        <v>55.3</v>
      </c>
      <c r="I39" s="16">
        <v>55.3</v>
      </c>
      <c r="J39" s="16">
        <v>5834.2152743995184</v>
      </c>
      <c r="K39" s="16">
        <v>12695.304481347588</v>
      </c>
      <c r="L39" s="16">
        <v>14906.788002050946</v>
      </c>
      <c r="M39" s="16">
        <v>16925.635414318607</v>
      </c>
      <c r="N39" s="16">
        <v>21386.84268720249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C40" s="15" t="s">
        <v>12</v>
      </c>
      <c r="D40" s="16">
        <v>0</v>
      </c>
      <c r="E40" s="16">
        <v>0</v>
      </c>
      <c r="F40" s="16">
        <v>55.3</v>
      </c>
      <c r="G40" s="16">
        <v>55.3</v>
      </c>
      <c r="H40" s="16">
        <v>55.3</v>
      </c>
      <c r="I40" s="16">
        <v>55.3</v>
      </c>
      <c r="J40" s="16">
        <v>7900.1493014032858</v>
      </c>
      <c r="K40" s="16">
        <v>11687.081422676496</v>
      </c>
      <c r="L40" s="16">
        <v>13865.400960677667</v>
      </c>
      <c r="M40" s="16">
        <v>15550.870677581228</v>
      </c>
      <c r="N40" s="16">
        <v>19794.242256576883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C41" s="15" t="s">
        <v>12</v>
      </c>
      <c r="D41" s="16">
        <v>0</v>
      </c>
      <c r="E41" s="16">
        <v>0</v>
      </c>
      <c r="F41" s="16">
        <v>55.3</v>
      </c>
      <c r="G41" s="16">
        <v>55.3</v>
      </c>
      <c r="H41" s="16">
        <v>55.299999999999955</v>
      </c>
      <c r="I41" s="16">
        <v>55.3</v>
      </c>
      <c r="J41" s="16">
        <v>8108.0837205089811</v>
      </c>
      <c r="K41" s="16">
        <v>16101.571838179458</v>
      </c>
      <c r="L41" s="16">
        <v>19427.155264511275</v>
      </c>
      <c r="M41" s="16">
        <v>20565.875273552014</v>
      </c>
      <c r="N41" s="16">
        <v>23659.515618426947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C42" s="15" t="s">
        <v>12</v>
      </c>
      <c r="D42" s="16">
        <v>0</v>
      </c>
      <c r="E42" s="16">
        <v>0</v>
      </c>
      <c r="F42" s="16">
        <v>55.3</v>
      </c>
      <c r="G42" s="16">
        <v>55.3</v>
      </c>
      <c r="H42" s="16">
        <v>55.3</v>
      </c>
      <c r="I42" s="16">
        <v>55.299999999999947</v>
      </c>
      <c r="J42" s="16">
        <v>4275.7507268551954</v>
      </c>
      <c r="K42" s="16">
        <v>10970.907881807518</v>
      </c>
      <c r="L42" s="16">
        <v>14177.97710357761</v>
      </c>
      <c r="M42" s="16">
        <v>16183.702794367593</v>
      </c>
      <c r="N42" s="16">
        <v>18637.59771246375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C43" s="15" t="s">
        <v>12</v>
      </c>
      <c r="D43" s="16">
        <v>0</v>
      </c>
      <c r="E43" s="16">
        <v>0</v>
      </c>
      <c r="F43" s="16">
        <v>55.3</v>
      </c>
      <c r="G43" s="16">
        <v>55.299999999999947</v>
      </c>
      <c r="H43" s="16">
        <v>55.3</v>
      </c>
      <c r="I43" s="16">
        <v>55.299999999999898</v>
      </c>
      <c r="J43" s="16">
        <v>8791.1113439276269</v>
      </c>
      <c r="K43" s="16">
        <v>16791.319835349354</v>
      </c>
      <c r="L43" s="16">
        <v>19307.598946214421</v>
      </c>
      <c r="M43" s="16">
        <v>20551.066290837163</v>
      </c>
      <c r="N43" s="16">
        <v>23573.951180232838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C44" s="15" t="s">
        <v>12</v>
      </c>
      <c r="D44" s="16">
        <v>0</v>
      </c>
      <c r="E44" s="16">
        <v>0</v>
      </c>
      <c r="F44" s="16">
        <v>55.3</v>
      </c>
      <c r="G44" s="16">
        <v>55.3</v>
      </c>
      <c r="H44" s="16">
        <v>55.3</v>
      </c>
      <c r="I44" s="16">
        <v>55.299999999999947</v>
      </c>
      <c r="J44" s="16">
        <v>7332.4386054081788</v>
      </c>
      <c r="K44" s="16">
        <v>15161.971448148444</v>
      </c>
      <c r="L44" s="16">
        <v>19616.659461749307</v>
      </c>
      <c r="M44" s="16">
        <v>20387.368110449755</v>
      </c>
      <c r="N44" s="16">
        <v>23609.275897541538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C45" s="15" t="s">
        <v>12</v>
      </c>
      <c r="D45" s="16">
        <v>0</v>
      </c>
      <c r="E45" s="16">
        <v>0</v>
      </c>
      <c r="F45" s="16">
        <v>55.3</v>
      </c>
      <c r="G45" s="16">
        <v>55.299999999999699</v>
      </c>
      <c r="H45" s="16">
        <v>2953.6984097669538</v>
      </c>
      <c r="I45" s="16">
        <v>5062.6102444949811</v>
      </c>
      <c r="J45" s="16">
        <v>3863.9505341733206</v>
      </c>
      <c r="K45" s="16">
        <v>12273.704576911636</v>
      </c>
      <c r="L45" s="16">
        <v>17293.271386796019</v>
      </c>
      <c r="M45" s="16">
        <v>20493.943779436202</v>
      </c>
      <c r="N45" s="16">
        <v>23333.213494449719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C46" s="15" t="s">
        <v>12</v>
      </c>
      <c r="D46" s="16">
        <v>0</v>
      </c>
      <c r="E46" s="16">
        <v>0</v>
      </c>
      <c r="F46" s="16">
        <v>55.3</v>
      </c>
      <c r="G46" s="16">
        <v>55.3</v>
      </c>
      <c r="H46" s="16">
        <v>507.64753280553725</v>
      </c>
      <c r="I46" s="16">
        <v>4888.7093505540588</v>
      </c>
      <c r="J46" s="16">
        <v>4835.0328084337634</v>
      </c>
      <c r="K46" s="16">
        <v>14750.855554711783</v>
      </c>
      <c r="L46" s="16">
        <v>16698.2646477409</v>
      </c>
      <c r="M46" s="16">
        <v>17325.481780440292</v>
      </c>
      <c r="N46" s="16">
        <v>20239.752884691687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C47" s="15" t="s">
        <v>12</v>
      </c>
      <c r="D47" s="16">
        <v>0</v>
      </c>
      <c r="E47" s="16">
        <v>0</v>
      </c>
      <c r="F47" s="16">
        <v>55.3</v>
      </c>
      <c r="G47" s="16">
        <v>55.3</v>
      </c>
      <c r="H47" s="16">
        <v>2913.7125431634713</v>
      </c>
      <c r="I47" s="16">
        <v>5166.2866317496864</v>
      </c>
      <c r="J47" s="16">
        <v>3825.1221765243376</v>
      </c>
      <c r="K47" s="16">
        <v>12384.942141011363</v>
      </c>
      <c r="L47" s="16">
        <v>17211.941599962436</v>
      </c>
      <c r="M47" s="16">
        <v>20670.81676191435</v>
      </c>
      <c r="N47" s="16">
        <v>23377.080140398815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C48" s="15" t="s">
        <v>12</v>
      </c>
      <c r="D48" s="16">
        <v>0</v>
      </c>
      <c r="E48" s="16">
        <v>0</v>
      </c>
      <c r="F48" s="16">
        <v>55.3</v>
      </c>
      <c r="G48" s="16">
        <v>55.3</v>
      </c>
      <c r="H48" s="16">
        <v>509.16793385897927</v>
      </c>
      <c r="I48" s="16">
        <v>4916.7018468615825</v>
      </c>
      <c r="J48" s="16">
        <v>4822.5764469470714</v>
      </c>
      <c r="K48" s="16">
        <v>14978.571094254188</v>
      </c>
      <c r="L48" s="16">
        <v>16727.107716953218</v>
      </c>
      <c r="M48" s="16">
        <v>17354.229459343245</v>
      </c>
      <c r="N48" s="16">
        <v>20525.961894972661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C49" s="15" t="s">
        <v>12</v>
      </c>
      <c r="D49" s="16">
        <v>0</v>
      </c>
      <c r="E49" s="16">
        <v>0</v>
      </c>
      <c r="F49" s="16">
        <v>55.3</v>
      </c>
      <c r="G49" s="16">
        <v>55.299999999999699</v>
      </c>
      <c r="H49" s="16">
        <v>2953.6984097669529</v>
      </c>
      <c r="I49" s="16">
        <v>5062.6102444949811</v>
      </c>
      <c r="J49" s="16">
        <v>3863.9505341733252</v>
      </c>
      <c r="K49" s="16">
        <v>12273.704550844828</v>
      </c>
      <c r="L49" s="16">
        <v>17293.271395031148</v>
      </c>
      <c r="M49" s="16">
        <v>20493.944106157265</v>
      </c>
      <c r="N49" s="16">
        <v>23333.21349452118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C50" s="15" t="s">
        <v>12</v>
      </c>
      <c r="D50" s="16">
        <v>0</v>
      </c>
      <c r="E50" s="16">
        <v>0</v>
      </c>
      <c r="F50" s="16">
        <v>55.3</v>
      </c>
      <c r="G50" s="16">
        <v>55.3</v>
      </c>
      <c r="H50" s="16">
        <v>507.64753280553765</v>
      </c>
      <c r="I50" s="16">
        <v>4888.7093505540579</v>
      </c>
      <c r="J50" s="16">
        <v>4835.0328084337634</v>
      </c>
      <c r="K50" s="16">
        <v>14750.855554715772</v>
      </c>
      <c r="L50" s="16">
        <v>16698.264645490544</v>
      </c>
      <c r="M50" s="16">
        <v>17325.481780856338</v>
      </c>
      <c r="N50" s="16">
        <v>20239.752885192898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C51" s="15" t="s">
        <v>12</v>
      </c>
      <c r="D51" s="16">
        <v>0</v>
      </c>
      <c r="E51" s="16">
        <v>0</v>
      </c>
      <c r="F51" s="16">
        <v>55.3</v>
      </c>
      <c r="G51" s="16">
        <v>891.43978956169894</v>
      </c>
      <c r="H51" s="16">
        <v>3851.2435020581829</v>
      </c>
      <c r="I51" s="16">
        <v>8339.315082450561</v>
      </c>
      <c r="J51" s="16">
        <v>21296.56054938032</v>
      </c>
      <c r="K51" s="16">
        <v>21605.881398579146</v>
      </c>
      <c r="L51" s="16">
        <v>24572.335665353796</v>
      </c>
      <c r="M51" s="16">
        <v>26517.196468275721</v>
      </c>
      <c r="N51" s="16">
        <v>28737.159739995048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C52" s="15" t="s">
        <v>12</v>
      </c>
      <c r="D52" s="16">
        <v>0</v>
      </c>
      <c r="E52" s="16">
        <v>0</v>
      </c>
      <c r="F52" s="16">
        <v>55.3</v>
      </c>
      <c r="G52" s="16">
        <v>55.3</v>
      </c>
      <c r="H52" s="16">
        <v>55.3</v>
      </c>
      <c r="I52" s="16">
        <v>55.299999999999947</v>
      </c>
      <c r="J52" s="16">
        <v>7310.8216341175457</v>
      </c>
      <c r="K52" s="16">
        <v>15156.435318866808</v>
      </c>
      <c r="L52" s="16">
        <v>19649.919172846676</v>
      </c>
      <c r="M52" s="16">
        <v>20381.695897378086</v>
      </c>
      <c r="N52" s="16">
        <v>23608.977267705919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C53" s="15" t="s">
        <v>12</v>
      </c>
      <c r="D53" s="16">
        <v>0</v>
      </c>
      <c r="E53" s="16">
        <v>0</v>
      </c>
      <c r="F53" s="16">
        <v>55.3</v>
      </c>
      <c r="G53" s="16">
        <v>55.3</v>
      </c>
      <c r="H53" s="16">
        <v>4760.0852557081716</v>
      </c>
      <c r="I53" s="16">
        <v>7689.9986157814219</v>
      </c>
      <c r="J53" s="16">
        <v>6586.970213451058</v>
      </c>
      <c r="K53" s="16">
        <v>23767.567750378759</v>
      </c>
      <c r="L53" s="16">
        <v>23646.103507726628</v>
      </c>
      <c r="M53" s="16">
        <v>25676.914321144926</v>
      </c>
      <c r="N53" s="16">
        <v>27298.858714262831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C54" s="15" t="s">
        <v>12</v>
      </c>
      <c r="D54" s="16">
        <v>0</v>
      </c>
      <c r="E54" s="16">
        <v>0</v>
      </c>
      <c r="F54" s="16">
        <v>55.3</v>
      </c>
      <c r="G54" s="16">
        <v>55.300000000000054</v>
      </c>
      <c r="H54" s="16">
        <v>2044.9360948074252</v>
      </c>
      <c r="I54" s="16">
        <v>3964.7406366954597</v>
      </c>
      <c r="J54" s="16">
        <v>2714.0528384849899</v>
      </c>
      <c r="K54" s="16">
        <v>9216.1086073990809</v>
      </c>
      <c r="L54" s="16">
        <v>13421.06844107824</v>
      </c>
      <c r="M54" s="16">
        <v>16098.307216884834</v>
      </c>
      <c r="N54" s="16">
        <v>18645.83306266076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C55" s="15" t="s">
        <v>12</v>
      </c>
      <c r="D55" s="16">
        <v>0</v>
      </c>
      <c r="E55" s="16">
        <v>0</v>
      </c>
      <c r="F55" s="16">
        <v>55.3</v>
      </c>
      <c r="G55" s="16">
        <v>55.3</v>
      </c>
      <c r="H55" s="16">
        <v>379.89091379130417</v>
      </c>
      <c r="I55" s="16">
        <v>3744.5638330382653</v>
      </c>
      <c r="J55" s="16">
        <v>3657.6848720536364</v>
      </c>
      <c r="K55" s="16">
        <v>11548.277846373305</v>
      </c>
      <c r="L55" s="16">
        <v>11900.598644655716</v>
      </c>
      <c r="M55" s="16">
        <v>12095.074038198105</v>
      </c>
      <c r="N55" s="16">
        <v>14398.799056186448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C56" s="15" t="s">
        <v>12</v>
      </c>
      <c r="D56" s="16">
        <v>0</v>
      </c>
      <c r="E56" s="16">
        <v>0</v>
      </c>
      <c r="F56" s="16">
        <v>55.3</v>
      </c>
      <c r="G56" s="16">
        <v>55.29999999999999</v>
      </c>
      <c r="H56" s="16">
        <v>2877.2064386698739</v>
      </c>
      <c r="I56" s="16">
        <v>4913.0911663094648</v>
      </c>
      <c r="J56" s="16">
        <v>3751.1484300244929</v>
      </c>
      <c r="K56" s="16">
        <v>12520.7019104788</v>
      </c>
      <c r="L56" s="16">
        <v>17252.768963382878</v>
      </c>
      <c r="M56" s="16">
        <v>20696.727487913162</v>
      </c>
      <c r="N56" s="16">
        <v>23441.877719736221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C57" s="15" t="s">
        <v>12</v>
      </c>
      <c r="D57" s="16">
        <v>0</v>
      </c>
      <c r="E57" s="16">
        <v>0</v>
      </c>
      <c r="F57" s="16">
        <v>55.3</v>
      </c>
      <c r="G57" s="16">
        <v>55.3</v>
      </c>
      <c r="H57" s="16">
        <v>589.44529250707808</v>
      </c>
      <c r="I57" s="16">
        <v>4855.1626334454622</v>
      </c>
      <c r="J57" s="16">
        <v>4851.1496442019625</v>
      </c>
      <c r="K57" s="16">
        <v>14748.512751776507</v>
      </c>
      <c r="L57" s="16">
        <v>16273.941816212595</v>
      </c>
      <c r="M57" s="16">
        <v>17488.287572488014</v>
      </c>
      <c r="N57" s="16">
        <v>20427.376400430887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C58" s="15" t="s">
        <v>12</v>
      </c>
      <c r="D58" s="16">
        <v>0</v>
      </c>
      <c r="E58" s="16">
        <v>0</v>
      </c>
      <c r="F58" s="16">
        <v>55.3</v>
      </c>
      <c r="G58" s="16">
        <v>55.3</v>
      </c>
      <c r="H58" s="16">
        <v>55.3</v>
      </c>
      <c r="I58" s="16">
        <v>55.3</v>
      </c>
      <c r="J58" s="16">
        <v>9764.9367756831925</v>
      </c>
      <c r="K58" s="16">
        <v>14656.961795623125</v>
      </c>
      <c r="L58" s="16">
        <v>18063.356039661885</v>
      </c>
      <c r="M58" s="16">
        <v>17852.477325012998</v>
      </c>
      <c r="N58" s="16">
        <v>23023.326500607836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C59" s="15" t="s">
        <v>12</v>
      </c>
      <c r="D59" s="16">
        <v>0</v>
      </c>
      <c r="E59" s="16">
        <v>0</v>
      </c>
      <c r="F59" s="16">
        <v>55.3</v>
      </c>
      <c r="G59" s="16">
        <v>55.3</v>
      </c>
      <c r="H59" s="16">
        <v>55.3</v>
      </c>
      <c r="I59" s="16">
        <v>107.6504383396195</v>
      </c>
      <c r="J59" s="16">
        <v>3237.0521085283522</v>
      </c>
      <c r="K59" s="16">
        <v>12855.111058904622</v>
      </c>
      <c r="L59" s="16">
        <v>18719.752116672127</v>
      </c>
      <c r="M59" s="16">
        <v>19089.971348644496</v>
      </c>
      <c r="N59" s="16">
        <v>23123.645827541397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C60" s="15" t="s">
        <v>12</v>
      </c>
      <c r="D60" s="16">
        <v>0</v>
      </c>
      <c r="E60" s="16">
        <v>0</v>
      </c>
      <c r="F60" s="16">
        <v>55.3</v>
      </c>
      <c r="G60" s="16">
        <v>55.3</v>
      </c>
      <c r="H60" s="16">
        <v>55.3</v>
      </c>
      <c r="I60" s="16">
        <v>55.3</v>
      </c>
      <c r="J60" s="16">
        <v>9532.0417005110376</v>
      </c>
      <c r="K60" s="16">
        <v>14520.639071771846</v>
      </c>
      <c r="L60" s="16">
        <v>18495.254501035753</v>
      </c>
      <c r="M60" s="16">
        <v>18067.352013906599</v>
      </c>
      <c r="N60" s="16">
        <v>23219.241674949015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C61" s="15" t="s">
        <v>12</v>
      </c>
      <c r="D61" s="16">
        <v>0</v>
      </c>
      <c r="E61" s="16">
        <v>0</v>
      </c>
      <c r="F61" s="16">
        <v>55.3</v>
      </c>
      <c r="G61" s="16">
        <v>55.3</v>
      </c>
      <c r="H61" s="16">
        <v>55.3</v>
      </c>
      <c r="I61" s="16">
        <v>104.0313031524982</v>
      </c>
      <c r="J61" s="16">
        <v>2097.1805542543721</v>
      </c>
      <c r="K61" s="16">
        <v>13111.724607649947</v>
      </c>
      <c r="L61" s="16">
        <v>19041.541947121674</v>
      </c>
      <c r="M61" s="16">
        <v>19088.005239960767</v>
      </c>
      <c r="N61" s="16">
        <v>23038.107392212969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C62" s="15" t="s">
        <v>12</v>
      </c>
      <c r="D62" s="16">
        <v>0</v>
      </c>
      <c r="E62" s="16">
        <v>0</v>
      </c>
      <c r="F62" s="16">
        <v>55.3</v>
      </c>
      <c r="G62" s="16">
        <v>55.3</v>
      </c>
      <c r="H62" s="16">
        <v>55.3</v>
      </c>
      <c r="I62" s="16">
        <v>55.3</v>
      </c>
      <c r="J62" s="16">
        <v>9764.936775683067</v>
      </c>
      <c r="K62" s="16">
        <v>14656.961795623009</v>
      </c>
      <c r="L62" s="16">
        <v>18063.356039647497</v>
      </c>
      <c r="M62" s="16">
        <v>17852.477325012867</v>
      </c>
      <c r="N62" s="16">
        <v>23023.326500607935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C63" s="15" t="s">
        <v>12</v>
      </c>
      <c r="D63" s="16">
        <v>0</v>
      </c>
      <c r="E63" s="16">
        <v>0</v>
      </c>
      <c r="F63" s="16">
        <v>55.3</v>
      </c>
      <c r="G63" s="16">
        <v>55.3</v>
      </c>
      <c r="H63" s="16">
        <v>55.3</v>
      </c>
      <c r="I63" s="16">
        <v>55.3</v>
      </c>
      <c r="J63" s="16">
        <v>8038.8641537178219</v>
      </c>
      <c r="K63" s="16">
        <v>16010.808872096586</v>
      </c>
      <c r="L63" s="16">
        <v>19500.946427844483</v>
      </c>
      <c r="M63" s="16">
        <v>20565.587691634912</v>
      </c>
      <c r="N63" s="16">
        <v>23813.658745395333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C64" s="15" t="s">
        <v>12</v>
      </c>
      <c r="D64" s="16">
        <v>0</v>
      </c>
      <c r="E64" s="16">
        <v>0</v>
      </c>
      <c r="F64" s="16">
        <v>55.3</v>
      </c>
      <c r="G64" s="16">
        <v>55.3</v>
      </c>
      <c r="H64" s="16">
        <v>55.3</v>
      </c>
      <c r="I64" s="16">
        <v>107.65043833970711</v>
      </c>
      <c r="J64" s="16">
        <v>3237.0521085288774</v>
      </c>
      <c r="K64" s="16">
        <v>12855.111057793181</v>
      </c>
      <c r="L64" s="16">
        <v>18719.752116375876</v>
      </c>
      <c r="M64" s="16">
        <v>19089.971348517167</v>
      </c>
      <c r="N64" s="16">
        <v>23123.645827579265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C65" s="15" t="s">
        <v>12</v>
      </c>
      <c r="D65" s="16">
        <v>0</v>
      </c>
      <c r="E65" s="16">
        <v>0</v>
      </c>
      <c r="F65" s="16">
        <v>55.3</v>
      </c>
      <c r="G65" s="16">
        <v>783.8378425692506</v>
      </c>
      <c r="H65" s="16">
        <v>14707.182621777885</v>
      </c>
      <c r="I65" s="16">
        <v>19700.420563100408</v>
      </c>
      <c r="J65" s="16">
        <v>20917.828238689079</v>
      </c>
      <c r="K65" s="16">
        <v>22194.298339971476</v>
      </c>
      <c r="L65" s="16">
        <v>24542.495555439004</v>
      </c>
      <c r="M65" s="16">
        <v>26790.890402877492</v>
      </c>
      <c r="N65" s="16">
        <v>28570.560948663635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C66" s="15" t="s">
        <v>12</v>
      </c>
      <c r="D66" s="16">
        <v>0</v>
      </c>
      <c r="E66" s="16">
        <v>0</v>
      </c>
      <c r="F66" s="16">
        <v>55.3</v>
      </c>
      <c r="G66" s="16">
        <v>55.3</v>
      </c>
      <c r="H66" s="16">
        <v>14867.731679550958</v>
      </c>
      <c r="I66" s="16">
        <v>20149.343886779679</v>
      </c>
      <c r="J66" s="16">
        <v>21251.948394894825</v>
      </c>
      <c r="K66" s="16">
        <v>22725.878952784973</v>
      </c>
      <c r="L66" s="16">
        <v>23944.028065157287</v>
      </c>
      <c r="M66" s="16">
        <v>26726.6990370977</v>
      </c>
      <c r="N66" s="16">
        <v>28600.637826530357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C67" s="15" t="s">
        <v>12</v>
      </c>
      <c r="D67" s="16">
        <v>0</v>
      </c>
      <c r="E67" s="16">
        <v>0</v>
      </c>
      <c r="F67" s="16">
        <v>55.3</v>
      </c>
      <c r="G67" s="16">
        <v>55.3</v>
      </c>
      <c r="H67" s="16">
        <v>55.3</v>
      </c>
      <c r="I67" s="16">
        <v>55.299999999999955</v>
      </c>
      <c r="J67" s="16">
        <v>7390.3575355548564</v>
      </c>
      <c r="K67" s="16">
        <v>13263.043032824971</v>
      </c>
      <c r="L67" s="16">
        <v>14775.695715113075</v>
      </c>
      <c r="M67" s="16">
        <v>15036.265851503027</v>
      </c>
      <c r="N67" s="16">
        <v>18221.456291155151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C68" s="15" t="s">
        <v>12</v>
      </c>
      <c r="D68" s="16">
        <v>0</v>
      </c>
      <c r="E68" s="16">
        <v>0</v>
      </c>
      <c r="F68" s="16">
        <v>55.3</v>
      </c>
      <c r="G68" s="16">
        <v>55.3</v>
      </c>
      <c r="H68" s="16">
        <v>55.299999999999962</v>
      </c>
      <c r="I68" s="16">
        <v>55.3</v>
      </c>
      <c r="J68" s="16">
        <v>2678.4714054267388</v>
      </c>
      <c r="K68" s="16">
        <v>9671.6109784502514</v>
      </c>
      <c r="L68" s="16">
        <v>14882.521153885436</v>
      </c>
      <c r="M68" s="16">
        <v>15763.811556305043</v>
      </c>
      <c r="N68" s="16">
        <v>18325.447961058973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C69" s="15" t="s">
        <v>12</v>
      </c>
      <c r="D69" s="16">
        <v>0</v>
      </c>
      <c r="E69" s="16">
        <v>0</v>
      </c>
      <c r="F69" s="16">
        <v>55.3</v>
      </c>
      <c r="G69" s="16">
        <v>55.3</v>
      </c>
      <c r="H69" s="16">
        <v>55.3</v>
      </c>
      <c r="I69" s="16">
        <v>55.299999999999848</v>
      </c>
      <c r="J69" s="16">
        <v>9965.9651776554092</v>
      </c>
      <c r="K69" s="16">
        <v>14623.440778782453</v>
      </c>
      <c r="L69" s="16">
        <v>18080.489605264705</v>
      </c>
      <c r="M69" s="16">
        <v>17857.449916414655</v>
      </c>
      <c r="N69" s="16">
        <v>23025.481837865555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C70" s="15" t="s">
        <v>12</v>
      </c>
      <c r="D70" s="16">
        <v>0</v>
      </c>
      <c r="E70" s="16">
        <v>0</v>
      </c>
      <c r="F70" s="16">
        <v>55.3</v>
      </c>
      <c r="G70" s="16">
        <v>55.3</v>
      </c>
      <c r="H70" s="16">
        <v>55.3</v>
      </c>
      <c r="I70" s="16">
        <v>292.41979050429791</v>
      </c>
      <c r="J70" s="16">
        <v>3237.8408295121553</v>
      </c>
      <c r="K70" s="16">
        <v>12804.531021161763</v>
      </c>
      <c r="L70" s="16">
        <v>18618.032035186232</v>
      </c>
      <c r="M70" s="16">
        <v>19072.791081379866</v>
      </c>
      <c r="N70" s="16">
        <v>23128.119914290586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C71" s="15" t="s">
        <v>12</v>
      </c>
      <c r="D71" s="16">
        <v>0</v>
      </c>
      <c r="E71" s="16">
        <v>0</v>
      </c>
      <c r="F71" s="16">
        <v>55.3</v>
      </c>
      <c r="G71" s="16">
        <v>55.3</v>
      </c>
      <c r="H71" s="16">
        <v>55.3</v>
      </c>
      <c r="I71" s="16">
        <v>55.3</v>
      </c>
      <c r="J71" s="16">
        <v>7156.2381927293081</v>
      </c>
      <c r="K71" s="16">
        <v>15056.638947403617</v>
      </c>
      <c r="L71" s="16">
        <v>19815.803133512669</v>
      </c>
      <c r="M71" s="16">
        <v>20411.229275151669</v>
      </c>
      <c r="N71" s="16">
        <v>23627.621828912717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C72" s="15" t="s">
        <v>12</v>
      </c>
      <c r="D72" s="16">
        <v>0</v>
      </c>
      <c r="E72" s="16">
        <v>0</v>
      </c>
      <c r="F72" s="16">
        <v>55.3</v>
      </c>
      <c r="G72" s="16">
        <v>55.3</v>
      </c>
      <c r="H72" s="16">
        <v>55.3</v>
      </c>
      <c r="I72" s="16">
        <v>55.3</v>
      </c>
      <c r="J72" s="16">
        <v>8508.0094258453919</v>
      </c>
      <c r="K72" s="16">
        <v>15898.260971354324</v>
      </c>
      <c r="L72" s="16">
        <v>19549.717288311371</v>
      </c>
      <c r="M72" s="16">
        <v>20535.357969931189</v>
      </c>
      <c r="N72" s="16">
        <v>23699.119066296349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C73" s="15" t="s">
        <v>12</v>
      </c>
      <c r="D73" s="16">
        <v>0</v>
      </c>
      <c r="E73" s="16">
        <v>0</v>
      </c>
      <c r="F73" s="16">
        <v>55.3</v>
      </c>
      <c r="G73" s="16">
        <v>55.3</v>
      </c>
      <c r="H73" s="16">
        <v>55.3</v>
      </c>
      <c r="I73" s="16">
        <v>55.299999999999947</v>
      </c>
      <c r="J73" s="16">
        <v>7310.8216579384971</v>
      </c>
      <c r="K73" s="16">
        <v>15156.43525002981</v>
      </c>
      <c r="L73" s="16">
        <v>19649.919191789424</v>
      </c>
      <c r="M73" s="16">
        <v>20381.695886192239</v>
      </c>
      <c r="N73" s="16">
        <v>23608.977267732334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C74" s="15" t="s">
        <v>12</v>
      </c>
      <c r="D74" s="16">
        <v>0</v>
      </c>
      <c r="E74" s="16">
        <v>0</v>
      </c>
      <c r="F74" s="16">
        <v>55.3</v>
      </c>
      <c r="G74" s="16">
        <v>741.82490403363477</v>
      </c>
      <c r="H74" s="16">
        <v>15003.655476418175</v>
      </c>
      <c r="I74" s="16">
        <v>19766.109487879934</v>
      </c>
      <c r="J74" s="16">
        <v>20801.78156986419</v>
      </c>
      <c r="K74" s="16">
        <v>22354.782676414306</v>
      </c>
      <c r="L74" s="16">
        <v>24013.724813698591</v>
      </c>
      <c r="M74" s="16">
        <v>26517.986583372658</v>
      </c>
      <c r="N74" s="16">
        <v>28407.588600171588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C75" s="15" t="s">
        <v>12</v>
      </c>
      <c r="D75" s="16">
        <v>0</v>
      </c>
      <c r="E75" s="16">
        <v>0</v>
      </c>
      <c r="F75" s="16">
        <v>55.3</v>
      </c>
      <c r="G75" s="16">
        <v>55.3</v>
      </c>
      <c r="H75" s="16">
        <v>14629.89009016288</v>
      </c>
      <c r="I75" s="16">
        <v>19835.621203414903</v>
      </c>
      <c r="J75" s="16">
        <v>20719.379042244975</v>
      </c>
      <c r="K75" s="16">
        <v>22349.753191100332</v>
      </c>
      <c r="L75" s="16">
        <v>24071.237760011598</v>
      </c>
      <c r="M75" s="16">
        <v>26524.189046506461</v>
      </c>
      <c r="N75" s="16">
        <v>28720.945882240307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C76" s="15" t="s">
        <v>12</v>
      </c>
      <c r="D76" s="16">
        <v>0</v>
      </c>
      <c r="E76" s="16">
        <v>0</v>
      </c>
      <c r="F76" s="16">
        <v>55.3</v>
      </c>
      <c r="G76" s="16">
        <v>55.3</v>
      </c>
      <c r="H76" s="16">
        <v>55.3</v>
      </c>
      <c r="I76" s="16">
        <v>55.3</v>
      </c>
      <c r="J76" s="16">
        <v>5316.9293137630966</v>
      </c>
      <c r="K76" s="16">
        <v>12321.242075553233</v>
      </c>
      <c r="L76" s="16">
        <v>14732.582707279165</v>
      </c>
      <c r="M76" s="16">
        <v>15992.094749381467</v>
      </c>
      <c r="N76" s="16">
        <v>18740.352890265734</v>
      </c>
    </row>
  </sheetData>
  <conditionalFormatting sqref="A623:XFD1048576 A77:A622 D77:XFD622 A1:XFD18 A20:XFD76 N19:XFD19">
    <cfRule type="expression" dxfId="19" priority="2">
      <formula>_xlfn.ISFORMULA(A1)</formula>
    </cfRule>
  </conditionalFormatting>
  <conditionalFormatting sqref="A19:M19">
    <cfRule type="expression" dxfId="18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FED9A9-6484-4802-8DC7-64057FD228B2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17C4-69D0-482C-9DD1-B89FE5D5F6F3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251</v>
      </c>
    </row>
    <row r="2" spans="1:4" s="14" customFormat="1" x14ac:dyDescent="0.3">
      <c r="A2" s="5" t="s">
        <v>5</v>
      </c>
      <c r="B2" s="14" t="s">
        <v>252</v>
      </c>
    </row>
    <row r="3" spans="1:4" s="14" customFormat="1" x14ac:dyDescent="0.3">
      <c r="A3" s="5" t="s">
        <v>6</v>
      </c>
      <c r="B3" s="14" t="s">
        <v>250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260</v>
      </c>
    </row>
    <row r="7" spans="1:4" s="14" customFormat="1" x14ac:dyDescent="0.3">
      <c r="A7" s="5"/>
      <c r="B7" s="14" t="s">
        <v>190</v>
      </c>
      <c r="C7" s="14" t="s">
        <v>10</v>
      </c>
      <c r="D7" s="14" t="s">
        <v>261</v>
      </c>
    </row>
    <row r="8" spans="1:4" s="14" customFormat="1" x14ac:dyDescent="0.3">
      <c r="A8" s="5"/>
      <c r="B8" s="14" t="s">
        <v>192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259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$D$8:$L577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">
        <v>300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 t="shared" ref="B24:M24" si="1">IF(ISBLANK(B20),"",B20)</f>
        <v>Vivid_0A</v>
      </c>
      <c r="C24" s="15" t="str">
        <f t="shared" si="1"/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0</v>
      </c>
      <c r="C25" s="16">
        <f t="shared" ref="C25:M25" si="2">INDEX($D$38:$N$76,MATCH(C$24,$B$38:$B$76,0),MATCH($A25,$D$37:$N$37,0))</f>
        <v>0</v>
      </c>
      <c r="D25" s="16">
        <f t="shared" si="2"/>
        <v>0</v>
      </c>
      <c r="E25" s="16">
        <f t="shared" si="2"/>
        <v>0</v>
      </c>
      <c r="F25" s="16">
        <f t="shared" si="2"/>
        <v>0</v>
      </c>
      <c r="G25" s="16">
        <f t="shared" si="2"/>
        <v>0</v>
      </c>
      <c r="H25" s="16">
        <f t="shared" si="2"/>
        <v>0</v>
      </c>
      <c r="I25" s="16">
        <f t="shared" si="2"/>
        <v>0</v>
      </c>
      <c r="J25" s="16" t="e">
        <f t="shared" si="2"/>
        <v>#N/A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0</v>
      </c>
      <c r="C26" s="16">
        <f t="shared" si="3"/>
        <v>0.71311832885185167</v>
      </c>
      <c r="D26" s="16">
        <f t="shared" si="3"/>
        <v>0.72451957939409195</v>
      </c>
      <c r="E26" s="16">
        <f t="shared" si="3"/>
        <v>0.72451957939409195</v>
      </c>
      <c r="F26" s="16">
        <f t="shared" si="3"/>
        <v>0.71948690276260518</v>
      </c>
      <c r="G26" s="16">
        <f t="shared" si="3"/>
        <v>0.71948690276260518</v>
      </c>
      <c r="H26" s="16">
        <f t="shared" si="3"/>
        <v>0.71948690276260518</v>
      </c>
      <c r="I26" s="16">
        <f t="shared" si="3"/>
        <v>0.71948690276260518</v>
      </c>
      <c r="J26" s="16" t="e">
        <f t="shared" si="3"/>
        <v>#N/A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0</v>
      </c>
      <c r="C27" s="16">
        <f t="shared" si="3"/>
        <v>0.75029434187103194</v>
      </c>
      <c r="D27" s="16">
        <f t="shared" si="3"/>
        <v>0.77979948292570977</v>
      </c>
      <c r="E27" s="16">
        <f t="shared" si="3"/>
        <v>1.2834285422224687</v>
      </c>
      <c r="F27" s="16">
        <f t="shared" si="3"/>
        <v>0.77515184929099867</v>
      </c>
      <c r="G27" s="16">
        <f t="shared" si="3"/>
        <v>1.546990766251936</v>
      </c>
      <c r="H27" s="16">
        <f t="shared" si="3"/>
        <v>0.77515184929099867</v>
      </c>
      <c r="I27" s="16">
        <f t="shared" si="3"/>
        <v>1.4192274379948011</v>
      </c>
      <c r="J27" s="16" t="e">
        <f t="shared" si="3"/>
        <v>#N/A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0</v>
      </c>
      <c r="C28" s="16">
        <f t="shared" si="3"/>
        <v>0</v>
      </c>
      <c r="D28" s="16">
        <f t="shared" si="3"/>
        <v>0.76882810595513873</v>
      </c>
      <c r="E28" s="16">
        <f t="shared" si="3"/>
        <v>2.1132489017377445</v>
      </c>
      <c r="F28" s="16">
        <f t="shared" si="3"/>
        <v>2.0754221822408745</v>
      </c>
      <c r="G28" s="16">
        <f t="shared" si="3"/>
        <v>3.9408500119668051</v>
      </c>
      <c r="H28" s="16">
        <f t="shared" si="3"/>
        <v>3.9408500119668122</v>
      </c>
      <c r="I28" s="16">
        <f t="shared" si="3"/>
        <v>2.9744959137999563</v>
      </c>
      <c r="J28" s="16" t="e">
        <f t="shared" si="3"/>
        <v>#N/A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0</v>
      </c>
      <c r="C29" s="16">
        <f t="shared" si="3"/>
        <v>0</v>
      </c>
      <c r="D29" s="16">
        <f t="shared" si="3"/>
        <v>0.72473697282270488</v>
      </c>
      <c r="E29" s="16">
        <f t="shared" si="3"/>
        <v>4.0604594525000506</v>
      </c>
      <c r="F29" s="16">
        <f t="shared" si="3"/>
        <v>4.1251114642738473</v>
      </c>
      <c r="G29" s="16">
        <f t="shared" si="3"/>
        <v>9.625883987305512</v>
      </c>
      <c r="H29" s="16">
        <f t="shared" si="3"/>
        <v>10.350000000000017</v>
      </c>
      <c r="I29" s="16">
        <f t="shared" si="3"/>
        <v>8.8694310471907656</v>
      </c>
      <c r="J29" s="16" t="e">
        <f t="shared" si="3"/>
        <v>#N/A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0</v>
      </c>
      <c r="C30" s="16">
        <f t="shared" si="3"/>
        <v>0</v>
      </c>
      <c r="D30" s="16">
        <f t="shared" si="3"/>
        <v>0.74505379575681496</v>
      </c>
      <c r="E30" s="16">
        <f t="shared" si="3"/>
        <v>7.9490305926219325</v>
      </c>
      <c r="F30" s="16">
        <f t="shared" si="3"/>
        <v>9.2438190935717053</v>
      </c>
      <c r="G30" s="16">
        <f t="shared" si="3"/>
        <v>19.131072075840098</v>
      </c>
      <c r="H30" s="16">
        <f t="shared" si="3"/>
        <v>19.315402613159716</v>
      </c>
      <c r="I30" s="16">
        <f t="shared" si="3"/>
        <v>14.373540869209199</v>
      </c>
      <c r="J30" s="16" t="e">
        <f t="shared" si="3"/>
        <v>#N/A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0</v>
      </c>
      <c r="C31" s="16">
        <f t="shared" si="3"/>
        <v>0</v>
      </c>
      <c r="D31" s="16">
        <f t="shared" si="3"/>
        <v>0</v>
      </c>
      <c r="E31" s="16">
        <f t="shared" si="3"/>
        <v>14.970320474611201</v>
      </c>
      <c r="F31" s="16">
        <f t="shared" si="3"/>
        <v>14.565592522049187</v>
      </c>
      <c r="G31" s="16">
        <f t="shared" si="3"/>
        <v>19.364105377736376</v>
      </c>
      <c r="H31" s="16">
        <f t="shared" si="3"/>
        <v>11.771561549823771</v>
      </c>
      <c r="I31" s="16">
        <f t="shared" si="3"/>
        <v>20.40439824008967</v>
      </c>
      <c r="J31" s="16" t="e">
        <f t="shared" si="3"/>
        <v>#N/A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0</v>
      </c>
      <c r="C32" s="16">
        <f t="shared" si="3"/>
        <v>0</v>
      </c>
      <c r="D32" s="16">
        <f t="shared" si="3"/>
        <v>0</v>
      </c>
      <c r="E32" s="16">
        <f t="shared" si="3"/>
        <v>20.97522925132288</v>
      </c>
      <c r="F32" s="16">
        <f t="shared" si="3"/>
        <v>21.322722310492903</v>
      </c>
      <c r="G32" s="16">
        <f t="shared" si="3"/>
        <v>22.753604867767351</v>
      </c>
      <c r="H32" s="16">
        <f t="shared" si="3"/>
        <v>13.833444507570055</v>
      </c>
      <c r="I32" s="16">
        <f t="shared" si="3"/>
        <v>23.843431643658189</v>
      </c>
      <c r="J32" s="16" t="e">
        <f t="shared" si="3"/>
        <v>#N/A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0</v>
      </c>
      <c r="C33" s="16">
        <f t="shared" si="3"/>
        <v>0</v>
      </c>
      <c r="D33" s="16">
        <f t="shared" si="3"/>
        <v>0</v>
      </c>
      <c r="E33" s="16">
        <f t="shared" si="3"/>
        <v>25.066303040919486</v>
      </c>
      <c r="F33" s="16">
        <f t="shared" si="3"/>
        <v>25.156831431276292</v>
      </c>
      <c r="G33" s="16">
        <f t="shared" si="3"/>
        <v>24.833664091517981</v>
      </c>
      <c r="H33" s="16">
        <f t="shared" si="3"/>
        <v>15.481456746828021</v>
      </c>
      <c r="I33" s="16">
        <f t="shared" si="3"/>
        <v>24.539620805344363</v>
      </c>
      <c r="J33" s="16" t="e">
        <f t="shared" si="3"/>
        <v>#N/A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0</v>
      </c>
      <c r="C34" s="16">
        <f t="shared" si="3"/>
        <v>0</v>
      </c>
      <c r="D34" s="16">
        <f t="shared" si="3"/>
        <v>0</v>
      </c>
      <c r="E34" s="16">
        <f t="shared" si="3"/>
        <v>25.929742464847116</v>
      </c>
      <c r="F34" s="16">
        <f t="shared" si="3"/>
        <v>25.386975789846421</v>
      </c>
      <c r="G34" s="16">
        <f t="shared" si="3"/>
        <v>25.322163751771235</v>
      </c>
      <c r="H34" s="16">
        <f t="shared" si="3"/>
        <v>20.523562927270397</v>
      </c>
      <c r="I34" s="16">
        <f t="shared" si="3"/>
        <v>25.59641587089266</v>
      </c>
      <c r="J34" s="16" t="e">
        <f t="shared" si="3"/>
        <v>#N/A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0</v>
      </c>
      <c r="E39" s="16">
        <v>0</v>
      </c>
      <c r="F39" s="16">
        <v>0.71311832885185167</v>
      </c>
      <c r="G39" s="16">
        <v>0.75029434187103194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0</v>
      </c>
      <c r="E40" s="16">
        <v>0</v>
      </c>
      <c r="F40" s="16">
        <v>0.72451957939409195</v>
      </c>
      <c r="G40" s="16">
        <v>0.77979948292570977</v>
      </c>
      <c r="H40" s="16">
        <v>0.76882810595513873</v>
      </c>
      <c r="I40" s="16">
        <v>0.72473697282270488</v>
      </c>
      <c r="J40" s="16">
        <v>0.74505379575681496</v>
      </c>
      <c r="K40" s="16">
        <v>0</v>
      </c>
      <c r="L40" s="16">
        <v>0</v>
      </c>
      <c r="M40" s="16">
        <v>0</v>
      </c>
      <c r="N40" s="16">
        <v>0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0</v>
      </c>
      <c r="E41" s="16">
        <v>0</v>
      </c>
      <c r="F41" s="16">
        <v>0.72451957939409195</v>
      </c>
      <c r="G41" s="16">
        <v>1.2834285422224687</v>
      </c>
      <c r="H41" s="16">
        <v>2.1132489017377445</v>
      </c>
      <c r="I41" s="16">
        <v>4.0604594525000506</v>
      </c>
      <c r="J41" s="16">
        <v>7.9490305926219325</v>
      </c>
      <c r="K41" s="16">
        <v>14.970320474611201</v>
      </c>
      <c r="L41" s="16">
        <v>20.97522925132288</v>
      </c>
      <c r="M41" s="16">
        <v>25.066303040919486</v>
      </c>
      <c r="N41" s="16">
        <v>25.929742464847116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0</v>
      </c>
      <c r="E42" s="16">
        <v>0</v>
      </c>
      <c r="F42" s="16">
        <v>0.71948690276260518</v>
      </c>
      <c r="G42" s="16">
        <v>0.77515184929099867</v>
      </c>
      <c r="H42" s="16">
        <v>1.1381434124164089</v>
      </c>
      <c r="I42" s="16">
        <v>2.5880661365429116</v>
      </c>
      <c r="J42" s="16">
        <v>5.422908995665126</v>
      </c>
      <c r="K42" s="16">
        <v>10.511811417020944</v>
      </c>
      <c r="L42" s="16">
        <v>16.653327378175447</v>
      </c>
      <c r="M42" s="16">
        <v>21.126440971677198</v>
      </c>
      <c r="N42" s="16">
        <v>23.837282626249245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0</v>
      </c>
      <c r="E43" s="16">
        <v>0</v>
      </c>
      <c r="F43" s="16">
        <v>0.71948690276260518</v>
      </c>
      <c r="G43" s="16">
        <v>1.2800476862963699</v>
      </c>
      <c r="H43" s="16">
        <v>2.1065995449183195</v>
      </c>
      <c r="I43" s="16">
        <v>4.0100580829961112</v>
      </c>
      <c r="J43" s="16">
        <v>8.1687636340557894</v>
      </c>
      <c r="K43" s="16">
        <v>14.800977505097062</v>
      </c>
      <c r="L43" s="16">
        <v>20.839289812617345</v>
      </c>
      <c r="M43" s="16">
        <v>24.998269521227666</v>
      </c>
      <c r="N43" s="16">
        <v>25.752490899353347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0</v>
      </c>
      <c r="E44" s="16">
        <v>0</v>
      </c>
      <c r="F44" s="16">
        <v>0.71948690276260518</v>
      </c>
      <c r="G44" s="16">
        <v>0.77515184929099867</v>
      </c>
      <c r="H44" s="16">
        <v>2.0755463946884829</v>
      </c>
      <c r="I44" s="16">
        <v>4.1768142077170172</v>
      </c>
      <c r="J44" s="16">
        <v>9.2200559628750991</v>
      </c>
      <c r="K44" s="16">
        <v>14.61246077365109</v>
      </c>
      <c r="L44" s="16">
        <v>21.305164381198882</v>
      </c>
      <c r="M44" s="16">
        <v>25.131323341666491</v>
      </c>
      <c r="N44" s="16">
        <v>25.385411324957143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0</v>
      </c>
      <c r="E45" s="16">
        <v>0</v>
      </c>
      <c r="F45" s="16">
        <v>0.71948690276260518</v>
      </c>
      <c r="G45" s="16">
        <v>1.546990766251936</v>
      </c>
      <c r="H45" s="16">
        <v>3.9408500119668051</v>
      </c>
      <c r="I45" s="16">
        <v>9.625883987305512</v>
      </c>
      <c r="J45" s="16">
        <v>19.131072075840098</v>
      </c>
      <c r="K45" s="16">
        <v>19.364105377736376</v>
      </c>
      <c r="L45" s="16">
        <v>22.753604867767351</v>
      </c>
      <c r="M45" s="16">
        <v>24.833664091517981</v>
      </c>
      <c r="N45" s="16">
        <v>25.322163751771235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0</v>
      </c>
      <c r="E46" s="16">
        <v>0</v>
      </c>
      <c r="F46" s="16">
        <v>0.71948690276260518</v>
      </c>
      <c r="G46" s="16">
        <v>0.77515184929099867</v>
      </c>
      <c r="H46" s="16">
        <v>3.9408500119668122</v>
      </c>
      <c r="I46" s="16">
        <v>10.350000000000017</v>
      </c>
      <c r="J46" s="16">
        <v>19.315402613159716</v>
      </c>
      <c r="K46" s="16">
        <v>11.771561549823771</v>
      </c>
      <c r="L46" s="16">
        <v>13.833444507570055</v>
      </c>
      <c r="M46" s="16">
        <v>15.481456746828021</v>
      </c>
      <c r="N46" s="16">
        <v>20.523562927270397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0</v>
      </c>
      <c r="E47" s="16">
        <v>0</v>
      </c>
      <c r="F47" s="16">
        <v>0.71948690276260518</v>
      </c>
      <c r="G47" s="16">
        <v>1.4892550726988596</v>
      </c>
      <c r="H47" s="16">
        <v>3.9408500119668188</v>
      </c>
      <c r="I47" s="16">
        <v>9.2234414434681025</v>
      </c>
      <c r="J47" s="16">
        <v>19.284901996735201</v>
      </c>
      <c r="K47" s="16">
        <v>19.330917205430396</v>
      </c>
      <c r="L47" s="16">
        <v>22.606792332261424</v>
      </c>
      <c r="M47" s="16">
        <v>25.028936606152214</v>
      </c>
      <c r="N47" s="16">
        <v>25.324595164726794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0</v>
      </c>
      <c r="E48" s="16">
        <v>0</v>
      </c>
      <c r="F48" s="16">
        <v>0.71948690276260518</v>
      </c>
      <c r="G48" s="16">
        <v>0.77515184929099867</v>
      </c>
      <c r="H48" s="16">
        <v>3.9408500119668064</v>
      </c>
      <c r="I48" s="16">
        <v>10.35000000000001</v>
      </c>
      <c r="J48" s="16">
        <v>19.328164342774748</v>
      </c>
      <c r="K48" s="16">
        <v>11.592295275507688</v>
      </c>
      <c r="L48" s="16">
        <v>13.763759337605702</v>
      </c>
      <c r="M48" s="16">
        <v>15.20158815212397</v>
      </c>
      <c r="N48" s="16">
        <v>20.446279464577195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0</v>
      </c>
      <c r="E49" s="16">
        <v>0</v>
      </c>
      <c r="F49" s="16">
        <v>0.71948690276260518</v>
      </c>
      <c r="G49" s="16">
        <v>1.5469907660456144</v>
      </c>
      <c r="H49" s="16">
        <v>3.9408500119668051</v>
      </c>
      <c r="I49" s="16">
        <v>9.6258839765861666</v>
      </c>
      <c r="J49" s="16">
        <v>19.131072051026973</v>
      </c>
      <c r="K49" s="16">
        <v>19.364105374124019</v>
      </c>
      <c r="L49" s="16">
        <v>22.7536048676909</v>
      </c>
      <c r="M49" s="16">
        <v>24.833664084539421</v>
      </c>
      <c r="N49" s="16">
        <v>25.322163761427593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0</v>
      </c>
      <c r="E50" s="16">
        <v>0</v>
      </c>
      <c r="F50" s="16">
        <v>0.71948690276260518</v>
      </c>
      <c r="G50" s="16">
        <v>0.77515184929099867</v>
      </c>
      <c r="H50" s="16">
        <v>3.9408500119668095</v>
      </c>
      <c r="I50" s="16">
        <v>10.35000000000001</v>
      </c>
      <c r="J50" s="16">
        <v>19.315402619731397</v>
      </c>
      <c r="K50" s="16">
        <v>11.771561563814084</v>
      </c>
      <c r="L50" s="16">
        <v>13.833444521537629</v>
      </c>
      <c r="M50" s="16">
        <v>15.481456746594484</v>
      </c>
      <c r="N50" s="16">
        <v>20.523562927451291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0</v>
      </c>
      <c r="E51" s="16">
        <v>0</v>
      </c>
      <c r="F51" s="16">
        <v>0.71948690276260518</v>
      </c>
      <c r="G51" s="16">
        <v>1.4422013065897121</v>
      </c>
      <c r="H51" s="16">
        <v>3.9408500119668108</v>
      </c>
      <c r="I51" s="16">
        <v>9.5898858873552513</v>
      </c>
      <c r="J51" s="16">
        <v>18.966651133500246</v>
      </c>
      <c r="K51" s="16">
        <v>19.733749628446319</v>
      </c>
      <c r="L51" s="16">
        <v>22.927997274326668</v>
      </c>
      <c r="M51" s="16">
        <v>24.962077630855511</v>
      </c>
      <c r="N51" s="16">
        <v>25.41882638726759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0</v>
      </c>
      <c r="E52" s="16">
        <v>0</v>
      </c>
      <c r="F52" s="16">
        <v>0.71948690276260518</v>
      </c>
      <c r="G52" s="16">
        <v>0.77515184929099867</v>
      </c>
      <c r="H52" s="16">
        <v>2.0754221822408745</v>
      </c>
      <c r="I52" s="16">
        <v>4.1251114642738473</v>
      </c>
      <c r="J52" s="16">
        <v>9.2438190935717053</v>
      </c>
      <c r="K52" s="16">
        <v>14.565592522049187</v>
      </c>
      <c r="L52" s="16">
        <v>21.322722310492903</v>
      </c>
      <c r="M52" s="16">
        <v>25.156831431276292</v>
      </c>
      <c r="N52" s="16">
        <v>25.386975789846421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0</v>
      </c>
      <c r="E53" s="16">
        <v>0</v>
      </c>
      <c r="F53" s="16">
        <v>0.71948690276260518</v>
      </c>
      <c r="G53" s="16">
        <v>0.77515184929099867</v>
      </c>
      <c r="H53" s="16">
        <v>3.7045397252485492</v>
      </c>
      <c r="I53" s="16">
        <v>10.350000000014075</v>
      </c>
      <c r="J53" s="16">
        <v>19.293080299661316</v>
      </c>
      <c r="K53" s="16">
        <v>12.097205904708659</v>
      </c>
      <c r="L53" s="16">
        <v>14.254476721683236</v>
      </c>
      <c r="M53" s="16">
        <v>15.475479499756089</v>
      </c>
      <c r="N53" s="16">
        <v>20.720045807851687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0</v>
      </c>
      <c r="E54" s="16">
        <v>0</v>
      </c>
      <c r="F54" s="16">
        <v>0.71948690276260518</v>
      </c>
      <c r="G54" s="16">
        <v>1.6097676673243211</v>
      </c>
      <c r="H54" s="16">
        <v>3.9408500119668082</v>
      </c>
      <c r="I54" s="16">
        <v>10.193783919149807</v>
      </c>
      <c r="J54" s="16">
        <v>18.47646276714902</v>
      </c>
      <c r="K54" s="16">
        <v>16.600356211080754</v>
      </c>
      <c r="L54" s="16">
        <v>18.803556247785536</v>
      </c>
      <c r="M54" s="16">
        <v>22.796675471619331</v>
      </c>
      <c r="N54" s="16">
        <v>23.447177118284806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0</v>
      </c>
      <c r="E55" s="16">
        <v>0</v>
      </c>
      <c r="F55" s="16">
        <v>0.71948690276260518</v>
      </c>
      <c r="G55" s="16">
        <v>0.77515184929099867</v>
      </c>
      <c r="H55" s="16">
        <v>3.6058991543109307</v>
      </c>
      <c r="I55" s="16">
        <v>9.6780505089647182</v>
      </c>
      <c r="J55" s="16">
        <v>18.902986526289929</v>
      </c>
      <c r="K55" s="16">
        <v>9.3552152900800998</v>
      </c>
      <c r="L55" s="16">
        <v>10.150667119412029</v>
      </c>
      <c r="M55" s="16">
        <v>11.494829900104756</v>
      </c>
      <c r="N55" s="16">
        <v>17.833857222873043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0</v>
      </c>
      <c r="E56" s="16">
        <v>0</v>
      </c>
      <c r="F56" s="16">
        <v>0.71948690276260518</v>
      </c>
      <c r="G56" s="16">
        <v>1.544231005514326</v>
      </c>
      <c r="H56" s="16">
        <v>3.940850011966802</v>
      </c>
      <c r="I56" s="16">
        <v>8.3524110379675456</v>
      </c>
      <c r="J56" s="16">
        <v>19.677451101249531</v>
      </c>
      <c r="K56" s="16">
        <v>18.25277180512467</v>
      </c>
      <c r="L56" s="16">
        <v>21.835665712686822</v>
      </c>
      <c r="M56" s="16">
        <v>25.092540702732197</v>
      </c>
      <c r="N56" s="16">
        <v>25.308620860855147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0</v>
      </c>
      <c r="E57" s="16">
        <v>0</v>
      </c>
      <c r="F57" s="16">
        <v>0.71948690276260518</v>
      </c>
      <c r="G57" s="16">
        <v>0.77515184929099867</v>
      </c>
      <c r="H57" s="16">
        <v>3.9408500119668122</v>
      </c>
      <c r="I57" s="16">
        <v>9.4889178953254874</v>
      </c>
      <c r="J57" s="16">
        <v>19.268990620512909</v>
      </c>
      <c r="K57" s="16">
        <v>11.561543175142903</v>
      </c>
      <c r="L57" s="16">
        <v>13.846338523833086</v>
      </c>
      <c r="M57" s="16">
        <v>15.731320144819527</v>
      </c>
      <c r="N57" s="16">
        <v>20.518974520274817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0</v>
      </c>
      <c r="E58" s="16">
        <v>0</v>
      </c>
      <c r="F58" s="16">
        <v>0.71948690276260518</v>
      </c>
      <c r="G58" s="16">
        <v>1.4192274379948011</v>
      </c>
      <c r="H58" s="16">
        <v>2.9744959137999563</v>
      </c>
      <c r="I58" s="16">
        <v>8.8694310471907656</v>
      </c>
      <c r="J58" s="16">
        <v>14.373540869209199</v>
      </c>
      <c r="K58" s="16">
        <v>20.40439824008967</v>
      </c>
      <c r="L58" s="16">
        <v>23.843431643658189</v>
      </c>
      <c r="M58" s="16">
        <v>24.539620805344363</v>
      </c>
      <c r="N58" s="16">
        <v>25.59641587089266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0</v>
      </c>
      <c r="E59" s="16">
        <v>0</v>
      </c>
      <c r="F59" s="16">
        <v>0.71948690276260518</v>
      </c>
      <c r="G59" s="16">
        <v>0.77515184929099867</v>
      </c>
      <c r="H59" s="16">
        <v>2.8054634965529632</v>
      </c>
      <c r="I59" s="16">
        <v>9.3397698339689281</v>
      </c>
      <c r="J59" s="16">
        <v>16.931026074259599</v>
      </c>
      <c r="K59" s="16">
        <v>19.865170834214972</v>
      </c>
      <c r="L59" s="16">
        <v>23.408316675250809</v>
      </c>
      <c r="M59" s="16">
        <v>24.535432523039155</v>
      </c>
      <c r="N59" s="16">
        <v>25.317873344484475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0</v>
      </c>
      <c r="E60" s="16">
        <v>0</v>
      </c>
      <c r="F60" s="16">
        <v>0.71948690276260518</v>
      </c>
      <c r="G60" s="16">
        <v>1.3842249308651524</v>
      </c>
      <c r="H60" s="16">
        <v>3.0234689070952414</v>
      </c>
      <c r="I60" s="16">
        <v>8.5581667828458095</v>
      </c>
      <c r="J60" s="16">
        <v>14.253773046029627</v>
      </c>
      <c r="K60" s="16">
        <v>20.386661787523639</v>
      </c>
      <c r="L60" s="16">
        <v>23.760130894838817</v>
      </c>
      <c r="M60" s="16">
        <v>24.405711135544109</v>
      </c>
      <c r="N60" s="16">
        <v>25.441959107711874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0</v>
      </c>
      <c r="E61" s="16">
        <v>0</v>
      </c>
      <c r="F61" s="16">
        <v>0.71948690276260518</v>
      </c>
      <c r="G61" s="16">
        <v>0.77515184929099867</v>
      </c>
      <c r="H61" s="16">
        <v>2.7533206500432286</v>
      </c>
      <c r="I61" s="16">
        <v>9.3598286750354749</v>
      </c>
      <c r="J61" s="16">
        <v>16.822447395854969</v>
      </c>
      <c r="K61" s="16">
        <v>19.638543385478933</v>
      </c>
      <c r="L61" s="16">
        <v>23.347185146473006</v>
      </c>
      <c r="M61" s="16">
        <v>24.442039161256336</v>
      </c>
      <c r="N61" s="16">
        <v>25.215285733536909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0</v>
      </c>
      <c r="E62" s="16">
        <v>0</v>
      </c>
      <c r="F62" s="16">
        <v>0.71948690276260518</v>
      </c>
      <c r="G62" s="16">
        <v>1.419227437994055</v>
      </c>
      <c r="H62" s="16">
        <v>2.9744959138004048</v>
      </c>
      <c r="I62" s="16">
        <v>8.8694310471705506</v>
      </c>
      <c r="J62" s="16">
        <v>14.373540869200264</v>
      </c>
      <c r="K62" s="16">
        <v>20.404398240084952</v>
      </c>
      <c r="L62" s="16">
        <v>23.843431643566191</v>
      </c>
      <c r="M62" s="16">
        <v>24.539620805242393</v>
      </c>
      <c r="N62" s="16">
        <v>25.596415870890702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0</v>
      </c>
      <c r="E63" s="16">
        <v>0</v>
      </c>
      <c r="F63" s="16">
        <v>0.72451957939409195</v>
      </c>
      <c r="G63" s="16">
        <v>1.2689280033589776</v>
      </c>
      <c r="H63" s="16">
        <v>1.9665853209207393</v>
      </c>
      <c r="I63" s="16">
        <v>3.9525634173070698</v>
      </c>
      <c r="J63" s="16">
        <v>7.9451988781175711</v>
      </c>
      <c r="K63" s="16">
        <v>14.778512894704699</v>
      </c>
      <c r="L63" s="16">
        <v>20.900894049190683</v>
      </c>
      <c r="M63" s="16">
        <v>24.876452131370478</v>
      </c>
      <c r="N63" s="16">
        <v>25.423282677600589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0</v>
      </c>
      <c r="E64" s="16">
        <v>0</v>
      </c>
      <c r="F64" s="16">
        <v>0.71948690276260518</v>
      </c>
      <c r="G64" s="16">
        <v>0.77515184929099867</v>
      </c>
      <c r="H64" s="16">
        <v>2.8054634965529623</v>
      </c>
      <c r="I64" s="16">
        <v>9.3397698339521487</v>
      </c>
      <c r="J64" s="16">
        <v>16.931026074239089</v>
      </c>
      <c r="K64" s="16">
        <v>19.865170835863054</v>
      </c>
      <c r="L64" s="16">
        <v>23.408316675031262</v>
      </c>
      <c r="M64" s="16">
        <v>24.535432523050986</v>
      </c>
      <c r="N64" s="16">
        <v>25.31787334455154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0</v>
      </c>
      <c r="E65" s="16">
        <v>0</v>
      </c>
      <c r="F65" s="16">
        <v>0.71948690276260518</v>
      </c>
      <c r="G65" s="16">
        <v>1.3391740047282239</v>
      </c>
      <c r="H65" s="16">
        <v>2.342880374799309</v>
      </c>
      <c r="I65" s="16">
        <v>7.4790158983658763</v>
      </c>
      <c r="J65" s="16">
        <v>14.140707233877785</v>
      </c>
      <c r="K65" s="16">
        <v>20.542744159240488</v>
      </c>
      <c r="L65" s="16">
        <v>23.979976274317373</v>
      </c>
      <c r="M65" s="16">
        <v>24.583370399832535</v>
      </c>
      <c r="N65" s="16">
        <v>25.721115654087001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0</v>
      </c>
      <c r="E66" s="16">
        <v>0</v>
      </c>
      <c r="F66" s="16">
        <v>0.71948690276260518</v>
      </c>
      <c r="G66" s="16">
        <v>0.77515184929099867</v>
      </c>
      <c r="H66" s="16">
        <v>2.1549125868368115</v>
      </c>
      <c r="I66" s="16">
        <v>7.9136252685604012</v>
      </c>
      <c r="J66" s="16">
        <v>16.422311469910216</v>
      </c>
      <c r="K66" s="16">
        <v>19.966345394514072</v>
      </c>
      <c r="L66" s="16">
        <v>23.376512157563134</v>
      </c>
      <c r="M66" s="16">
        <v>24.687296203644131</v>
      </c>
      <c r="N66" s="16">
        <v>25.407298294344244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0</v>
      </c>
      <c r="E67" s="16">
        <v>0</v>
      </c>
      <c r="F67" s="16">
        <v>0.71948690276260518</v>
      </c>
      <c r="G67" s="16">
        <v>1.3285266365319151</v>
      </c>
      <c r="H67" s="16">
        <v>2.386454240530369</v>
      </c>
      <c r="I67" s="16">
        <v>4.9115625286237963</v>
      </c>
      <c r="J67" s="16">
        <v>10.342607319224969</v>
      </c>
      <c r="K67" s="16">
        <v>16.71582052312673</v>
      </c>
      <c r="L67" s="16">
        <v>20.652219181230709</v>
      </c>
      <c r="M67" s="16">
        <v>22.459738356648185</v>
      </c>
      <c r="N67" s="16">
        <v>22.872827087614358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0</v>
      </c>
      <c r="E68" s="16">
        <v>0</v>
      </c>
      <c r="F68" s="16">
        <v>0.71948690276260518</v>
      </c>
      <c r="G68" s="16">
        <v>0.77515184929099867</v>
      </c>
      <c r="H68" s="16">
        <v>2.1103693688479224</v>
      </c>
      <c r="I68" s="16">
        <v>6.9084499017538326</v>
      </c>
      <c r="J68" s="16">
        <v>13.490294310065631</v>
      </c>
      <c r="K68" s="16">
        <v>16.173420937485542</v>
      </c>
      <c r="L68" s="16">
        <v>19.589190144056172</v>
      </c>
      <c r="M68" s="16">
        <v>22.672681797644209</v>
      </c>
      <c r="N68" s="16">
        <v>23.343687424645395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0</v>
      </c>
      <c r="E69" s="16">
        <v>0</v>
      </c>
      <c r="F69" s="16">
        <v>0.71948690276260518</v>
      </c>
      <c r="G69" s="16">
        <v>1.4191632593374437</v>
      </c>
      <c r="H69" s="16">
        <v>2.9958601763853703</v>
      </c>
      <c r="I69" s="16">
        <v>8.8520359178795474</v>
      </c>
      <c r="J69" s="16">
        <v>14.304957875674571</v>
      </c>
      <c r="K69" s="16">
        <v>20.42521558744026</v>
      </c>
      <c r="L69" s="16">
        <v>23.827435679652336</v>
      </c>
      <c r="M69" s="16">
        <v>24.538152340332008</v>
      </c>
      <c r="N69" s="16">
        <v>25.620302489990838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0</v>
      </c>
      <c r="E70" s="16">
        <v>0</v>
      </c>
      <c r="F70" s="16">
        <v>0.71948690276260518</v>
      </c>
      <c r="G70" s="16">
        <v>0.77515184929099867</v>
      </c>
      <c r="H70" s="16">
        <v>2.8517033496359896</v>
      </c>
      <c r="I70" s="16">
        <v>9.2793534337502646</v>
      </c>
      <c r="J70" s="16">
        <v>16.922775647743517</v>
      </c>
      <c r="K70" s="16">
        <v>19.874024030914729</v>
      </c>
      <c r="L70" s="16">
        <v>23.36447123634073</v>
      </c>
      <c r="M70" s="16">
        <v>24.534942805812562</v>
      </c>
      <c r="N70" s="16">
        <v>25.296876697744487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0</v>
      </c>
      <c r="E71" s="16">
        <v>0</v>
      </c>
      <c r="F71" s="16">
        <v>0.71948690276260518</v>
      </c>
      <c r="G71" s="16">
        <v>0.77515184929099867</v>
      </c>
      <c r="H71" s="16">
        <v>2.0211903681231296</v>
      </c>
      <c r="I71" s="16">
        <v>4.0928811584513385</v>
      </c>
      <c r="J71" s="16">
        <v>9.2411073902771044</v>
      </c>
      <c r="K71" s="16">
        <v>14.48203682101942</v>
      </c>
      <c r="L71" s="16">
        <v>20.999163348793271</v>
      </c>
      <c r="M71" s="16">
        <v>24.779271124366865</v>
      </c>
      <c r="N71" s="16">
        <v>25.21091124058832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0</v>
      </c>
      <c r="E72" s="16">
        <v>0</v>
      </c>
      <c r="F72" s="16">
        <v>0.72451957939409195</v>
      </c>
      <c r="G72" s="16">
        <v>1.2765183434657537</v>
      </c>
      <c r="H72" s="16">
        <v>2.1876240158291256</v>
      </c>
      <c r="I72" s="16">
        <v>4.07226704437441</v>
      </c>
      <c r="J72" s="16">
        <v>8.1405169803872273</v>
      </c>
      <c r="K72" s="16">
        <v>15.045670897361637</v>
      </c>
      <c r="L72" s="16">
        <v>20.876745721033014</v>
      </c>
      <c r="M72" s="16">
        <v>25.049840530414325</v>
      </c>
      <c r="N72" s="16">
        <v>25.935077380999292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0</v>
      </c>
      <c r="E73" s="16">
        <v>0</v>
      </c>
      <c r="F73" s="16">
        <v>0.71948690276260518</v>
      </c>
      <c r="G73" s="16">
        <v>0.77515184929099867</v>
      </c>
      <c r="H73" s="16">
        <v>2.0754221818526108</v>
      </c>
      <c r="I73" s="16">
        <v>4.1251114181399906</v>
      </c>
      <c r="J73" s="16">
        <v>9.2438190676708238</v>
      </c>
      <c r="K73" s="16">
        <v>14.565592544195923</v>
      </c>
      <c r="L73" s="16">
        <v>21.322722359633115</v>
      </c>
      <c r="M73" s="16">
        <v>25.156831460998955</v>
      </c>
      <c r="N73" s="16">
        <v>25.386975763407513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0</v>
      </c>
      <c r="E74" s="16">
        <v>0</v>
      </c>
      <c r="F74" s="16">
        <v>0.72451957939409195</v>
      </c>
      <c r="G74" s="16">
        <v>1.2261873788054225</v>
      </c>
      <c r="H74" s="16">
        <v>1.8554170201997657</v>
      </c>
      <c r="I74" s="16">
        <v>3.681166593545004</v>
      </c>
      <c r="J74" s="16">
        <v>7.8572757951868297</v>
      </c>
      <c r="K74" s="16">
        <v>14.706064618861539</v>
      </c>
      <c r="L74" s="16">
        <v>20.744550006721518</v>
      </c>
      <c r="M74" s="16">
        <v>24.858202972838313</v>
      </c>
      <c r="N74" s="16">
        <v>25.85516025889666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0</v>
      </c>
      <c r="E75" s="16">
        <v>0</v>
      </c>
      <c r="F75" s="16">
        <v>0.71948690276260518</v>
      </c>
      <c r="G75" s="16">
        <v>0.77515184929099867</v>
      </c>
      <c r="H75" s="16">
        <v>1.7618186257266415</v>
      </c>
      <c r="I75" s="16">
        <v>3.1955447345914556</v>
      </c>
      <c r="J75" s="16">
        <v>8.610688589226017</v>
      </c>
      <c r="K75" s="16">
        <v>14.549748598184042</v>
      </c>
      <c r="L75" s="16">
        <v>21.257062456833083</v>
      </c>
      <c r="M75" s="16">
        <v>25.020969039008765</v>
      </c>
      <c r="N75" s="16">
        <v>25.426991816511958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0</v>
      </c>
      <c r="E76" s="16">
        <v>0</v>
      </c>
      <c r="F76" s="16">
        <v>0.71948690276260518</v>
      </c>
      <c r="G76" s="16">
        <v>1.1939404199903887</v>
      </c>
      <c r="H76" s="16">
        <v>1.3975283507978278</v>
      </c>
      <c r="I76" s="16">
        <v>2.6742769323717326</v>
      </c>
      <c r="J76" s="16">
        <v>4.7971736226750021</v>
      </c>
      <c r="K76" s="16">
        <v>10.050550693171983</v>
      </c>
      <c r="L76" s="16">
        <v>16.047322813321898</v>
      </c>
      <c r="M76" s="16">
        <v>20.440330530674416</v>
      </c>
      <c r="N76" s="16">
        <v>23.924927079912038</v>
      </c>
    </row>
  </sheetData>
  <conditionalFormatting sqref="A608:XFD1048576 N19:XFD19 A1:XFD18 B39:B76 A76:A607 C76:XFD607 A20:XFD75">
    <cfRule type="expression" dxfId="17" priority="2">
      <formula>_xlfn.ISFORMULA(A1)</formula>
    </cfRule>
  </conditionalFormatting>
  <conditionalFormatting sqref="A19:M19">
    <cfRule type="expression" dxfId="16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97BD5-745F-48D9-A5E6-DC1AFB391624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6938-8F4D-4517-8485-534DFBBBAA04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F14" sqref="F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256</v>
      </c>
    </row>
    <row r="2" spans="1:4" s="14" customFormat="1" x14ac:dyDescent="0.3">
      <c r="A2" s="5" t="s">
        <v>5</v>
      </c>
      <c r="B2" s="14" t="s">
        <v>255</v>
      </c>
    </row>
    <row r="3" spans="1:4" s="14" customFormat="1" x14ac:dyDescent="0.3">
      <c r="A3" s="5" t="s">
        <v>6</v>
      </c>
      <c r="B3" s="14" t="s">
        <v>254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257</v>
      </c>
    </row>
    <row r="7" spans="1:4" s="14" customFormat="1" x14ac:dyDescent="0.3">
      <c r="A7" s="5"/>
      <c r="B7" s="14" t="s">
        <v>190</v>
      </c>
      <c r="C7" s="14" t="s">
        <v>10</v>
      </c>
      <c r="D7" s="14" t="s">
        <v>258</v>
      </c>
    </row>
    <row r="8" spans="1:4" s="14" customFormat="1" x14ac:dyDescent="0.3">
      <c r="A8" s="5"/>
      <c r="B8" s="14" t="s">
        <v>192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259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$D$8:$L613</v>
      </c>
    </row>
    <row r="12" spans="1:4" s="14" customFormat="1" x14ac:dyDescent="0.3">
      <c r="A12" s="5" t="s">
        <v>186</v>
      </c>
      <c r="B12" s="14">
        <v>1.2204999999999999</v>
      </c>
    </row>
    <row r="13" spans="1:4" s="5" customFormat="1" x14ac:dyDescent="0.3">
      <c r="A13" s="5" t="s">
        <v>2</v>
      </c>
      <c r="B13" s="5" t="s">
        <v>253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Vivid BAU - WEO Current Policies Scenario emissions pathway run through TIAM</v>
      </c>
      <c r="C19" s="21" t="str">
        <f>INDEX('R1. Scenario specifications'!$C$11:$C$49,MATCH(C$20,'R1. Scenario specifications'!$A$11:$A$49,0))</f>
        <v>Vivid Paris NDCs - WEO New Policies Scenario emissions pathway run through TIAM</v>
      </c>
      <c r="D19" s="21" t="str">
        <f>INDEX('R1. Scenario specifications'!$C$11:$C$49,MATCH(D$20,'R1. Scenario specifications'!$A$11:$A$49,0))</f>
        <v>Current 2DS, 2020 start, 'Expect the Unexpected'</v>
      </c>
      <c r="E19" s="21" t="str">
        <f>INDEX('R1. Scenario specifications'!$C$11:$C$49,MATCH(E$20,'R1. Scenario specifications'!$A$11:$A$49,0))</f>
        <v>Current 2DS, 2030 start, 'Expect the Unexpected'</v>
      </c>
      <c r="F19" s="21" t="str">
        <f>INDEX('R1. Scenario specifications'!$C$11:$C$49,MATCH(F$20,'R1. Scenario specifications'!$A$11:$A$49,0))</f>
        <v>Current 1.5DS, 2020 start, 'Expect the Unexpected'</v>
      </c>
      <c r="G19" s="21" t="str">
        <f>INDEX('R1. Scenario specifications'!$C$11:$C$49,MATCH(G$20,'R1. Scenario specifications'!$A$11:$A$49,0))</f>
        <v>Current 1.5DS, 2030 start, 'Expect the Unexpected'</v>
      </c>
      <c r="H19" s="21" t="str">
        <f>INDEX('R1. Scenario specifications'!$C$11:$C$49,MATCH(H$20,'R1. Scenario specifications'!$A$11:$A$49,0))</f>
        <v>Current 1.75DS, 2020 start, 'Expect the Unexpected'</v>
      </c>
      <c r="I19" s="21" t="str">
        <f>INDEX('R1. Scenario specifications'!$C$11:$C$49,MATCH(I$20,'R1. Scenario specifications'!$A$11:$A$49,0))</f>
        <v>Current 1.75DS, 2030 start, 'Expect the Unexpected'</v>
      </c>
      <c r="J19" s="21" t="e">
        <f>INDEX('R1. Scenario specifications'!$C$11:$C$49,MATCH(J$20,'R1. Scenario specifications'!$A$11:$A$49,0))</f>
        <v>#N/A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13</v>
      </c>
      <c r="C20" s="20" t="s">
        <v>14</v>
      </c>
      <c r="D20" s="20" t="s">
        <v>15</v>
      </c>
      <c r="E20" s="20" t="s">
        <v>26</v>
      </c>
      <c r="F20" s="20" t="s">
        <v>19</v>
      </c>
      <c r="G20" s="20" t="s">
        <v>20</v>
      </c>
      <c r="H20" s="20" t="s">
        <v>32</v>
      </c>
      <c r="I20" s="20" t="s">
        <v>33</v>
      </c>
      <c r="J20" s="20"/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Vivid_0A_BAU</v>
      </c>
      <c r="C24" s="15" t="str">
        <f t="shared" ref="C24:M24" si="1">IF(ISBLANK(C20),"",C20)</f>
        <v>Vivid_0B</v>
      </c>
      <c r="D24" s="15" t="str">
        <f t="shared" si="1"/>
        <v>Vivid_1</v>
      </c>
      <c r="E24" s="15" t="str">
        <f t="shared" si="1"/>
        <v>Vivid_2</v>
      </c>
      <c r="F24" s="15" t="str">
        <f t="shared" si="1"/>
        <v>Vivid_13</v>
      </c>
      <c r="G24" s="15" t="str">
        <f t="shared" si="1"/>
        <v>Vivid_14</v>
      </c>
      <c r="H24" s="15" t="str">
        <f t="shared" si="1"/>
        <v>Vivid_25</v>
      </c>
      <c r="I24" s="15" t="str">
        <f t="shared" si="1"/>
        <v>Vivid_26</v>
      </c>
      <c r="J24" s="15" t="str">
        <f t="shared" si="1"/>
        <v/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P25" s="18"/>
      <c r="Q25" s="18"/>
      <c r="R25" s="18"/>
    </row>
    <row r="26" spans="1:18" x14ac:dyDescent="0.3">
      <c r="A26" s="15">
        <v>2020</v>
      </c>
      <c r="B26" s="16">
        <f>INDEX($F$38:$N$76,MATCH(B$24,$B$38:$B$76,0),MATCH($A26,$F$37:$N$37,0))-INDEX($F$38:$N$76,MATCH("Vivid_0A_BAU",$B$38:$B$76,0),MATCH($A26,$F$37:$N$37,0))</f>
        <v>0</v>
      </c>
      <c r="C26" s="16">
        <f t="shared" ref="C26:M26" si="2">INDEX($F$38:$N$76,MATCH(C$24,$B$38:$B$76,0),MATCH($A26,$F$37:$N$37,0))-INDEX($F$38:$N$76,MATCH("Vivid_0A_BAU",$B$38:$B$76,0),MATCH($A26,$F$37:$N$37,0))</f>
        <v>14.68683615675652</v>
      </c>
      <c r="D26" s="16">
        <f t="shared" si="2"/>
        <v>10.281731464211369</v>
      </c>
      <c r="E26" s="16">
        <f t="shared" si="2"/>
        <v>6.7320821872044192</v>
      </c>
      <c r="F26" s="16">
        <f t="shared" si="2"/>
        <v>6.7320821872044192</v>
      </c>
      <c r="G26" s="16">
        <f t="shared" si="2"/>
        <v>6.7320821872044192</v>
      </c>
      <c r="H26" s="16">
        <f t="shared" si="2"/>
        <v>6.7320821872044192</v>
      </c>
      <c r="I26" s="16">
        <f t="shared" si="2"/>
        <v>6.7320821872044192</v>
      </c>
      <c r="J26" s="16" t="e">
        <f t="shared" si="2"/>
        <v>#N/A</v>
      </c>
      <c r="K26" s="16" t="e">
        <f t="shared" si="2"/>
        <v>#N/A</v>
      </c>
      <c r="L26" s="16" t="e">
        <f t="shared" si="2"/>
        <v>#N/A</v>
      </c>
      <c r="M26" s="16" t="e">
        <f t="shared" si="2"/>
        <v>#N/A</v>
      </c>
      <c r="P26" s="18"/>
      <c r="Q26" s="18"/>
      <c r="R26" s="18"/>
    </row>
    <row r="27" spans="1:18" x14ac:dyDescent="0.3">
      <c r="A27" s="15">
        <v>2030</v>
      </c>
      <c r="B27" s="16">
        <f t="shared" ref="B27:M34" si="3">INDEX($F$38:$N$76,MATCH(B$24,$B$38:$B$76,0),MATCH($A27,$F$37:$N$37,0))-INDEX($F$38:$N$76,MATCH("Vivid_0A_BAU",$B$38:$B$76,0),MATCH($A27,$F$37:$N$37,0))</f>
        <v>0</v>
      </c>
      <c r="C27" s="16">
        <f t="shared" si="3"/>
        <v>40.931901410863489</v>
      </c>
      <c r="D27" s="16">
        <f t="shared" si="3"/>
        <v>78.368888985025137</v>
      </c>
      <c r="E27" s="16">
        <f t="shared" si="3"/>
        <v>43.071039864167048</v>
      </c>
      <c r="F27" s="16">
        <f t="shared" si="3"/>
        <v>401.54177253344687</v>
      </c>
      <c r="G27" s="16">
        <f t="shared" si="3"/>
        <v>43.071039864167048</v>
      </c>
      <c r="H27" s="16">
        <f t="shared" si="3"/>
        <v>124.27144846192358</v>
      </c>
      <c r="I27" s="16">
        <f t="shared" si="3"/>
        <v>43.071039864167048</v>
      </c>
      <c r="J27" s="16" t="e">
        <f t="shared" si="3"/>
        <v>#N/A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0</v>
      </c>
      <c r="C28" s="16">
        <f t="shared" si="3"/>
        <v>28.06889702197369</v>
      </c>
      <c r="D28" s="16">
        <f t="shared" si="3"/>
        <v>80.026447899739196</v>
      </c>
      <c r="E28" s="16">
        <f t="shared" si="3"/>
        <v>82.485300425700089</v>
      </c>
      <c r="F28" s="16">
        <f t="shared" si="3"/>
        <v>7035.5231213096195</v>
      </c>
      <c r="G28" s="16">
        <f t="shared" si="3"/>
        <v>3356.5067918336167</v>
      </c>
      <c r="H28" s="16">
        <f t="shared" si="3"/>
        <v>170.54531804393983</v>
      </c>
      <c r="I28" s="16">
        <f t="shared" si="3"/>
        <v>161.69022977266164</v>
      </c>
      <c r="J28" s="16" t="e">
        <f t="shared" si="3"/>
        <v>#N/A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0</v>
      </c>
      <c r="C29" s="16">
        <f t="shared" si="3"/>
        <v>16.21058045616174</v>
      </c>
      <c r="D29" s="16">
        <f t="shared" si="3"/>
        <v>75.661982580977167</v>
      </c>
      <c r="E29" s="16">
        <f t="shared" si="3"/>
        <v>123.96357774184314</v>
      </c>
      <c r="F29" s="16">
        <f t="shared" si="3"/>
        <v>23973.682537539575</v>
      </c>
      <c r="G29" s="16">
        <f t="shared" si="3"/>
        <v>12205.015256250001</v>
      </c>
      <c r="H29" s="16">
        <f t="shared" si="3"/>
        <v>196.90655822501071</v>
      </c>
      <c r="I29" s="16">
        <f t="shared" si="3"/>
        <v>459.46285540365449</v>
      </c>
      <c r="J29" s="16" t="e">
        <f t="shared" si="3"/>
        <v>#N/A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0</v>
      </c>
      <c r="C30" s="16">
        <f t="shared" si="3"/>
        <v>29.91427622372051</v>
      </c>
      <c r="D30" s="16">
        <f t="shared" si="3"/>
        <v>123.23580290452152</v>
      </c>
      <c r="E30" s="16">
        <f t="shared" si="3"/>
        <v>199.24841436260385</v>
      </c>
      <c r="F30" s="16">
        <f t="shared" si="3"/>
        <v>2485.2634815119841</v>
      </c>
      <c r="G30" s="16">
        <f t="shared" si="3"/>
        <v>28711.530519008065</v>
      </c>
      <c r="H30" s="16">
        <f t="shared" si="3"/>
        <v>241.11928232049689</v>
      </c>
      <c r="I30" s="16">
        <f t="shared" si="3"/>
        <v>1225.6673214389416</v>
      </c>
      <c r="J30" s="16" t="e">
        <f t="shared" si="3"/>
        <v>#N/A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0</v>
      </c>
      <c r="C31" s="16">
        <f t="shared" si="3"/>
        <v>0</v>
      </c>
      <c r="D31" s="16">
        <f t="shared" si="3"/>
        <v>200.7285416252266</v>
      </c>
      <c r="E31" s="16">
        <f t="shared" si="3"/>
        <v>206.86989061238384</v>
      </c>
      <c r="F31" s="16">
        <f t="shared" si="3"/>
        <v>257.49119200345723</v>
      </c>
      <c r="G31" s="16">
        <f t="shared" si="3"/>
        <v>58.599041362059424</v>
      </c>
      <c r="H31" s="16">
        <f t="shared" si="3"/>
        <v>392.79801046426155</v>
      </c>
      <c r="I31" s="16">
        <f t="shared" si="3"/>
        <v>322.78300906971191</v>
      </c>
      <c r="J31" s="16" t="e">
        <f t="shared" si="3"/>
        <v>#N/A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0</v>
      </c>
      <c r="C32" s="16">
        <f t="shared" si="3"/>
        <v>0</v>
      </c>
      <c r="D32" s="16">
        <f t="shared" si="3"/>
        <v>326.95604963412302</v>
      </c>
      <c r="E32" s="16">
        <f t="shared" si="3"/>
        <v>336.9596586870253</v>
      </c>
      <c r="F32" s="16">
        <f t="shared" si="3"/>
        <v>419.41642471073902</v>
      </c>
      <c r="G32" s="16">
        <f t="shared" si="3"/>
        <v>95.442069035318013</v>
      </c>
      <c r="H32" s="16">
        <f t="shared" si="3"/>
        <v>639.81697406918158</v>
      </c>
      <c r="I32" s="16">
        <f t="shared" si="3"/>
        <v>525.76991451505921</v>
      </c>
      <c r="J32" s="16" t="e">
        <f t="shared" si="3"/>
        <v>#N/A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0</v>
      </c>
      <c r="C33" s="16">
        <f t="shared" si="3"/>
        <v>0</v>
      </c>
      <c r="D33" s="16">
        <f t="shared" si="3"/>
        <v>532.56735572931711</v>
      </c>
      <c r="E33" s="16">
        <f t="shared" si="3"/>
        <v>548.86218290235763</v>
      </c>
      <c r="F33" s="16">
        <f t="shared" si="3"/>
        <v>683.17556603865512</v>
      </c>
      <c r="G33" s="16">
        <f t="shared" si="3"/>
        <v>155.45547884650139</v>
      </c>
      <c r="H33" s="16">
        <f t="shared" si="3"/>
        <v>1042.1848366102504</v>
      </c>
      <c r="I33" s="16">
        <f t="shared" si="3"/>
        <v>856.41419410027277</v>
      </c>
      <c r="J33" s="16" t="e">
        <f t="shared" si="3"/>
        <v>#N/A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0</v>
      </c>
      <c r="C34" s="16">
        <f t="shared" si="3"/>
        <v>0</v>
      </c>
      <c r="D34" s="16">
        <f t="shared" si="3"/>
        <v>867.48650957652512</v>
      </c>
      <c r="E34" s="16">
        <f t="shared" si="3"/>
        <v>894.02906599733706</v>
      </c>
      <c r="F34" s="16">
        <f t="shared" si="3"/>
        <v>1112.8114140623143</v>
      </c>
      <c r="G34" s="16">
        <f t="shared" si="3"/>
        <v>253.21099962253106</v>
      </c>
      <c r="H34" s="16">
        <f t="shared" si="3"/>
        <v>1697.5996858897174</v>
      </c>
      <c r="I34" s="16">
        <f t="shared" si="3"/>
        <v>1394.9988844944819</v>
      </c>
      <c r="J34" s="16" t="e">
        <f t="shared" si="3"/>
        <v>#N/A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202</v>
      </c>
      <c r="S36" s="19"/>
    </row>
    <row r="37" spans="1:19" x14ac:dyDescent="0.3">
      <c r="A37" s="15" t="s">
        <v>87</v>
      </c>
      <c r="B37" s="15" t="s">
        <v>8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/>
      <c r="E38" s="16"/>
      <c r="F38" s="16" t="e">
        <v>#DIV/0!</v>
      </c>
      <c r="G38" s="16" t="e">
        <v>#DIV/0!</v>
      </c>
      <c r="H38" s="16" t="e">
        <v>#DIV/0!</v>
      </c>
      <c r="I38" s="16" t="e">
        <v>#DIV/0!</v>
      </c>
      <c r="J38" s="16" t="e">
        <v>#DIV/0!</v>
      </c>
      <c r="K38" s="16" t="e">
        <v>#DIV/0!</v>
      </c>
      <c r="L38" s="16" t="e">
        <v>#DIV/0!</v>
      </c>
      <c r="M38" s="16" t="e">
        <v>#DIV/0!</v>
      </c>
      <c r="N38" s="16" t="e">
        <v>#DIV/0!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/>
      <c r="E39" s="16"/>
      <c r="F39" s="16">
        <v>55.794838923965962</v>
      </c>
      <c r="G39" s="16">
        <v>16.225647236670472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/>
      <c r="E40" s="16"/>
      <c r="F40" s="16">
        <v>70.481675080722482</v>
      </c>
      <c r="G40" s="16">
        <v>57.157548647533964</v>
      </c>
      <c r="H40" s="16">
        <v>28.06889702197369</v>
      </c>
      <c r="I40" s="16">
        <v>16.21058045616174</v>
      </c>
      <c r="J40" s="16">
        <v>29.91427622372051</v>
      </c>
      <c r="K40" s="16">
        <v>0</v>
      </c>
      <c r="L40" s="16">
        <v>0</v>
      </c>
      <c r="M40" s="16">
        <v>0</v>
      </c>
      <c r="N40" s="16">
        <v>0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/>
      <c r="E41" s="16"/>
      <c r="F41" s="16">
        <v>66.076570388177331</v>
      </c>
      <c r="G41" s="16">
        <v>94.594536221695606</v>
      </c>
      <c r="H41" s="16">
        <v>80.026447899739196</v>
      </c>
      <c r="I41" s="16">
        <v>75.661982580977167</v>
      </c>
      <c r="J41" s="16">
        <v>123.23580290452152</v>
      </c>
      <c r="K41" s="16">
        <v>200.7285416252266</v>
      </c>
      <c r="L41" s="16">
        <v>326.95604963412302</v>
      </c>
      <c r="M41" s="16">
        <v>532.56735572931711</v>
      </c>
      <c r="N41" s="16">
        <v>867.48650957652512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/>
      <c r="E42" s="16"/>
      <c r="F42" s="16">
        <v>62.526921111170381</v>
      </c>
      <c r="G42" s="16">
        <v>59.296687100837516</v>
      </c>
      <c r="H42" s="16">
        <v>58.000828734967591</v>
      </c>
      <c r="I42" s="16">
        <v>61.567322386484832</v>
      </c>
      <c r="J42" s="16">
        <v>142.16515371770276</v>
      </c>
      <c r="K42" s="16">
        <v>163.41217082321145</v>
      </c>
      <c r="L42" s="16">
        <v>266.17161243031876</v>
      </c>
      <c r="M42" s="16">
        <v>433.55591471478141</v>
      </c>
      <c r="N42" s="16">
        <v>706.20730531283414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/>
      <c r="E43" s="16"/>
      <c r="F43" s="16">
        <v>62.526921111170381</v>
      </c>
      <c r="G43" s="16">
        <v>95.6614306661765</v>
      </c>
      <c r="H43" s="16">
        <v>79.248212277699693</v>
      </c>
      <c r="I43" s="16">
        <v>75.564358155695643</v>
      </c>
      <c r="J43" s="16">
        <v>123.09597154936884</v>
      </c>
      <c r="K43" s="16">
        <v>200.55047370830218</v>
      </c>
      <c r="L43" s="16">
        <v>326.66599445345901</v>
      </c>
      <c r="M43" s="16">
        <v>532.09488853754817</v>
      </c>
      <c r="N43" s="16">
        <v>866.71691037797859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/>
      <c r="E44" s="16"/>
      <c r="F44" s="16">
        <v>62.526921111170381</v>
      </c>
      <c r="G44" s="16">
        <v>59.296687100837516</v>
      </c>
      <c r="H44" s="16">
        <v>82.411916739866129</v>
      </c>
      <c r="I44" s="16">
        <v>125.44575622954967</v>
      </c>
      <c r="J44" s="16">
        <v>200.14797984383063</v>
      </c>
      <c r="K44" s="16">
        <v>206.55348865088848</v>
      </c>
      <c r="L44" s="16">
        <v>336.44427323232821</v>
      </c>
      <c r="M44" s="16">
        <v>548.02267430252061</v>
      </c>
      <c r="N44" s="16">
        <v>892.661594952114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/>
      <c r="E45" s="16"/>
      <c r="F45" s="16">
        <v>62.526921111170381</v>
      </c>
      <c r="G45" s="16">
        <v>417.76741977011733</v>
      </c>
      <c r="H45" s="16">
        <v>7035.5231213096195</v>
      </c>
      <c r="I45" s="16">
        <v>23973.682537539575</v>
      </c>
      <c r="J45" s="16">
        <v>2485.2634815119841</v>
      </c>
      <c r="K45" s="16">
        <v>257.49119200345723</v>
      </c>
      <c r="L45" s="16">
        <v>419.41642471073902</v>
      </c>
      <c r="M45" s="16">
        <v>683.17556603865512</v>
      </c>
      <c r="N45" s="16">
        <v>1112.8114140623143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/>
      <c r="E46" s="16"/>
      <c r="F46" s="16">
        <v>62.526921111170381</v>
      </c>
      <c r="G46" s="16">
        <v>59.296687100837516</v>
      </c>
      <c r="H46" s="16">
        <v>3356.5067918336167</v>
      </c>
      <c r="I46" s="16">
        <v>12205.015256250001</v>
      </c>
      <c r="J46" s="16">
        <v>28711.530519008065</v>
      </c>
      <c r="K46" s="16">
        <v>58.599041362059424</v>
      </c>
      <c r="L46" s="16">
        <v>95.442069035318013</v>
      </c>
      <c r="M46" s="16">
        <v>155.45547884650139</v>
      </c>
      <c r="N46" s="16">
        <v>253.21099962253106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/>
      <c r="E47" s="16"/>
      <c r="F47" s="16">
        <v>62.526921111170381</v>
      </c>
      <c r="G47" s="16">
        <v>343.81312831125803</v>
      </c>
      <c r="H47" s="16">
        <v>7044.4037894913645</v>
      </c>
      <c r="I47" s="16">
        <v>23520.065820586828</v>
      </c>
      <c r="J47" s="16">
        <v>2304.4943388933571</v>
      </c>
      <c r="K47" s="16">
        <v>251.51793948954881</v>
      </c>
      <c r="L47" s="16">
        <v>409.68662559900707</v>
      </c>
      <c r="M47" s="16">
        <v>667.32674852715718</v>
      </c>
      <c r="N47" s="16">
        <v>1086.9953604084503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/>
      <c r="E48" s="16"/>
      <c r="F48" s="16">
        <v>62.526921111170381</v>
      </c>
      <c r="G48" s="16">
        <v>59.296687100837516</v>
      </c>
      <c r="H48" s="16">
        <v>3344.4617739472287</v>
      </c>
      <c r="I48" s="16">
        <v>12205.015256250001</v>
      </c>
      <c r="J48" s="16">
        <v>28712.752620242067</v>
      </c>
      <c r="K48" s="16">
        <v>58.10137551702244</v>
      </c>
      <c r="L48" s="16">
        <v>94.63141943539911</v>
      </c>
      <c r="M48" s="16">
        <v>154.13501606900508</v>
      </c>
      <c r="N48" s="16">
        <v>251.06010489923207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/>
      <c r="E49" s="16"/>
      <c r="F49" s="16">
        <v>62.526921111170381</v>
      </c>
      <c r="G49" s="16">
        <v>417.7674197706566</v>
      </c>
      <c r="H49" s="16">
        <v>7035.553633783039</v>
      </c>
      <c r="I49" s="16">
        <v>23973.652025216012</v>
      </c>
      <c r="J49" s="16">
        <v>2485.2329690092151</v>
      </c>
      <c r="K49" s="16">
        <v>257.49119211940319</v>
      </c>
      <c r="L49" s="16">
        <v>419.41642471212754</v>
      </c>
      <c r="M49" s="16">
        <v>683.17556600890566</v>
      </c>
      <c r="N49" s="16">
        <v>1112.8114140655484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/>
      <c r="E50" s="16"/>
      <c r="F50" s="16">
        <v>62.526921111170381</v>
      </c>
      <c r="G50" s="16">
        <v>59.296687100837516</v>
      </c>
      <c r="H50" s="16">
        <v>3356.5067918288378</v>
      </c>
      <c r="I50" s="16">
        <v>12205.015256250001</v>
      </c>
      <c r="J50" s="16">
        <v>28711.530519008065</v>
      </c>
      <c r="K50" s="16">
        <v>58.599041362059424</v>
      </c>
      <c r="L50" s="16">
        <v>95.442069035318013</v>
      </c>
      <c r="M50" s="16">
        <v>155.45547884650139</v>
      </c>
      <c r="N50" s="16">
        <v>253.21099962253106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/>
      <c r="E51" s="16"/>
      <c r="F51" s="16">
        <v>62.526921111170381</v>
      </c>
      <c r="G51" s="16">
        <v>401.24788562242111</v>
      </c>
      <c r="H51" s="16">
        <v>6955.1879373465163</v>
      </c>
      <c r="I51" s="16">
        <v>25868.112590487213</v>
      </c>
      <c r="J51" s="16">
        <v>2672.8328550112378</v>
      </c>
      <c r="K51" s="16">
        <v>265.4490969093751</v>
      </c>
      <c r="L51" s="16">
        <v>432.37901306495024</v>
      </c>
      <c r="M51" s="16">
        <v>704.29025653918063</v>
      </c>
      <c r="N51" s="16">
        <v>1147.2050199947353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/>
      <c r="E52" s="16"/>
      <c r="F52" s="16">
        <v>62.526921111170381</v>
      </c>
      <c r="G52" s="16">
        <v>59.296687100837516</v>
      </c>
      <c r="H52" s="16">
        <v>82.485300425700089</v>
      </c>
      <c r="I52" s="16">
        <v>123.96357774184314</v>
      </c>
      <c r="J52" s="16">
        <v>199.24841436260385</v>
      </c>
      <c r="K52" s="16">
        <v>206.86989061238384</v>
      </c>
      <c r="L52" s="16">
        <v>336.9596586870253</v>
      </c>
      <c r="M52" s="16">
        <v>548.86218290235763</v>
      </c>
      <c r="N52" s="16">
        <v>894.02906599733706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/>
      <c r="E53" s="16"/>
      <c r="F53" s="16">
        <v>62.526921111170381</v>
      </c>
      <c r="G53" s="16">
        <v>59.296687100837516</v>
      </c>
      <c r="H53" s="16">
        <v>3437.0225639746322</v>
      </c>
      <c r="I53" s="16">
        <v>12205.015256250001</v>
      </c>
      <c r="J53" s="16">
        <v>28709.71362641469</v>
      </c>
      <c r="K53" s="16">
        <v>59.338923007796943</v>
      </c>
      <c r="L53" s="16">
        <v>96.647258272428047</v>
      </c>
      <c r="M53" s="16">
        <v>157.41860121156694</v>
      </c>
      <c r="N53" s="16">
        <v>256.40872523978214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/>
      <c r="E54" s="16"/>
      <c r="F54" s="16">
        <v>62.526921111170381</v>
      </c>
      <c r="G54" s="16">
        <v>308.01332076079092</v>
      </c>
      <c r="H54" s="16">
        <v>6202.4795776348747</v>
      </c>
      <c r="I54" s="16">
        <v>9595.3875344824428</v>
      </c>
      <c r="J54" s="16">
        <v>1802.7270835130757</v>
      </c>
      <c r="K54" s="16">
        <v>212.21005464279432</v>
      </c>
      <c r="L54" s="16">
        <v>345.65822318349291</v>
      </c>
      <c r="M54" s="16">
        <v>563.03122786914048</v>
      </c>
      <c r="N54" s="16">
        <v>917.10902757824317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/>
      <c r="E55" s="16"/>
      <c r="F55" s="16">
        <v>62.526921111170381</v>
      </c>
      <c r="G55" s="16">
        <v>59.296687100837516</v>
      </c>
      <c r="H55" s="16">
        <v>3038.6256368152067</v>
      </c>
      <c r="I55" s="16">
        <v>12205.015256250001</v>
      </c>
      <c r="J55" s="16">
        <v>28722.220978241465</v>
      </c>
      <c r="K55" s="16">
        <v>54.245633461295739</v>
      </c>
      <c r="L55" s="16">
        <v>88.350826297593542</v>
      </c>
      <c r="M55" s="16">
        <v>143.90459165384704</v>
      </c>
      <c r="N55" s="16">
        <v>234.39582153990452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/>
      <c r="E56" s="16"/>
      <c r="F56" s="16">
        <v>62.526921111170381</v>
      </c>
      <c r="G56" s="16">
        <v>447.93067315855166</v>
      </c>
      <c r="H56" s="16">
        <v>6919.0805121824815</v>
      </c>
      <c r="I56" s="16">
        <v>28467.695581333082</v>
      </c>
      <c r="J56" s="16">
        <v>1803.3935954388401</v>
      </c>
      <c r="K56" s="16">
        <v>228.77561862702342</v>
      </c>
      <c r="L56" s="16">
        <v>372.64178034604583</v>
      </c>
      <c r="M56" s="16">
        <v>606.98459914598141</v>
      </c>
      <c r="N56" s="16">
        <v>988.70435751189916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/>
      <c r="E57" s="16"/>
      <c r="F57" s="16">
        <v>62.526921111170381</v>
      </c>
      <c r="G57" s="16">
        <v>59.296687100837516</v>
      </c>
      <c r="H57" s="16">
        <v>3469.0889515440026</v>
      </c>
      <c r="I57" s="16">
        <v>13065.59701146613</v>
      </c>
      <c r="J57" s="16">
        <v>27311.483760652991</v>
      </c>
      <c r="K57" s="16">
        <v>57.853637693045336</v>
      </c>
      <c r="L57" s="16">
        <v>94.227885004082921</v>
      </c>
      <c r="M57" s="16">
        <v>153.47770100205722</v>
      </c>
      <c r="N57" s="16">
        <v>249.98940791926091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/>
      <c r="E58" s="16"/>
      <c r="F58" s="16">
        <v>62.526921111170381</v>
      </c>
      <c r="G58" s="16">
        <v>140.49709569859405</v>
      </c>
      <c r="H58" s="16">
        <v>170.54531804393983</v>
      </c>
      <c r="I58" s="16">
        <v>196.90655822501071</v>
      </c>
      <c r="J58" s="16">
        <v>241.11928232049689</v>
      </c>
      <c r="K58" s="16">
        <v>392.79801046426155</v>
      </c>
      <c r="L58" s="16">
        <v>639.81697406918158</v>
      </c>
      <c r="M58" s="16">
        <v>1042.1848366102504</v>
      </c>
      <c r="N58" s="16">
        <v>1697.5996858897174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/>
      <c r="E59" s="16"/>
      <c r="F59" s="16">
        <v>62.526921111170381</v>
      </c>
      <c r="G59" s="16">
        <v>59.296687100837516</v>
      </c>
      <c r="H59" s="16">
        <v>161.69022977266164</v>
      </c>
      <c r="I59" s="16">
        <v>459.46285540365449</v>
      </c>
      <c r="J59" s="16">
        <v>1225.6673214389416</v>
      </c>
      <c r="K59" s="16">
        <v>322.78300906971191</v>
      </c>
      <c r="L59" s="16">
        <v>525.76991451505921</v>
      </c>
      <c r="M59" s="16">
        <v>856.41419410027277</v>
      </c>
      <c r="N59" s="16">
        <v>1394.9988844944819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/>
      <c r="E60" s="16"/>
      <c r="F60" s="16">
        <v>62.526921111170381</v>
      </c>
      <c r="G60" s="16">
        <v>121.78255012734921</v>
      </c>
      <c r="H60" s="16">
        <v>168.72261066703302</v>
      </c>
      <c r="I60" s="16">
        <v>184.31008072647725</v>
      </c>
      <c r="J60" s="16">
        <v>237.77484672126045</v>
      </c>
      <c r="K60" s="16">
        <v>387.30057562162813</v>
      </c>
      <c r="L60" s="16">
        <v>630.8622316137504</v>
      </c>
      <c r="M60" s="16">
        <v>1027.5985054063299</v>
      </c>
      <c r="N60" s="16">
        <v>1673.8400893669525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/>
      <c r="E61" s="16"/>
      <c r="F61" s="16">
        <v>62.526921111170381</v>
      </c>
      <c r="G61" s="16">
        <v>59.296687100837516</v>
      </c>
      <c r="H61" s="16">
        <v>159.80645952114159</v>
      </c>
      <c r="I61" s="16">
        <v>433.28676149381658</v>
      </c>
      <c r="J61" s="16">
        <v>1207.2639512830262</v>
      </c>
      <c r="K61" s="16">
        <v>316.41236612152869</v>
      </c>
      <c r="L61" s="16">
        <v>515.39280844836003</v>
      </c>
      <c r="M61" s="16">
        <v>839.51098178700647</v>
      </c>
      <c r="N61" s="16">
        <v>1367.4653327798637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/>
      <c r="E62" s="16"/>
      <c r="F62" s="16">
        <v>62.526921111170381</v>
      </c>
      <c r="G62" s="16">
        <v>140.52760819837161</v>
      </c>
      <c r="H62" s="16">
        <v>170.54531804165006</v>
      </c>
      <c r="I62" s="16">
        <v>196.90655822963086</v>
      </c>
      <c r="J62" s="16">
        <v>241.14979483176791</v>
      </c>
      <c r="K62" s="16">
        <v>392.7980104760565</v>
      </c>
      <c r="L62" s="16">
        <v>639.81697409993069</v>
      </c>
      <c r="M62" s="16">
        <v>1042.1848366587326</v>
      </c>
      <c r="N62" s="16">
        <v>1697.5996859686825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/>
      <c r="E63" s="16"/>
      <c r="F63" s="16">
        <v>66.076570388177331</v>
      </c>
      <c r="G63" s="16">
        <v>90.4926352968955</v>
      </c>
      <c r="H63" s="16">
        <v>70.312816089409097</v>
      </c>
      <c r="I63" s="16">
        <v>74.942056072947324</v>
      </c>
      <c r="J63" s="16">
        <v>122.08230703169549</v>
      </c>
      <c r="K63" s="16">
        <v>198.89932102203764</v>
      </c>
      <c r="L63" s="16">
        <v>323.9764407090953</v>
      </c>
      <c r="M63" s="16">
        <v>527.71388889899526</v>
      </c>
      <c r="N63" s="16">
        <v>859.58072352928798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/>
      <c r="E64" s="16"/>
      <c r="F64" s="16">
        <v>62.526921111170381</v>
      </c>
      <c r="G64" s="16">
        <v>59.296687100837516</v>
      </c>
      <c r="H64" s="16">
        <v>161.69022977208377</v>
      </c>
      <c r="I64" s="16">
        <v>459.46285540947554</v>
      </c>
      <c r="J64" s="16">
        <v>1225.6368089407094</v>
      </c>
      <c r="K64" s="16">
        <v>322.78300906857692</v>
      </c>
      <c r="L64" s="16">
        <v>525.76991451270726</v>
      </c>
      <c r="M64" s="16">
        <v>856.41419409820321</v>
      </c>
      <c r="N64" s="16">
        <v>1394.9988844672203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/>
      <c r="E65" s="16"/>
      <c r="F65" s="16">
        <v>62.526921111170381</v>
      </c>
      <c r="G65" s="16">
        <v>121.57792652248969</v>
      </c>
      <c r="H65" s="16">
        <v>136.79829677796403</v>
      </c>
      <c r="I65" s="16">
        <v>176.91281737138118</v>
      </c>
      <c r="J65" s="16">
        <v>241.43762320519394</v>
      </c>
      <c r="K65" s="16">
        <v>393.2668525668696</v>
      </c>
      <c r="L65" s="16">
        <v>640.58066846265706</v>
      </c>
      <c r="M65" s="16">
        <v>1043.4288143027852</v>
      </c>
      <c r="N65" s="16">
        <v>1699.6259944687345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/>
      <c r="E66" s="16"/>
      <c r="F66" s="16">
        <v>62.526921111170381</v>
      </c>
      <c r="G66" s="16">
        <v>59.296687100837516</v>
      </c>
      <c r="H66" s="16">
        <v>157.60618772357475</v>
      </c>
      <c r="I66" s="16">
        <v>582.48073919235014</v>
      </c>
      <c r="J66" s="16">
        <v>1204.5996562228786</v>
      </c>
      <c r="K66" s="16">
        <v>325.83526911486274</v>
      </c>
      <c r="L66" s="16">
        <v>530.74172450193214</v>
      </c>
      <c r="M66" s="16">
        <v>864.51274866747815</v>
      </c>
      <c r="N66" s="16">
        <v>1408.1905765227878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/>
      <c r="E67" s="16"/>
      <c r="F67" s="16">
        <v>62.526921111170381</v>
      </c>
      <c r="G67" s="16">
        <v>110.01627945688489</v>
      </c>
      <c r="H67" s="16">
        <v>123.52479727987735</v>
      </c>
      <c r="I67" s="16">
        <v>137.76026180807625</v>
      </c>
      <c r="J67" s="16">
        <v>189.308826371245</v>
      </c>
      <c r="K67" s="16">
        <v>308.40423715126866</v>
      </c>
      <c r="L67" s="16">
        <v>502.34841019744545</v>
      </c>
      <c r="M67" s="16">
        <v>818.26303156253334</v>
      </c>
      <c r="N67" s="16">
        <v>1332.854660836651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/>
      <c r="E68" s="16"/>
      <c r="F68" s="16">
        <v>62.526921111170381</v>
      </c>
      <c r="G68" s="16">
        <v>59.296687100837516</v>
      </c>
      <c r="H68" s="16">
        <v>121.21836408016877</v>
      </c>
      <c r="I68" s="16">
        <v>311.24021583315545</v>
      </c>
      <c r="J68" s="16">
        <v>1186.1908438480716</v>
      </c>
      <c r="K68" s="16">
        <v>248.22207829094043</v>
      </c>
      <c r="L68" s="16">
        <v>404.31801512695154</v>
      </c>
      <c r="M68" s="16">
        <v>658.58184777537701</v>
      </c>
      <c r="N68" s="16">
        <v>1072.7508385617405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/>
      <c r="E69" s="16"/>
      <c r="F69" s="16">
        <v>62.526921111170381</v>
      </c>
      <c r="G69" s="16">
        <v>140.69731844629393</v>
      </c>
      <c r="H69" s="16">
        <v>171.04093565021415</v>
      </c>
      <c r="I69" s="16">
        <v>207.85596367657413</v>
      </c>
      <c r="J69" s="16">
        <v>240.04533548208397</v>
      </c>
      <c r="K69" s="16">
        <v>391.04866422506342</v>
      </c>
      <c r="L69" s="16">
        <v>636.96747338823775</v>
      </c>
      <c r="M69" s="16">
        <v>1037.5433002618304</v>
      </c>
      <c r="N69" s="16">
        <v>1690.0391122698177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/>
      <c r="E70" s="16"/>
      <c r="F70" s="16">
        <v>62.526921111170381</v>
      </c>
      <c r="G70" s="16">
        <v>59.296687100837516</v>
      </c>
      <c r="H70" s="16">
        <v>164.44783363927183</v>
      </c>
      <c r="I70" s="16">
        <v>514.24695638943922</v>
      </c>
      <c r="J70" s="16">
        <v>1223.1993199120509</v>
      </c>
      <c r="K70" s="16">
        <v>322.91958169156106</v>
      </c>
      <c r="L70" s="16">
        <v>525.99237692495535</v>
      </c>
      <c r="M70" s="16">
        <v>856.77656198492764</v>
      </c>
      <c r="N70" s="16">
        <v>1395.589143495328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/>
      <c r="E71" s="16"/>
      <c r="F71" s="16">
        <v>62.526921111170381</v>
      </c>
      <c r="G71" s="16">
        <v>59.296687100837516</v>
      </c>
      <c r="H71" s="16">
        <v>81.021771818075877</v>
      </c>
      <c r="I71" s="16">
        <v>122.48640442191642</v>
      </c>
      <c r="J71" s="16">
        <v>198.88599097239899</v>
      </c>
      <c r="K71" s="16">
        <v>201.34651614926958</v>
      </c>
      <c r="L71" s="16">
        <v>327.96266370421881</v>
      </c>
      <c r="M71" s="16">
        <v>534.20702611456284</v>
      </c>
      <c r="N71" s="16">
        <v>870.15735985113213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/>
      <c r="E72" s="16"/>
      <c r="F72" s="16">
        <v>66.076570388177331</v>
      </c>
      <c r="G72" s="16">
        <v>96.461603425057589</v>
      </c>
      <c r="H72" s="16">
        <v>78.276015138118112</v>
      </c>
      <c r="I72" s="16">
        <v>75.028209860994536</v>
      </c>
      <c r="J72" s="16">
        <v>122.17294074243785</v>
      </c>
      <c r="K72" s="16">
        <v>199.04695392340398</v>
      </c>
      <c r="L72" s="16">
        <v>324.21691914859463</v>
      </c>
      <c r="M72" s="16">
        <v>528.10560293825199</v>
      </c>
      <c r="N72" s="16">
        <v>860.21878442281866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/>
      <c r="E73" s="16"/>
      <c r="F73" s="16">
        <v>62.526921111170381</v>
      </c>
      <c r="G73" s="16">
        <v>59.296687100837516</v>
      </c>
      <c r="H73" s="16">
        <v>82.485300586238651</v>
      </c>
      <c r="I73" s="16">
        <v>123.96357764647395</v>
      </c>
      <c r="J73" s="16">
        <v>199.24841454933795</v>
      </c>
      <c r="K73" s="16">
        <v>206.86989259260511</v>
      </c>
      <c r="L73" s="16">
        <v>336.95966190563246</v>
      </c>
      <c r="M73" s="16">
        <v>548.86218814517906</v>
      </c>
      <c r="N73" s="16">
        <v>894.02907453734281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/>
      <c r="E74" s="16"/>
      <c r="F74" s="16">
        <v>66.076570388177331</v>
      </c>
      <c r="G74" s="16">
        <v>85.713225026637133</v>
      </c>
      <c r="H74" s="16">
        <v>60.516017231596599</v>
      </c>
      <c r="I74" s="16">
        <v>73.991760763003157</v>
      </c>
      <c r="J74" s="16">
        <v>120.5648886062136</v>
      </c>
      <c r="K74" s="16">
        <v>196.3779041473922</v>
      </c>
      <c r="L74" s="16">
        <v>319.86931782348694</v>
      </c>
      <c r="M74" s="16">
        <v>521.02382063954394</v>
      </c>
      <c r="N74" s="16">
        <v>848.68330728921933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/>
      <c r="E75" s="16"/>
      <c r="F75" s="16">
        <v>62.526921111170381</v>
      </c>
      <c r="G75" s="16">
        <v>59.296687100837516</v>
      </c>
      <c r="H75" s="16">
        <v>70.057539292859389</v>
      </c>
      <c r="I75" s="16">
        <v>102.15177176298394</v>
      </c>
      <c r="J75" s="16">
        <v>211.60871748304092</v>
      </c>
      <c r="K75" s="16">
        <v>211.15123989549525</v>
      </c>
      <c r="L75" s="16">
        <v>343.93352552928866</v>
      </c>
      <c r="M75" s="16">
        <v>560.22187712928883</v>
      </c>
      <c r="N75" s="16">
        <v>912.53281088598055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/>
      <c r="E76" s="16"/>
      <c r="F76" s="16">
        <v>62.526921111170381</v>
      </c>
      <c r="G76" s="16">
        <v>78.235151544845394</v>
      </c>
      <c r="H76" s="16">
        <v>58.000828734967591</v>
      </c>
      <c r="I76" s="16">
        <v>58.223065774257591</v>
      </c>
      <c r="J76" s="16">
        <v>94.848833567765112</v>
      </c>
      <c r="K76" s="16">
        <v>154.53886242828975</v>
      </c>
      <c r="L76" s="16">
        <v>251.71792806404136</v>
      </c>
      <c r="M76" s="16">
        <v>410.01238591349869</v>
      </c>
      <c r="N76" s="16">
        <v>667.85737775355176</v>
      </c>
    </row>
  </sheetData>
  <conditionalFormatting sqref="A1:XFD1048576">
    <cfRule type="expression" dxfId="15" priority="1">
      <formula>_xlfn.ISFORMULA(A1)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BD5CA-31BB-43D8-A2E4-0BC2D5755AA7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6BA-2321-428B-ADE8-932B0957E56B}">
  <sheetPr>
    <tabColor theme="5" tint="0.39997558519241921"/>
  </sheetPr>
  <dimension ref="A1:Z282"/>
  <sheetViews>
    <sheetView zoomScale="70" zoomScaleNormal="70" workbookViewId="0">
      <pane ySplit="14" topLeftCell="A15" activePane="bottomLeft" state="frozen"/>
      <selection pane="bottomLeft" activeCell="E15" sqref="E15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340</v>
      </c>
    </row>
    <row r="2" spans="1:4" s="14" customFormat="1" x14ac:dyDescent="0.3">
      <c r="A2" s="5" t="s">
        <v>5</v>
      </c>
      <c r="B2" s="14" t="s">
        <v>331</v>
      </c>
    </row>
    <row r="3" spans="1:4" s="14" customFormat="1" x14ac:dyDescent="0.3">
      <c r="A3" s="5" t="s">
        <v>6</v>
      </c>
      <c r="B3" s="14" t="s">
        <v>301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322</v>
      </c>
    </row>
    <row r="7" spans="1:4" s="14" customFormat="1" x14ac:dyDescent="0.3">
      <c r="A7" s="5"/>
      <c r="B7" s="14" t="s">
        <v>190</v>
      </c>
      <c r="C7" s="14" t="s">
        <v>9</v>
      </c>
      <c r="D7" s="14" t="s">
        <v>323</v>
      </c>
    </row>
    <row r="8" spans="1:4" s="14" customFormat="1" x14ac:dyDescent="0.3">
      <c r="A8" s="5"/>
      <c r="B8" s="14" t="s">
        <v>192</v>
      </c>
      <c r="C8" s="14" t="s">
        <v>60</v>
      </c>
      <c r="D8" s="14" t="s">
        <v>324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325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$F$8:$Q3300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CONCATENATE("Billion passenger km from new ",$B$23," capacity")</f>
        <v>Billion passenger km from new Alternative fuels capacity</v>
      </c>
    </row>
    <row r="14" spans="1:4" s="5" customFormat="1" x14ac:dyDescent="0.3">
      <c r="B14" s="5" t="s">
        <v>341</v>
      </c>
    </row>
    <row r="15" spans="1:4" ht="15" thickBot="1" x14ac:dyDescent="0.35"/>
    <row r="16" spans="1:4" s="17" customFormat="1" ht="15" thickBot="1" x14ac:dyDescent="0.35">
      <c r="A16" s="17" t="s">
        <v>205</v>
      </c>
    </row>
    <row r="18" spans="1:18" x14ac:dyDescent="0.3">
      <c r="A18" s="4" t="s">
        <v>206</v>
      </c>
      <c r="P18" s="18"/>
      <c r="Q18" s="18"/>
      <c r="R18" s="18"/>
    </row>
    <row r="19" spans="1:18" x14ac:dyDescent="0.3">
      <c r="A19" s="15" t="s">
        <v>86</v>
      </c>
      <c r="B19" s="15">
        <v>1</v>
      </c>
      <c r="C19" s="15">
        <f>B19+1</f>
        <v>2</v>
      </c>
      <c r="D19" s="15">
        <f t="shared" ref="D19:M19" si="0">C19+1</f>
        <v>3</v>
      </c>
      <c r="E19" s="15">
        <f t="shared" si="0"/>
        <v>4</v>
      </c>
      <c r="F19" s="15">
        <f t="shared" si="0"/>
        <v>5</v>
      </c>
      <c r="G19" s="15">
        <f t="shared" si="0"/>
        <v>6</v>
      </c>
      <c r="H19" s="15">
        <f t="shared" si="0"/>
        <v>7</v>
      </c>
      <c r="I19" s="15">
        <f t="shared" si="0"/>
        <v>8</v>
      </c>
      <c r="J19" s="15">
        <f t="shared" si="0"/>
        <v>9</v>
      </c>
      <c r="K19" s="15">
        <f t="shared" si="0"/>
        <v>10</v>
      </c>
      <c r="L19" s="15">
        <f t="shared" si="0"/>
        <v>11</v>
      </c>
      <c r="M19" s="15">
        <f t="shared" si="0"/>
        <v>12</v>
      </c>
      <c r="P19" s="18"/>
      <c r="Q19" s="18"/>
      <c r="R19" s="18"/>
    </row>
    <row r="20" spans="1:18" ht="100.8" x14ac:dyDescent="0.3">
      <c r="A20" s="21" t="s">
        <v>87</v>
      </c>
      <c r="B20" s="21" t="str">
        <f>INDEX('R1. Scenario specifications'!$C$11:$C$49,MATCH(B$21,'R1. Scenario specifications'!$A$11:$A$49,0))</f>
        <v>TIAM BAU - No Policy Action</v>
      </c>
      <c r="C20" s="21" t="str">
        <f>INDEX('R1. Scenario specifications'!$C$11:$C$49,MATCH(C$21,'R1. Scenario specifications'!$A$11:$A$49,0))</f>
        <v>Vivid BAU - WEO Current Policies Scenario emissions pathway run through TIAM</v>
      </c>
      <c r="D20" s="21" t="str">
        <f>INDEX('R1. Scenario specifications'!$C$11:$C$49,MATCH(D$21,'R1. Scenario specifications'!$A$11:$A$49,0))</f>
        <v>Vivid Paris NDCs - WEO New Policies Scenario emissions pathway run through TIAM</v>
      </c>
      <c r="E20" s="21" t="str">
        <f>INDEX('R1. Scenario specifications'!$C$11:$C$49,MATCH(E$21,'R1. Scenario specifications'!$A$11:$A$49,0))</f>
        <v>Current 2DS, 2020 start, 'Expect the Unexpected'</v>
      </c>
      <c r="F20" s="21" t="str">
        <f>INDEX('R1. Scenario specifications'!$C$11:$C$49,MATCH(F$21,'R1. Scenario specifications'!$A$11:$A$49,0))</f>
        <v>Current 2DS, 2030 start, 'Expect the Unexpected'</v>
      </c>
      <c r="G20" s="21" t="str">
        <f>INDEX('R1. Scenario specifications'!$C$11:$C$49,MATCH(G$21,'R1. Scenario specifications'!$A$11:$A$49,0))</f>
        <v>Current 1.5DS, 2020 start, 'Expect the Unexpected'</v>
      </c>
      <c r="H20" s="21" t="str">
        <f>INDEX('R1. Scenario specifications'!$C$11:$C$49,MATCH(H$21,'R1. Scenario specifications'!$A$11:$A$49,0))</f>
        <v>Current 1.5DS, 2030 start, 'Expect the Unexpected'</v>
      </c>
      <c r="I20" s="21" t="str">
        <f>INDEX('R1. Scenario specifications'!$C$11:$C$49,MATCH(I$21,'R1. Scenario specifications'!$A$11:$A$49,0))</f>
        <v>Current 1.75DS, 2020 start, 'Expect the Unexpected'</v>
      </c>
      <c r="J20" s="21" t="str">
        <f>INDEX('R1. Scenario specifications'!$C$11:$C$49,MATCH(J$21,'R1. Scenario specifications'!$A$11:$A$49,0))</f>
        <v>Current 1.75DS, 2030 start, 'Expect the Unexpected'</v>
      </c>
      <c r="K20" s="21" t="e">
        <f>INDEX('R1. Scenario specifications'!$C$11:$C$49,MATCH(K$21,'R1. Scenario specifications'!$A$11:$A$49,0))</f>
        <v>#N/A</v>
      </c>
      <c r="L20" s="21" t="e">
        <f>INDEX('R1. Scenario specifications'!$C$11:$C$49,MATCH(L$21,'R1. Scenario specifications'!$A$11:$A$49,0))</f>
        <v>#N/A</v>
      </c>
      <c r="M20" s="21" t="e">
        <f>INDEX('R1. Scenario specifications'!$C$11:$C$49,MATCH(M$21,'R1. Scenario specifications'!$A$11:$A$49,0))</f>
        <v>#N/A</v>
      </c>
      <c r="P20" s="18"/>
      <c r="Q20" s="18"/>
      <c r="R20" s="18"/>
    </row>
    <row r="21" spans="1:18" x14ac:dyDescent="0.3">
      <c r="A21" s="15" t="s">
        <v>8</v>
      </c>
      <c r="B21" s="20" t="s">
        <v>11</v>
      </c>
      <c r="C21" s="20" t="s">
        <v>13</v>
      </c>
      <c r="D21" s="20" t="s">
        <v>14</v>
      </c>
      <c r="E21" s="20" t="s">
        <v>15</v>
      </c>
      <c r="F21" s="20" t="s">
        <v>26</v>
      </c>
      <c r="G21" s="20" t="s">
        <v>19</v>
      </c>
      <c r="H21" s="20" t="s">
        <v>20</v>
      </c>
      <c r="I21" s="20" t="s">
        <v>32</v>
      </c>
      <c r="J21" s="20" t="s">
        <v>33</v>
      </c>
      <c r="K21" s="20"/>
      <c r="L21" s="20"/>
      <c r="M21" s="20"/>
      <c r="P21" s="18"/>
      <c r="Q21" s="18"/>
      <c r="R21" s="18"/>
    </row>
    <row r="22" spans="1:18" x14ac:dyDescent="0.3">
      <c r="P22" s="18"/>
      <c r="Q22" s="18"/>
      <c r="R22" s="18"/>
    </row>
    <row r="23" spans="1:18" x14ac:dyDescent="0.3">
      <c r="A23" s="15" t="s">
        <v>364</v>
      </c>
      <c r="B23" s="20" t="s">
        <v>343</v>
      </c>
      <c r="P23" s="18"/>
      <c r="Q23" s="18"/>
      <c r="R23" s="18"/>
    </row>
    <row r="24" spans="1:18" x14ac:dyDescent="0.3">
      <c r="P24" s="18"/>
      <c r="Q24" s="18"/>
      <c r="R24" s="18"/>
    </row>
    <row r="25" spans="1:18" x14ac:dyDescent="0.3">
      <c r="A25" s="15" t="s">
        <v>196</v>
      </c>
      <c r="B25" s="15" t="str">
        <f>IF(ISBLANK(B21),"",B21)</f>
        <v>Vivid_0A</v>
      </c>
      <c r="C25" s="15" t="str">
        <f t="shared" ref="C25:M25" si="1">IF(ISBLANK(C21),"",C21)</f>
        <v>Vivid_0A_BAU</v>
      </c>
      <c r="D25" s="15" t="str">
        <f t="shared" si="1"/>
        <v>Vivid_0B</v>
      </c>
      <c r="E25" s="15" t="str">
        <f t="shared" si="1"/>
        <v>Vivid_1</v>
      </c>
      <c r="F25" s="15" t="str">
        <f t="shared" si="1"/>
        <v>Vivid_2</v>
      </c>
      <c r="G25" s="15" t="str">
        <f t="shared" si="1"/>
        <v>Vivid_13</v>
      </c>
      <c r="H25" s="15" t="str">
        <f t="shared" si="1"/>
        <v>Vivid_14</v>
      </c>
      <c r="I25" s="15" t="str">
        <f t="shared" si="1"/>
        <v>Vivid_25</v>
      </c>
      <c r="J25" s="15" t="str">
        <f t="shared" si="1"/>
        <v>Vivid_26</v>
      </c>
      <c r="K25" s="15" t="str">
        <f t="shared" si="1"/>
        <v/>
      </c>
      <c r="L25" s="15" t="str">
        <f t="shared" si="1"/>
        <v/>
      </c>
      <c r="M25" s="15" t="str">
        <f t="shared" si="1"/>
        <v/>
      </c>
      <c r="P25" s="18"/>
      <c r="Q25" s="18"/>
      <c r="R25" s="18"/>
    </row>
    <row r="26" spans="1:18" x14ac:dyDescent="0.3">
      <c r="A26" s="15">
        <v>2012</v>
      </c>
      <c r="B26" s="16">
        <f t="array" ref="B26">INDEX($E$49:$O$282,MATCH(B$25&amp;$B$23,$B$49:$B$282&amp;$D$49:$D$282,0),MATCH($A26,$E$48:$O$48,0))</f>
        <v>52.559837305869308</v>
      </c>
      <c r="C26" s="16">
        <f t="array" ref="C26">INDEX($E$49:$O$282,MATCH(C$25&amp;$B$23,$B$49:$B$282&amp;$D$49:$D$282,0),MATCH($A26,$E$48:$O$48,0))</f>
        <v>52.996153150850148</v>
      </c>
      <c r="D26" s="16">
        <f t="array" ref="D26">INDEX($E$49:$O$282,MATCH(D$25&amp;$B$23,$B$49:$B$282&amp;$D$49:$D$282,0),MATCH($A26,$E$48:$O$48,0))</f>
        <v>52.559837305869308</v>
      </c>
      <c r="E26" s="16">
        <f t="array" ref="E26">INDEX($E$49:$O$282,MATCH(E$25&amp;$B$23,$B$49:$B$282&amp;$D$49:$D$282,0),MATCH($A26,$E$48:$O$48,0))</f>
        <v>52.559837305869308</v>
      </c>
      <c r="F26" s="16">
        <f t="array" ref="F26">INDEX($E$49:$O$282,MATCH(F$25&amp;$B$23,$B$49:$B$282&amp;$D$49:$D$282,0),MATCH($A26,$E$48:$O$48,0))</f>
        <v>52.489504077311494</v>
      </c>
      <c r="G26" s="16">
        <f t="array" ref="G26">INDEX($E$49:$O$282,MATCH(G$25&amp;$B$23,$B$49:$B$282&amp;$D$49:$D$282,0),MATCH($A26,$E$48:$O$48,0))</f>
        <v>52.489504077311494</v>
      </c>
      <c r="H26" s="16">
        <f t="array" ref="H26">INDEX($E$49:$O$282,MATCH(H$25&amp;$B$23,$B$49:$B$282&amp;$D$49:$D$282,0),MATCH($A26,$E$48:$O$48,0))</f>
        <v>52.489504077311494</v>
      </c>
      <c r="I26" s="16">
        <f t="array" ref="I26">INDEX($E$49:$O$282,MATCH(I$25&amp;$B$23,$B$49:$B$282&amp;$D$49:$D$282,0),MATCH($A26,$E$48:$O$48,0))</f>
        <v>52.489504077311494</v>
      </c>
      <c r="J26" s="16">
        <f t="array" ref="J26">INDEX($E$49:$O$282,MATCH(J$25&amp;$B$23,$B$49:$B$282&amp;$D$49:$D$282,0),MATCH($A26,$E$48:$O$48,0))</f>
        <v>52.489504077311494</v>
      </c>
      <c r="K26" s="16" t="e">
        <f t="array" ref="K26">INDEX($E$49:$O$282,MATCH(K$25&amp;$B$23,$B$49:$B$282&amp;$D$49:$D$282,0),MATCH($A26,$E$48:$O$48,0))</f>
        <v>#N/A</v>
      </c>
      <c r="L26" s="16" t="e">
        <f t="array" ref="L26">INDEX($E$49:$O$282,MATCH(L$25&amp;$B$23,$B$49:$B$282&amp;$D$49:$D$282,0),MATCH($A26,$E$48:$O$48,0))</f>
        <v>#N/A</v>
      </c>
      <c r="M26" s="16" t="e">
        <f t="array" ref="M26">INDEX($E$49:$O$282,MATCH(M$25&amp;$B$23,$B$49:$B$282&amp;$D$49:$D$282,0),MATCH($A26,$E$48:$O$48,0))</f>
        <v>#N/A</v>
      </c>
      <c r="P26" s="18"/>
      <c r="Q26" s="18"/>
      <c r="R26" s="18"/>
    </row>
    <row r="27" spans="1:18" x14ac:dyDescent="0.3">
      <c r="A27" s="15">
        <v>2020</v>
      </c>
      <c r="B27" s="16">
        <f t="array" ref="B27">INDEX($E$49:$O$282,MATCH(B$25&amp;$B$23,$B$49:$B$282&amp;$D$49:$D$282,0),MATCH($A27,$E$48:$O$48,0))</f>
        <v>926.00169097324158</v>
      </c>
      <c r="C27" s="16">
        <f t="array" ref="C27">INDEX($E$49:$O$282,MATCH(C$25&amp;$B$23,$B$49:$B$282&amp;$D$49:$D$282,0),MATCH($A27,$E$48:$O$48,0))</f>
        <v>1030.7139781705284</v>
      </c>
      <c r="D27" s="16">
        <f t="array" ref="D27">INDEX($E$49:$O$282,MATCH(D$25&amp;$B$23,$B$49:$B$282&amp;$D$49:$D$282,0),MATCH($A27,$E$48:$O$48,0))</f>
        <v>982.05397218017083</v>
      </c>
      <c r="E27" s="16">
        <f t="array" ref="E27">INDEX($E$49:$O$282,MATCH(E$25&amp;$B$23,$B$49:$B$282&amp;$D$49:$D$282,0),MATCH($A27,$E$48:$O$48,0))</f>
        <v>982.05397218017083</v>
      </c>
      <c r="F27" s="16">
        <f t="array" ref="F27">INDEX($E$49:$O$282,MATCH(F$25&amp;$B$23,$B$49:$B$282&amp;$D$49:$D$282,0),MATCH($A27,$E$48:$O$48,0))</f>
        <v>984.80993677964273</v>
      </c>
      <c r="G27" s="16">
        <f t="array" ref="G27">INDEX($E$49:$O$282,MATCH(G$25&amp;$B$23,$B$49:$B$282&amp;$D$49:$D$282,0),MATCH($A27,$E$48:$O$48,0))</f>
        <v>984.80993677964273</v>
      </c>
      <c r="H27" s="16">
        <f t="array" ref="H27">INDEX($E$49:$O$282,MATCH(H$25&amp;$B$23,$B$49:$B$282&amp;$D$49:$D$282,0),MATCH($A27,$E$48:$O$48,0))</f>
        <v>984.80993677964273</v>
      </c>
      <c r="I27" s="16">
        <f t="array" ref="I27">INDEX($E$49:$O$282,MATCH(I$25&amp;$B$23,$B$49:$B$282&amp;$D$49:$D$282,0),MATCH($A27,$E$48:$O$48,0))</f>
        <v>984.80993677964273</v>
      </c>
      <c r="J27" s="16">
        <f t="array" ref="J27">INDEX($E$49:$O$282,MATCH(J$25&amp;$B$23,$B$49:$B$282&amp;$D$49:$D$282,0),MATCH($A27,$E$48:$O$48,0))</f>
        <v>984.80993677964273</v>
      </c>
      <c r="K27" s="16" t="e">
        <f t="array" ref="K27">INDEX($E$49:$O$282,MATCH(K$25&amp;$B$23,$B$49:$B$282&amp;$D$49:$D$282,0),MATCH($A27,$E$48:$O$48,0))</f>
        <v>#N/A</v>
      </c>
      <c r="L27" s="16" t="e">
        <f t="array" ref="L27">INDEX($E$49:$O$282,MATCH(L$25&amp;$B$23,$B$49:$B$282&amp;$D$49:$D$282,0),MATCH($A27,$E$48:$O$48,0))</f>
        <v>#N/A</v>
      </c>
      <c r="M27" s="16" t="e">
        <f t="array" ref="M27">INDEX($E$49:$O$282,MATCH(M$25&amp;$B$23,$B$49:$B$282&amp;$D$49:$D$282,0),MATCH($A27,$E$48:$O$48,0))</f>
        <v>#N/A</v>
      </c>
      <c r="P27" s="18"/>
      <c r="Q27" s="18"/>
      <c r="R27" s="18"/>
    </row>
    <row r="28" spans="1:18" x14ac:dyDescent="0.3">
      <c r="A28" s="15">
        <v>2030</v>
      </c>
      <c r="B28" s="16">
        <f t="array" ref="B28">INDEX($E$49:$O$282,MATCH(B$25&amp;$B$23,$B$49:$B$282&amp;$D$49:$D$282,0),MATCH($A28,$E$48:$O$48,0))</f>
        <v>3558.0512704114813</v>
      </c>
      <c r="C28" s="16">
        <f t="array" ref="C28">INDEX($E$49:$O$282,MATCH(C$25&amp;$B$23,$B$49:$B$282&amp;$D$49:$D$282,0),MATCH($A28,$E$48:$O$48,0))</f>
        <v>3250.2431195022004</v>
      </c>
      <c r="D28" s="16">
        <f t="array" ref="D28">INDEX($E$49:$O$282,MATCH(D$25&amp;$B$23,$B$49:$B$282&amp;$D$49:$D$282,0),MATCH($A28,$E$48:$O$48,0))</f>
        <v>2495.0228085020458</v>
      </c>
      <c r="E28" s="16">
        <f t="array" ref="E28">INDEX($E$49:$O$282,MATCH(E$25&amp;$B$23,$B$49:$B$282&amp;$D$49:$D$282,0),MATCH($A28,$E$48:$O$48,0))</f>
        <v>862.86892028632656</v>
      </c>
      <c r="F28" s="16">
        <f t="array" ref="F28">INDEX($E$49:$O$282,MATCH(F$25&amp;$B$23,$B$49:$B$282&amp;$D$49:$D$282,0),MATCH($A28,$E$48:$O$48,0))</f>
        <v>2435.6436647030087</v>
      </c>
      <c r="G28" s="16">
        <f t="array" ref="G28">INDEX($E$49:$O$282,MATCH(G$25&amp;$B$23,$B$49:$B$282&amp;$D$49:$D$282,0),MATCH($A28,$E$48:$O$48,0))</f>
        <v>784.11081970236387</v>
      </c>
      <c r="H28" s="16">
        <f t="array" ref="H28">INDEX($E$49:$O$282,MATCH(H$25&amp;$B$23,$B$49:$B$282&amp;$D$49:$D$282,0),MATCH($A28,$E$48:$O$48,0))</f>
        <v>2435.6436647030087</v>
      </c>
      <c r="I28" s="16">
        <f t="array" ref="I28">INDEX($E$49:$O$282,MATCH(I$25&amp;$B$23,$B$49:$B$282&amp;$D$49:$D$282,0),MATCH($A28,$E$48:$O$48,0))</f>
        <v>782.61772901989434</v>
      </c>
      <c r="J28" s="16">
        <f t="array" ref="J28">INDEX($E$49:$O$282,MATCH(J$25&amp;$B$23,$B$49:$B$282&amp;$D$49:$D$282,0),MATCH($A28,$E$48:$O$48,0))</f>
        <v>2435.6436647030087</v>
      </c>
      <c r="K28" s="16" t="e">
        <f t="array" ref="K28">INDEX($E$49:$O$282,MATCH(K$25&amp;$B$23,$B$49:$B$282&amp;$D$49:$D$282,0),MATCH($A28,$E$48:$O$48,0))</f>
        <v>#N/A</v>
      </c>
      <c r="L28" s="16" t="e">
        <f t="array" ref="L28">INDEX($E$49:$O$282,MATCH(L$25&amp;$B$23,$B$49:$B$282&amp;$D$49:$D$282,0),MATCH($A28,$E$48:$O$48,0))</f>
        <v>#N/A</v>
      </c>
      <c r="M28" s="16" t="e">
        <f t="array" ref="M28">INDEX($E$49:$O$282,MATCH(M$25&amp;$B$23,$B$49:$B$282&amp;$D$49:$D$282,0),MATCH($A28,$E$48:$O$48,0))</f>
        <v>#N/A</v>
      </c>
      <c r="P28" s="18"/>
      <c r="Q28" s="18"/>
      <c r="R28" s="18"/>
    </row>
    <row r="29" spans="1:18" x14ac:dyDescent="0.3">
      <c r="A29" s="15">
        <v>2040</v>
      </c>
      <c r="B29" s="16">
        <f t="array" ref="B29">INDEX($E$49:$O$282,MATCH(B$25&amp;$B$23,$B$49:$B$282&amp;$D$49:$D$282,0),MATCH($A29,$E$48:$O$48,0))</f>
        <v>4612.8749624721449</v>
      </c>
      <c r="C29" s="16">
        <f t="array" ref="C29">INDEX($E$49:$O$282,MATCH(C$25&amp;$B$23,$B$49:$B$282&amp;$D$49:$D$282,0),MATCH($A29,$E$48:$O$48,0))</f>
        <v>4888.9219309969694</v>
      </c>
      <c r="D29" s="16">
        <f t="array" ref="D29">INDEX($E$49:$O$282,MATCH(D$25&amp;$B$23,$B$49:$B$282&amp;$D$49:$D$282,0),MATCH($A29,$E$48:$O$48,0))</f>
        <v>4341.0535391817994</v>
      </c>
      <c r="E29" s="16">
        <f t="array" ref="E29">INDEX($E$49:$O$282,MATCH(E$25&amp;$B$23,$B$49:$B$282&amp;$D$49:$D$282,0),MATCH($A29,$E$48:$O$48,0))</f>
        <v>1928.6529039699087</v>
      </c>
      <c r="F29" s="16">
        <f t="array" ref="F29">INDEX($E$49:$O$282,MATCH(F$25&amp;$B$23,$B$49:$B$282&amp;$D$49:$D$282,0),MATCH($A29,$E$48:$O$48,0))</f>
        <v>1878.5208146759828</v>
      </c>
      <c r="G29" s="16">
        <f t="array" ref="G29">INDEX($E$49:$O$282,MATCH(G$25&amp;$B$23,$B$49:$B$282&amp;$D$49:$D$282,0),MATCH($A29,$E$48:$O$48,0))</f>
        <v>1145.8034646645692</v>
      </c>
      <c r="H29" s="16">
        <f t="array" ref="H29">INDEX($E$49:$O$282,MATCH(H$25&amp;$B$23,$B$49:$B$282&amp;$D$49:$D$282,0),MATCH($A29,$E$48:$O$48,0))</f>
        <v>1051.0019995393275</v>
      </c>
      <c r="I29" s="16">
        <f t="array" ref="I29">INDEX($E$49:$O$282,MATCH(I$25&amp;$B$23,$B$49:$B$282&amp;$D$49:$D$282,0),MATCH($A29,$E$48:$O$48,0))</f>
        <v>1316.4462899795706</v>
      </c>
      <c r="J29" s="16">
        <f t="array" ref="J29">INDEX($E$49:$O$282,MATCH(J$25&amp;$B$23,$B$49:$B$282&amp;$D$49:$D$282,0),MATCH($A29,$E$48:$O$48,0))</f>
        <v>812.84185782852796</v>
      </c>
      <c r="K29" s="16" t="e">
        <f t="array" ref="K29">INDEX($E$49:$O$282,MATCH(K$25&amp;$B$23,$B$49:$B$282&amp;$D$49:$D$282,0),MATCH($A29,$E$48:$O$48,0))</f>
        <v>#N/A</v>
      </c>
      <c r="L29" s="16" t="e">
        <f t="array" ref="L29">INDEX($E$49:$O$282,MATCH(L$25&amp;$B$23,$B$49:$B$282&amp;$D$49:$D$282,0),MATCH($A29,$E$48:$O$48,0))</f>
        <v>#N/A</v>
      </c>
      <c r="M29" s="16" t="e">
        <f t="array" ref="M29">INDEX($E$49:$O$282,MATCH(M$25&amp;$B$23,$B$49:$B$282&amp;$D$49:$D$282,0),MATCH($A29,$E$48:$O$48,0))</f>
        <v>#N/A</v>
      </c>
      <c r="P29" s="18"/>
      <c r="Q29" s="18"/>
      <c r="R29" s="18"/>
    </row>
    <row r="30" spans="1:18" x14ac:dyDescent="0.3">
      <c r="A30" s="15">
        <v>2050</v>
      </c>
      <c r="B30" s="16">
        <f t="array" ref="B30">INDEX($E$49:$O$282,MATCH(B$25&amp;$B$23,$B$49:$B$282&amp;$D$49:$D$282,0),MATCH($A30,$E$48:$O$48,0))</f>
        <v>4327.6021119076358</v>
      </c>
      <c r="C30" s="16">
        <f t="array" ref="C30">INDEX($E$49:$O$282,MATCH(C$25&amp;$B$23,$B$49:$B$282&amp;$D$49:$D$282,0),MATCH($A30,$E$48:$O$48,0))</f>
        <v>4290.9530986995569</v>
      </c>
      <c r="D30" s="16">
        <f t="array" ref="D30">INDEX($E$49:$O$282,MATCH(D$25&amp;$B$23,$B$49:$B$282&amp;$D$49:$D$282,0),MATCH($A30,$E$48:$O$48,0))</f>
        <v>3929.6062023530953</v>
      </c>
      <c r="E30" s="16">
        <f t="array" ref="E30">INDEX($E$49:$O$282,MATCH(E$25&amp;$B$23,$B$49:$B$282&amp;$D$49:$D$282,0),MATCH($A30,$E$48:$O$48,0))</f>
        <v>2087.4331786150192</v>
      </c>
      <c r="F30" s="16">
        <f t="array" ref="F30">INDEX($E$49:$O$282,MATCH(F$25&amp;$B$23,$B$49:$B$282&amp;$D$49:$D$282,0),MATCH($A30,$E$48:$O$48,0))</f>
        <v>1719.9952858088761</v>
      </c>
      <c r="G30" s="16">
        <f t="array" ref="G30">INDEX($E$49:$O$282,MATCH(G$25&amp;$B$23,$B$49:$B$282&amp;$D$49:$D$282,0),MATCH($A30,$E$48:$O$48,0))</f>
        <v>1357.2042429789299</v>
      </c>
      <c r="H30" s="16">
        <f t="array" ref="H30">INDEX($E$49:$O$282,MATCH(H$25&amp;$B$23,$B$49:$B$282&amp;$D$49:$D$282,0),MATCH($A30,$E$48:$O$48,0))</f>
        <v>1478.9354411130955</v>
      </c>
      <c r="I30" s="16">
        <f t="array" ref="I30">INDEX($E$49:$O$282,MATCH(I$25&amp;$B$23,$B$49:$B$282&amp;$D$49:$D$282,0),MATCH($A30,$E$48:$O$48,0))</f>
        <v>1365.1821675201988</v>
      </c>
      <c r="J30" s="16">
        <f t="array" ref="J30">INDEX($E$49:$O$282,MATCH(J$25&amp;$B$23,$B$49:$B$282&amp;$D$49:$D$282,0),MATCH($A30,$E$48:$O$48,0))</f>
        <v>705.29797150589377</v>
      </c>
      <c r="K30" s="16" t="e">
        <f t="array" ref="K30">INDEX($E$49:$O$282,MATCH(K$25&amp;$B$23,$B$49:$B$282&amp;$D$49:$D$282,0),MATCH($A30,$E$48:$O$48,0))</f>
        <v>#N/A</v>
      </c>
      <c r="L30" s="16" t="e">
        <f t="array" ref="L30">INDEX($E$49:$O$282,MATCH(L$25&amp;$B$23,$B$49:$B$282&amp;$D$49:$D$282,0),MATCH($A30,$E$48:$O$48,0))</f>
        <v>#N/A</v>
      </c>
      <c r="M30" s="16" t="e">
        <f t="array" ref="M30">INDEX($E$49:$O$282,MATCH(M$25&amp;$B$23,$B$49:$B$282&amp;$D$49:$D$282,0),MATCH($A30,$E$48:$O$48,0))</f>
        <v>#N/A</v>
      </c>
      <c r="P30" s="18"/>
      <c r="Q30" s="18"/>
      <c r="R30" s="18"/>
    </row>
    <row r="31" spans="1:18" x14ac:dyDescent="0.3">
      <c r="A31" s="15">
        <v>2060</v>
      </c>
      <c r="B31" s="16">
        <f t="array" ref="B31">INDEX($E$49:$O$282,MATCH(B$25&amp;$B$23,$B$49:$B$282&amp;$D$49:$D$282,0),MATCH($A31,$E$48:$O$48,0))</f>
        <v>2943.4762776892549</v>
      </c>
      <c r="C31" s="16">
        <f t="array" ref="C31">INDEX($E$49:$O$282,MATCH(C$25&amp;$B$23,$B$49:$B$282&amp;$D$49:$D$282,0),MATCH($A31,$E$48:$O$48,0))</f>
        <v>3010.6715253900302</v>
      </c>
      <c r="D31" s="16">
        <f t="array" ref="D31">INDEX($E$49:$O$282,MATCH(D$25&amp;$B$23,$B$49:$B$282&amp;$D$49:$D$282,0),MATCH($A31,$E$48:$O$48,0))</f>
        <v>2688.7871942227503</v>
      </c>
      <c r="E31" s="16">
        <f t="array" ref="E31">INDEX($E$49:$O$282,MATCH(E$25&amp;$B$23,$B$49:$B$282&amp;$D$49:$D$282,0),MATCH($A31,$E$48:$O$48,0))</f>
        <v>529.8601609348508</v>
      </c>
      <c r="F31" s="16">
        <f t="array" ref="F31">INDEX($E$49:$O$282,MATCH(F$25&amp;$B$23,$B$49:$B$282&amp;$D$49:$D$282,0),MATCH($A31,$E$48:$O$48,0))</f>
        <v>317.8899749887014</v>
      </c>
      <c r="G31" s="16">
        <f t="array" ref="G31">INDEX($E$49:$O$282,MATCH(G$25&amp;$B$23,$B$49:$B$282&amp;$D$49:$D$282,0),MATCH($A31,$E$48:$O$48,0))</f>
        <v>2238.0551599169135</v>
      </c>
      <c r="H31" s="16">
        <f t="array" ref="H31">INDEX($E$49:$O$282,MATCH(H$25&amp;$B$23,$B$49:$B$282&amp;$D$49:$D$282,0),MATCH($A31,$E$48:$O$48,0))</f>
        <v>1396.8756464808539</v>
      </c>
      <c r="I31" s="16">
        <f t="array" ref="I31">INDEX($E$49:$O$282,MATCH(I$25&amp;$B$23,$B$49:$B$282&amp;$D$49:$D$282,0),MATCH($A31,$E$48:$O$48,0))</f>
        <v>165.30194186533384</v>
      </c>
      <c r="J31" s="16">
        <f t="array" ref="J31">INDEX($E$49:$O$282,MATCH(J$25&amp;$B$23,$B$49:$B$282&amp;$D$49:$D$282,0),MATCH($A31,$E$48:$O$48,0))</f>
        <v>1128.8148664195892</v>
      </c>
      <c r="K31" s="16" t="e">
        <f t="array" ref="K31">INDEX($E$49:$O$282,MATCH(K$25&amp;$B$23,$B$49:$B$282&amp;$D$49:$D$282,0),MATCH($A31,$E$48:$O$48,0))</f>
        <v>#N/A</v>
      </c>
      <c r="L31" s="16" t="e">
        <f t="array" ref="L31">INDEX($E$49:$O$282,MATCH(L$25&amp;$B$23,$B$49:$B$282&amp;$D$49:$D$282,0),MATCH($A31,$E$48:$O$48,0))</f>
        <v>#N/A</v>
      </c>
      <c r="M31" s="16" t="e">
        <f t="array" ref="M31">INDEX($E$49:$O$282,MATCH(M$25&amp;$B$23,$B$49:$B$282&amp;$D$49:$D$282,0),MATCH($A31,$E$48:$O$48,0))</f>
        <v>#N/A</v>
      </c>
      <c r="P31" s="18"/>
      <c r="Q31" s="18"/>
      <c r="R31" s="18"/>
    </row>
    <row r="32" spans="1:18" x14ac:dyDescent="0.3">
      <c r="A32" s="15">
        <v>2070</v>
      </c>
      <c r="B32" s="16">
        <f t="array" ref="B32">INDEX($E$49:$O$282,MATCH(B$25&amp;$B$23,$B$49:$B$282&amp;$D$49:$D$282,0),MATCH($A32,$E$48:$O$48,0))</f>
        <v>2848.2516485038404</v>
      </c>
      <c r="C32" s="16">
        <f t="array" ref="C32">INDEX($E$49:$O$282,MATCH(C$25&amp;$B$23,$B$49:$B$282&amp;$D$49:$D$282,0),MATCH($A32,$E$48:$O$48,0))</f>
        <v>2843.7971426428135</v>
      </c>
      <c r="D32" s="16">
        <f t="array" ref="D32">INDEX($E$49:$O$282,MATCH(D$25&amp;$B$23,$B$49:$B$282&amp;$D$49:$D$282,0),MATCH($A32,$E$48:$O$48,0))</f>
        <v>3064.6797869663637</v>
      </c>
      <c r="E32" s="16">
        <f t="array" ref="E32">INDEX($E$49:$O$282,MATCH(E$25&amp;$B$23,$B$49:$B$282&amp;$D$49:$D$282,0),MATCH($A32,$E$48:$O$48,0))</f>
        <v>124.90043675046489</v>
      </c>
      <c r="F32" s="16">
        <f t="array" ref="F32">INDEX($E$49:$O$282,MATCH(F$25&amp;$B$23,$B$49:$B$282&amp;$D$49:$D$282,0),MATCH($A32,$E$48:$O$48,0))</f>
        <v>130.26099628408647</v>
      </c>
      <c r="G32" s="16">
        <f t="array" ref="G32">INDEX($E$49:$O$282,MATCH(G$25&amp;$B$23,$B$49:$B$282&amp;$D$49:$D$282,0),MATCH($A32,$E$48:$O$48,0))</f>
        <v>183.0716780951326</v>
      </c>
      <c r="H32" s="16">
        <f t="array" ref="H32">INDEX($E$49:$O$282,MATCH(H$25&amp;$B$23,$B$49:$B$282&amp;$D$49:$D$282,0),MATCH($A32,$E$48:$O$48,0))</f>
        <v>380.59187818698115</v>
      </c>
      <c r="I32" s="16">
        <f t="array" ref="I32">INDEX($E$49:$O$282,MATCH(I$25&amp;$B$23,$B$49:$B$282&amp;$D$49:$D$282,0),MATCH($A32,$E$48:$O$48,0))</f>
        <v>435.14489276078564</v>
      </c>
      <c r="J32" s="16">
        <f t="array" ref="J32">INDEX($E$49:$O$282,MATCH(J$25&amp;$B$23,$B$49:$B$282&amp;$D$49:$D$282,0),MATCH($A32,$E$48:$O$48,0))</f>
        <v>365.36424647498279</v>
      </c>
      <c r="K32" s="16" t="e">
        <f t="array" ref="K32">INDEX($E$49:$O$282,MATCH(K$25&amp;$B$23,$B$49:$B$282&amp;$D$49:$D$282,0),MATCH($A32,$E$48:$O$48,0))</f>
        <v>#N/A</v>
      </c>
      <c r="L32" s="16" t="e">
        <f t="array" ref="L32">INDEX($E$49:$O$282,MATCH(L$25&amp;$B$23,$B$49:$B$282&amp;$D$49:$D$282,0),MATCH($A32,$E$48:$O$48,0))</f>
        <v>#N/A</v>
      </c>
      <c r="M32" s="16" t="e">
        <f t="array" ref="M32">INDEX($E$49:$O$282,MATCH(M$25&amp;$B$23,$B$49:$B$282&amp;$D$49:$D$282,0),MATCH($A32,$E$48:$O$48,0))</f>
        <v>#N/A</v>
      </c>
      <c r="P32" s="18"/>
      <c r="Q32" s="18"/>
      <c r="R32" s="18"/>
    </row>
    <row r="33" spans="1:26" x14ac:dyDescent="0.3">
      <c r="A33" s="15">
        <v>2080</v>
      </c>
      <c r="B33" s="16">
        <f t="array" ref="B33">INDEX($E$49:$O$282,MATCH(B$25&amp;$B$23,$B$49:$B$282&amp;$D$49:$D$282,0),MATCH($A33,$E$48:$O$48,0))</f>
        <v>3137.4769394081845</v>
      </c>
      <c r="C33" s="16">
        <f t="array" ref="C33">INDEX($E$49:$O$282,MATCH(C$25&amp;$B$23,$B$49:$B$282&amp;$D$49:$D$282,0),MATCH($A33,$E$48:$O$48,0))</f>
        <v>3138.9701993858571</v>
      </c>
      <c r="D33" s="16">
        <f t="array" ref="D33">INDEX($E$49:$O$282,MATCH(D$25&amp;$B$23,$B$49:$B$282&amp;$D$49:$D$282,0),MATCH($A33,$E$48:$O$48,0))</f>
        <v>3075.2815331782972</v>
      </c>
      <c r="E33" s="16">
        <f t="array" ref="E33">INDEX($E$49:$O$282,MATCH(E$25&amp;$B$23,$B$49:$B$282&amp;$D$49:$D$282,0),MATCH($A33,$E$48:$O$48,0))</f>
        <v>148.28634985726433</v>
      </c>
      <c r="F33" s="16">
        <f t="array" ref="F33">INDEX($E$49:$O$282,MATCH(F$25&amp;$B$23,$B$49:$B$282&amp;$D$49:$D$282,0),MATCH($A33,$E$48:$O$48,0))</f>
        <v>197.17908074710164</v>
      </c>
      <c r="G33" s="16">
        <f t="array" ref="G33">INDEX($E$49:$O$282,MATCH(G$25&amp;$B$23,$B$49:$B$282&amp;$D$49:$D$282,0),MATCH($A33,$E$48:$O$48,0))</f>
        <v>631.73476173749839</v>
      </c>
      <c r="H33" s="16">
        <f t="array" ref="H33">INDEX($E$49:$O$282,MATCH(H$25&amp;$B$23,$B$49:$B$282&amp;$D$49:$D$282,0),MATCH($A33,$E$48:$O$48,0))</f>
        <v>187.49682481537815</v>
      </c>
      <c r="I33" s="16">
        <f t="array" ref="I33">INDEX($E$49:$O$282,MATCH(I$25&amp;$B$23,$B$49:$B$282&amp;$D$49:$D$282,0),MATCH($A33,$E$48:$O$48,0))</f>
        <v>921.32479454805912</v>
      </c>
      <c r="J33" s="16">
        <f t="array" ref="J33">INDEX($E$49:$O$282,MATCH(J$25&amp;$B$23,$B$49:$B$282&amp;$D$49:$D$282,0),MATCH($A33,$E$48:$O$48,0))</f>
        <v>666.40631858801623</v>
      </c>
      <c r="K33" s="16" t="e">
        <f t="array" ref="K33">INDEX($E$49:$O$282,MATCH(K$25&amp;$B$23,$B$49:$B$282&amp;$D$49:$D$282,0),MATCH($A33,$E$48:$O$48,0))</f>
        <v>#N/A</v>
      </c>
      <c r="L33" s="16" t="e">
        <f t="array" ref="L33">INDEX($E$49:$O$282,MATCH(L$25&amp;$B$23,$B$49:$B$282&amp;$D$49:$D$282,0),MATCH($A33,$E$48:$O$48,0))</f>
        <v>#N/A</v>
      </c>
      <c r="M33" s="16" t="e">
        <f t="array" ref="M33">INDEX($E$49:$O$282,MATCH(M$25&amp;$B$23,$B$49:$B$282&amp;$D$49:$D$282,0),MATCH($A33,$E$48:$O$48,0))</f>
        <v>#N/A</v>
      </c>
      <c r="P33" s="18"/>
      <c r="Q33" s="18"/>
      <c r="R33" s="18"/>
    </row>
    <row r="34" spans="1:26" x14ac:dyDescent="0.3">
      <c r="A34" s="15">
        <v>2090</v>
      </c>
      <c r="B34" s="16">
        <f t="array" ref="B34">INDEX($E$49:$O$282,MATCH(B$25&amp;$B$23,$B$49:$B$282&amp;$D$49:$D$282,0),MATCH($A34,$E$48:$O$48,0))</f>
        <v>3052.9015453050101</v>
      </c>
      <c r="C34" s="16">
        <f t="array" ref="C34">INDEX($E$49:$O$282,MATCH(C$25&amp;$B$23,$B$49:$B$282&amp;$D$49:$D$282,0),MATCH($A34,$E$48:$O$48,0))</f>
        <v>3085.1524285523578</v>
      </c>
      <c r="D34" s="16">
        <f t="array" ref="D34">INDEX($E$49:$O$282,MATCH(D$25&amp;$B$23,$B$49:$B$282&amp;$D$49:$D$282,0),MATCH($A34,$E$48:$O$48,0))</f>
        <v>3311.0102003996071</v>
      </c>
      <c r="E34" s="16">
        <f t="array" ref="E34">INDEX($E$49:$O$282,MATCH(E$25&amp;$B$23,$B$49:$B$282&amp;$D$49:$D$282,0),MATCH($A34,$E$48:$O$48,0))</f>
        <v>731.33524853617018</v>
      </c>
      <c r="F34" s="16">
        <f t="array" ref="F34">INDEX($E$49:$O$282,MATCH(F$25&amp;$B$23,$B$49:$B$282&amp;$D$49:$D$282,0),MATCH($A34,$E$48:$O$48,0))</f>
        <v>718.20133045205773</v>
      </c>
      <c r="G34" s="16">
        <f t="array" ref="G34">INDEX($E$49:$O$282,MATCH(G$25&amp;$B$23,$B$49:$B$282&amp;$D$49:$D$282,0),MATCH($A34,$E$48:$O$48,0))</f>
        <v>1135.1635676005299</v>
      </c>
      <c r="H34" s="16">
        <f t="array" ref="H34">INDEX($E$49:$O$282,MATCH(H$25&amp;$B$23,$B$49:$B$282&amp;$D$49:$D$282,0),MATCH($A34,$E$48:$O$48,0))</f>
        <v>184.46586794160208</v>
      </c>
      <c r="I34" s="16">
        <f t="array" ref="I34">INDEX($E$49:$O$282,MATCH(I$25&amp;$B$23,$B$49:$B$282&amp;$D$49:$D$282,0),MATCH($A34,$E$48:$O$48,0))</f>
        <v>1452.6746852326166</v>
      </c>
      <c r="J34" s="16">
        <f t="array" ref="J34">INDEX($E$49:$O$282,MATCH(J$25&amp;$B$23,$B$49:$B$282&amp;$D$49:$D$282,0),MATCH($A34,$E$48:$O$48,0))</f>
        <v>1457.8913882153943</v>
      </c>
      <c r="K34" s="16" t="e">
        <f t="array" ref="K34">INDEX($E$49:$O$282,MATCH(K$25&amp;$B$23,$B$49:$B$282&amp;$D$49:$D$282,0),MATCH($A34,$E$48:$O$48,0))</f>
        <v>#N/A</v>
      </c>
      <c r="L34" s="16" t="e">
        <f t="array" ref="L34">INDEX($E$49:$O$282,MATCH(L$25&amp;$B$23,$B$49:$B$282&amp;$D$49:$D$282,0),MATCH($A34,$E$48:$O$48,0))</f>
        <v>#N/A</v>
      </c>
      <c r="M34" s="16" t="e">
        <f t="array" ref="M34">INDEX($E$49:$O$282,MATCH(M$25&amp;$B$23,$B$49:$B$282&amp;$D$49:$D$282,0),MATCH($A34,$E$48:$O$48,0))</f>
        <v>#N/A</v>
      </c>
    </row>
    <row r="35" spans="1:26" x14ac:dyDescent="0.3">
      <c r="A35" s="15">
        <v>2100</v>
      </c>
      <c r="B35" s="16">
        <f t="array" ref="B35">INDEX($E$49:$O$282,MATCH(B$25&amp;$B$23,$B$49:$B$282&amp;$D$49:$D$282,0),MATCH($A35,$E$48:$O$48,0))</f>
        <v>4464.2528964320109</v>
      </c>
      <c r="C35" s="16">
        <f t="array" ref="C35">INDEX($E$49:$O$282,MATCH(C$25&amp;$B$23,$B$49:$B$282&amp;$D$49:$D$282,0),MATCH($A35,$E$48:$O$48,0))</f>
        <v>4465.4509829353847</v>
      </c>
      <c r="D35" s="16">
        <f t="array" ref="D35">INDEX($E$49:$O$282,MATCH(D$25&amp;$B$23,$B$49:$B$282&amp;$D$49:$D$282,0),MATCH($A35,$E$48:$O$48,0))</f>
        <v>4559.9115127781661</v>
      </c>
      <c r="E35" s="16">
        <f t="array" ref="E35">INDEX($E$49:$O$282,MATCH(E$25&amp;$B$23,$B$49:$B$282&amp;$D$49:$D$282,0),MATCH($A35,$E$48:$O$48,0))</f>
        <v>1074.1151509302235</v>
      </c>
      <c r="F35" s="16">
        <f t="array" ref="F35">INDEX($E$49:$O$282,MATCH(F$25&amp;$B$23,$B$49:$B$282&amp;$D$49:$D$282,0),MATCH($A35,$E$48:$O$48,0))</f>
        <v>1160.8718673932901</v>
      </c>
      <c r="G35" s="16">
        <f t="array" ref="G35">INDEX($E$49:$O$282,MATCH(G$25&amp;$B$23,$B$49:$B$282&amp;$D$49:$D$282,0),MATCH($A35,$E$48:$O$48,0))</f>
        <v>1526.2017875591609</v>
      </c>
      <c r="H35" s="16">
        <f t="array" ref="H35">INDEX($E$49:$O$282,MATCH(H$25&amp;$B$23,$B$49:$B$282&amp;$D$49:$D$282,0),MATCH($A35,$E$48:$O$48,0))</f>
        <v>474.72229709865883</v>
      </c>
      <c r="I35" s="16">
        <f t="array" ref="I35">INDEX($E$49:$O$282,MATCH(I$25&amp;$B$23,$B$49:$B$282&amp;$D$49:$D$282,0),MATCH($A35,$E$48:$O$48,0))</f>
        <v>1648.7065657990061</v>
      </c>
      <c r="J35" s="16">
        <f t="array" ref="J35">INDEX($E$49:$O$282,MATCH(J$25&amp;$B$23,$B$49:$B$282&amp;$D$49:$D$282,0),MATCH($A35,$E$48:$O$48,0))</f>
        <v>1588.3338797412289</v>
      </c>
      <c r="K35" s="16" t="e">
        <f t="array" ref="K35">INDEX($E$49:$O$282,MATCH(K$25&amp;$B$23,$B$49:$B$282&amp;$D$49:$D$282,0),MATCH($A35,$E$48:$O$48,0))</f>
        <v>#N/A</v>
      </c>
      <c r="L35" s="16" t="e">
        <f t="array" ref="L35">INDEX($E$49:$O$282,MATCH(L$25&amp;$B$23,$B$49:$B$282&amp;$D$49:$D$282,0),MATCH($A35,$E$48:$O$48,0))</f>
        <v>#N/A</v>
      </c>
      <c r="M35" s="16" t="e">
        <f t="array" ref="M35">INDEX($E$49:$O$282,MATCH(M$25&amp;$B$23,$B$49:$B$282&amp;$D$49:$D$282,0),MATCH($A35,$E$48:$O$48,0))</f>
        <v>#N/A</v>
      </c>
    </row>
    <row r="37" spans="1:26" x14ac:dyDescent="0.3">
      <c r="A37" s="15" t="s">
        <v>196</v>
      </c>
      <c r="B37" s="15">
        <v>2012</v>
      </c>
      <c r="C37" s="15">
        <v>2030</v>
      </c>
      <c r="D37" s="15">
        <v>2030</v>
      </c>
      <c r="E37" s="15">
        <v>2030</v>
      </c>
      <c r="F37" s="15">
        <v>2030</v>
      </c>
      <c r="G37" s="15">
        <v>2030</v>
      </c>
      <c r="H37" s="15">
        <v>2030</v>
      </c>
      <c r="I37" s="15">
        <v>2030</v>
      </c>
      <c r="J37" s="15">
        <v>2030</v>
      </c>
      <c r="K37" s="15">
        <v>2030</v>
      </c>
      <c r="L37" s="15">
        <v>2030</v>
      </c>
      <c r="M37" s="15">
        <v>2030</v>
      </c>
      <c r="N37" s="15">
        <v>2030</v>
      </c>
      <c r="O37" s="15">
        <v>2050</v>
      </c>
      <c r="P37" s="15">
        <v>2050</v>
      </c>
      <c r="Q37" s="15">
        <v>2050</v>
      </c>
      <c r="R37" s="15">
        <v>2050</v>
      </c>
      <c r="S37" s="15">
        <v>2050</v>
      </c>
      <c r="T37" s="15">
        <v>2050</v>
      </c>
      <c r="U37" s="15">
        <v>2050</v>
      </c>
      <c r="V37" s="15">
        <v>2050</v>
      </c>
      <c r="W37" s="15">
        <v>2050</v>
      </c>
      <c r="X37" s="15">
        <v>2050</v>
      </c>
      <c r="Y37" s="15">
        <v>2050</v>
      </c>
      <c r="Z37" s="15">
        <v>2050</v>
      </c>
    </row>
    <row r="38" spans="1:26" x14ac:dyDescent="0.3">
      <c r="B38" s="15">
        <v>2012</v>
      </c>
      <c r="C38" s="23">
        <v>2030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>
        <v>2050</v>
      </c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3">
      <c r="A39" s="15" t="s">
        <v>262</v>
      </c>
      <c r="B39" s="15" t="str">
        <f>$B$25</f>
        <v>Vivid_0A</v>
      </c>
      <c r="C39" s="15" t="str">
        <f>B$25</f>
        <v>Vivid_0A</v>
      </c>
      <c r="D39" s="15" t="str">
        <f t="shared" ref="D39:N39" si="2">C$25</f>
        <v>Vivid_0A_BAU</v>
      </c>
      <c r="E39" s="15" t="str">
        <f t="shared" si="2"/>
        <v>Vivid_0B</v>
      </c>
      <c r="F39" s="15" t="str">
        <f t="shared" si="2"/>
        <v>Vivid_1</v>
      </c>
      <c r="G39" s="15" t="str">
        <f t="shared" si="2"/>
        <v>Vivid_2</v>
      </c>
      <c r="H39" s="15" t="str">
        <f t="shared" si="2"/>
        <v>Vivid_13</v>
      </c>
      <c r="I39" s="15" t="str">
        <f t="shared" si="2"/>
        <v>Vivid_14</v>
      </c>
      <c r="J39" s="15" t="str">
        <f t="shared" si="2"/>
        <v>Vivid_25</v>
      </c>
      <c r="K39" s="15" t="str">
        <f t="shared" si="2"/>
        <v>Vivid_26</v>
      </c>
      <c r="L39" s="15" t="str">
        <f t="shared" si="2"/>
        <v/>
      </c>
      <c r="M39" s="15" t="str">
        <f t="shared" si="2"/>
        <v/>
      </c>
      <c r="N39" s="15" t="str">
        <f t="shared" si="2"/>
        <v/>
      </c>
      <c r="O39" s="15" t="str">
        <f>B$25</f>
        <v>Vivid_0A</v>
      </c>
      <c r="P39" s="15" t="str">
        <f t="shared" ref="P39:Z39" si="3">C$25</f>
        <v>Vivid_0A_BAU</v>
      </c>
      <c r="Q39" s="15" t="str">
        <f t="shared" si="3"/>
        <v>Vivid_0B</v>
      </c>
      <c r="R39" s="15" t="str">
        <f t="shared" si="3"/>
        <v>Vivid_1</v>
      </c>
      <c r="S39" s="15" t="str">
        <f t="shared" si="3"/>
        <v>Vivid_2</v>
      </c>
      <c r="T39" s="15" t="str">
        <f t="shared" si="3"/>
        <v>Vivid_13</v>
      </c>
      <c r="U39" s="15" t="str">
        <f t="shared" si="3"/>
        <v>Vivid_14</v>
      </c>
      <c r="V39" s="15" t="str">
        <f t="shared" si="3"/>
        <v>Vivid_25</v>
      </c>
      <c r="W39" s="15" t="str">
        <f t="shared" si="3"/>
        <v>Vivid_26</v>
      </c>
      <c r="X39" s="15" t="str">
        <f t="shared" si="3"/>
        <v/>
      </c>
      <c r="Y39" s="15" t="str">
        <f t="shared" si="3"/>
        <v/>
      </c>
      <c r="Z39" s="15" t="str">
        <f t="shared" si="3"/>
        <v/>
      </c>
    </row>
    <row r="40" spans="1:26" x14ac:dyDescent="0.3">
      <c r="A40" s="15" t="s">
        <v>343</v>
      </c>
      <c r="B40" s="16">
        <f t="array" ref="B40">INDEX($E$49:$O$282,MATCH(B$39&amp;$A40,$B$49:$B$282&amp;$D$49:$D$282,0),MATCH(B$37,$E$48:$O$48,0))</f>
        <v>52.559837305869308</v>
      </c>
      <c r="C40" s="16">
        <f t="array" ref="C40">INDEX($E$49:$O$282,MATCH(C$39&amp;$A40,$B$49:$B$282&amp;$D$49:$D$282,0),MATCH(C$37,$E$48:$O$48,0))</f>
        <v>3558.0512704114813</v>
      </c>
      <c r="D40" s="16">
        <f t="array" ref="D40">INDEX($E$49:$O$282,MATCH(D$39&amp;$A40,$B$49:$B$282&amp;$D$49:$D$282,0),MATCH(D$37,$E$48:$O$48,0))</f>
        <v>3250.2431195022004</v>
      </c>
      <c r="E40" s="16">
        <f t="array" ref="E40">INDEX($E$49:$O$282,MATCH(E$39&amp;$A40,$B$49:$B$282&amp;$D$49:$D$282,0),MATCH(E$37,$E$48:$O$48,0))</f>
        <v>2495.0228085020458</v>
      </c>
      <c r="F40" s="16">
        <f t="array" ref="F40">INDEX($E$49:$O$282,MATCH(F$39&amp;$A40,$B$49:$B$282&amp;$D$49:$D$282,0),MATCH(F$37,$E$48:$O$48,0))</f>
        <v>862.86892028632656</v>
      </c>
      <c r="G40" s="16">
        <f t="array" ref="G40">INDEX($E$49:$O$282,MATCH(G$39&amp;$A40,$B$49:$B$282&amp;$D$49:$D$282,0),MATCH(G$37,$E$48:$O$48,0))</f>
        <v>2435.6436647030087</v>
      </c>
      <c r="H40" s="16">
        <f t="array" ref="H40">INDEX($E$49:$O$282,MATCH(H$39&amp;$A40,$B$49:$B$282&amp;$D$49:$D$282,0),MATCH(H$37,$E$48:$O$48,0))</f>
        <v>784.11081970236387</v>
      </c>
      <c r="I40" s="16">
        <f t="array" ref="I40">INDEX($E$49:$O$282,MATCH(I$39&amp;$A40,$B$49:$B$282&amp;$D$49:$D$282,0),MATCH(I$37,$E$48:$O$48,0))</f>
        <v>2435.6436647030087</v>
      </c>
      <c r="J40" s="16">
        <f t="array" ref="J40">INDEX($E$49:$O$282,MATCH(J$39&amp;$A40,$B$49:$B$282&amp;$D$49:$D$282,0),MATCH(J$37,$E$48:$O$48,0))</f>
        <v>782.61772901989434</v>
      </c>
      <c r="K40" s="16">
        <f t="array" ref="K40">INDEX($E$49:$O$282,MATCH(K$39&amp;$A40,$B$49:$B$282&amp;$D$49:$D$282,0),MATCH(K$37,$E$48:$O$48,0))</f>
        <v>2435.6436647030087</v>
      </c>
      <c r="L40" s="16" t="e">
        <f t="array" ref="L40">INDEX($E$49:$O$282,MATCH(L$39&amp;$A40,$B$49:$B$282&amp;$D$49:$D$282,0),MATCH(L$37,$E$48:$O$48,0))</f>
        <v>#N/A</v>
      </c>
      <c r="M40" s="16" t="e">
        <f t="array" ref="M40">INDEX($E$49:$O$282,MATCH(M$39&amp;$A40,$B$49:$B$282&amp;$D$49:$D$282,0),MATCH(M$37,$E$48:$O$48,0))</f>
        <v>#N/A</v>
      </c>
      <c r="N40" s="16" t="e">
        <f t="array" ref="N40">INDEX($E$49:$O$282,MATCH(N$39&amp;$A40,$B$49:$B$282&amp;$D$49:$D$282,0),MATCH(N$37,$E$48:$O$48,0))</f>
        <v>#N/A</v>
      </c>
      <c r="O40" s="16">
        <f t="array" ref="O40">INDEX($E$49:$O$282,MATCH(O$39&amp;$A40,$B$49:$B$282&amp;$D$49:$D$282,0),MATCH(O$37,$E$48:$O$48,0))</f>
        <v>4327.6021119076358</v>
      </c>
      <c r="P40" s="16">
        <f t="array" ref="P40">INDEX($E$49:$O$282,MATCH(P$39&amp;$A40,$B$49:$B$282&amp;$D$49:$D$282,0),MATCH(P$37,$E$48:$O$48,0))</f>
        <v>4290.9530986995569</v>
      </c>
      <c r="Q40" s="16">
        <f t="array" ref="Q40">INDEX($E$49:$O$282,MATCH(Q$39&amp;$A40,$B$49:$B$282&amp;$D$49:$D$282,0),MATCH(Q$37,$E$48:$O$48,0))</f>
        <v>3929.6062023530953</v>
      </c>
      <c r="R40" s="16">
        <f t="array" ref="R40">INDEX($E$49:$O$282,MATCH(R$39&amp;$A40,$B$49:$B$282&amp;$D$49:$D$282,0),MATCH(R$37,$E$48:$O$48,0))</f>
        <v>2087.4331786150192</v>
      </c>
      <c r="S40" s="16">
        <f t="array" ref="S40">INDEX($E$49:$O$282,MATCH(S$39&amp;$A40,$B$49:$B$282&amp;$D$49:$D$282,0),MATCH(S$37,$E$48:$O$48,0))</f>
        <v>1719.9952858088761</v>
      </c>
      <c r="T40" s="16">
        <f t="array" ref="T40">INDEX($E$49:$O$282,MATCH(T$39&amp;$A40,$B$49:$B$282&amp;$D$49:$D$282,0),MATCH(T$37,$E$48:$O$48,0))</f>
        <v>1357.2042429789299</v>
      </c>
      <c r="U40" s="16">
        <f t="array" ref="U40">INDEX($E$49:$O$282,MATCH(U$39&amp;$A40,$B$49:$B$282&amp;$D$49:$D$282,0),MATCH(U$37,$E$48:$O$48,0))</f>
        <v>1478.9354411130955</v>
      </c>
      <c r="V40" s="16">
        <f t="array" ref="V40">INDEX($E$49:$O$282,MATCH(V$39&amp;$A40,$B$49:$B$282&amp;$D$49:$D$282,0),MATCH(V$37,$E$48:$O$48,0))</f>
        <v>1365.1821675201988</v>
      </c>
      <c r="W40" s="16">
        <f t="array" ref="W40">INDEX($E$49:$O$282,MATCH(W$39&amp;$A40,$B$49:$B$282&amp;$D$49:$D$282,0),MATCH(W$37,$E$48:$O$48,0))</f>
        <v>705.29797150589377</v>
      </c>
      <c r="X40" s="16" t="e">
        <f t="array" ref="X40">INDEX($E$49:$O$282,MATCH(X$39&amp;$A40,$B$49:$B$282&amp;$D$49:$D$282,0),MATCH(X$37,$E$48:$O$48,0))</f>
        <v>#N/A</v>
      </c>
      <c r="Y40" s="16" t="e">
        <f t="array" ref="Y40">INDEX($E$49:$O$282,MATCH(Y$39&amp;$A40,$B$49:$B$282&amp;$D$49:$D$282,0),MATCH(Y$37,$E$48:$O$48,0))</f>
        <v>#N/A</v>
      </c>
      <c r="Z40" s="16" t="e">
        <f t="array" ref="Z40">INDEX($E$49:$O$282,MATCH(Z$39&amp;$A40,$B$49:$B$282&amp;$D$49:$D$282,0),MATCH(Z$37,$E$48:$O$48,0))</f>
        <v>#N/A</v>
      </c>
    </row>
    <row r="41" spans="1:26" x14ac:dyDescent="0.3">
      <c r="A41" s="15" t="s">
        <v>342</v>
      </c>
      <c r="B41" s="16">
        <f t="array" ref="B41">INDEX($E$49:$O$282,MATCH(B$39&amp;$A41,$B$49:$B$282&amp;$D$49:$D$282,0),MATCH(B$37,$E$48:$O$48,0))</f>
        <v>0</v>
      </c>
      <c r="C41" s="16">
        <f t="array" ref="C41">INDEX($E$49:$O$282,MATCH(C$39&amp;$A41,$B$49:$B$282&amp;$D$49:$D$282,0),MATCH(C$37,$E$48:$O$48,0))</f>
        <v>55.3</v>
      </c>
      <c r="D41" s="16">
        <f t="array" ref="D41">INDEX($E$49:$O$282,MATCH(D$39&amp;$A41,$B$49:$B$282&amp;$D$49:$D$282,0),MATCH(D$37,$E$48:$O$48,0))</f>
        <v>55.299999999999983</v>
      </c>
      <c r="E41" s="16">
        <f t="array" ref="E41">INDEX($E$49:$O$282,MATCH(E$39&amp;$A41,$B$49:$B$282&amp;$D$49:$D$282,0),MATCH(E$37,$E$48:$O$48,0))</f>
        <v>55.3</v>
      </c>
      <c r="F41" s="16">
        <f t="array" ref="F41">INDEX($E$49:$O$282,MATCH(F$39&amp;$A41,$B$49:$B$282&amp;$D$49:$D$282,0),MATCH(F$37,$E$48:$O$48,0))</f>
        <v>55.3</v>
      </c>
      <c r="G41" s="16">
        <f t="array" ref="G41">INDEX($E$49:$O$282,MATCH(G$39&amp;$A41,$B$49:$B$282&amp;$D$49:$D$282,0),MATCH(G$37,$E$48:$O$48,0))</f>
        <v>55.3</v>
      </c>
      <c r="H41" s="16">
        <f t="array" ref="H41">INDEX($E$49:$O$282,MATCH(H$39&amp;$A41,$B$49:$B$282&amp;$D$49:$D$282,0),MATCH(H$37,$E$48:$O$48,0))</f>
        <v>55.299999999999699</v>
      </c>
      <c r="I41" s="16">
        <f t="array" ref="I41">INDEX($E$49:$O$282,MATCH(I$39&amp;$A41,$B$49:$B$282&amp;$D$49:$D$282,0),MATCH(I$37,$E$48:$O$48,0))</f>
        <v>55.3</v>
      </c>
      <c r="J41" s="16">
        <f t="array" ref="J41">INDEX($E$49:$O$282,MATCH(J$39&amp;$A41,$B$49:$B$282&amp;$D$49:$D$282,0),MATCH(J$37,$E$48:$O$48,0))</f>
        <v>55.3</v>
      </c>
      <c r="K41" s="16">
        <f t="array" ref="K41">INDEX($E$49:$O$282,MATCH(K$39&amp;$A41,$B$49:$B$282&amp;$D$49:$D$282,0),MATCH(K$37,$E$48:$O$48,0))</f>
        <v>55.3</v>
      </c>
      <c r="L41" s="16" t="e">
        <f t="array" ref="L41">INDEX($E$49:$O$282,MATCH(L$39&amp;$A41,$B$49:$B$282&amp;$D$49:$D$282,0),MATCH(L$37,$E$48:$O$48,0))</f>
        <v>#N/A</v>
      </c>
      <c r="M41" s="16" t="e">
        <f t="array" ref="M41">INDEX($E$49:$O$282,MATCH(M$39&amp;$A41,$B$49:$B$282&amp;$D$49:$D$282,0),MATCH(M$37,$E$48:$O$48,0))</f>
        <v>#N/A</v>
      </c>
      <c r="N41" s="16" t="e">
        <f t="array" ref="N41">INDEX($E$49:$O$282,MATCH(N$39&amp;$A41,$B$49:$B$282&amp;$D$49:$D$282,0),MATCH(N$37,$E$48:$O$48,0))</f>
        <v>#N/A</v>
      </c>
      <c r="O41" s="16">
        <f t="array" ref="O41">INDEX($E$49:$O$282,MATCH(O$39&amp;$A41,$B$49:$B$282&amp;$D$49:$D$282,0),MATCH(O$37,$E$48:$O$48,0))</f>
        <v>55.3</v>
      </c>
      <c r="P41" s="16">
        <f t="array" ref="P41">INDEX($E$49:$O$282,MATCH(P$39&amp;$A41,$B$49:$B$282&amp;$D$49:$D$282,0),MATCH(P$37,$E$48:$O$48,0))</f>
        <v>55.3</v>
      </c>
      <c r="Q41" s="16">
        <f t="array" ref="Q41">INDEX($E$49:$O$282,MATCH(Q$39&amp;$A41,$B$49:$B$282&amp;$D$49:$D$282,0),MATCH(Q$37,$E$48:$O$48,0))</f>
        <v>55.3</v>
      </c>
      <c r="R41" s="16">
        <f t="array" ref="R41">INDEX($E$49:$O$282,MATCH(R$39&amp;$A41,$B$49:$B$282&amp;$D$49:$D$282,0),MATCH(R$37,$E$48:$O$48,0))</f>
        <v>55.3</v>
      </c>
      <c r="S41" s="16">
        <f t="array" ref="S41">INDEX($E$49:$O$282,MATCH(S$39&amp;$A41,$B$49:$B$282&amp;$D$49:$D$282,0),MATCH(S$37,$E$48:$O$48,0))</f>
        <v>55.299999999999947</v>
      </c>
      <c r="T41" s="16">
        <f t="array" ref="T41">INDEX($E$49:$O$282,MATCH(T$39&amp;$A41,$B$49:$B$282&amp;$D$49:$D$282,0),MATCH(T$37,$E$48:$O$48,0))</f>
        <v>5062.6102444949811</v>
      </c>
      <c r="U41" s="16">
        <f t="array" ref="U41">INDEX($E$49:$O$282,MATCH(U$39&amp;$A41,$B$49:$B$282&amp;$D$49:$D$282,0),MATCH(U$37,$E$48:$O$48,0))</f>
        <v>4888.7093505540588</v>
      </c>
      <c r="V41" s="16">
        <f t="array" ref="V41">INDEX($E$49:$O$282,MATCH(V$39&amp;$A41,$B$49:$B$282&amp;$D$49:$D$282,0),MATCH(V$37,$E$48:$O$48,0))</f>
        <v>55.3</v>
      </c>
      <c r="W41" s="16">
        <f t="array" ref="W41">INDEX($E$49:$O$282,MATCH(W$39&amp;$A41,$B$49:$B$282&amp;$D$49:$D$282,0),MATCH(W$37,$E$48:$O$48,0))</f>
        <v>107.6504383396195</v>
      </c>
      <c r="X41" s="16" t="e">
        <f t="array" ref="X41">INDEX($E$49:$O$282,MATCH(X$39&amp;$A41,$B$49:$B$282&amp;$D$49:$D$282,0),MATCH(X$37,$E$48:$O$48,0))</f>
        <v>#N/A</v>
      </c>
      <c r="Y41" s="16" t="e">
        <f t="array" ref="Y41">INDEX($E$49:$O$282,MATCH(Y$39&amp;$A41,$B$49:$B$282&amp;$D$49:$D$282,0),MATCH(Y$37,$E$48:$O$48,0))</f>
        <v>#N/A</v>
      </c>
      <c r="Z41" s="16" t="e">
        <f t="array" ref="Z41">INDEX($E$49:$O$282,MATCH(Z$39&amp;$A41,$B$49:$B$282&amp;$D$49:$D$282,0),MATCH(Z$37,$E$48:$O$48,0))</f>
        <v>#N/A</v>
      </c>
    </row>
    <row r="42" spans="1:26" x14ac:dyDescent="0.3">
      <c r="A42" s="15" t="s">
        <v>344</v>
      </c>
      <c r="B42" s="16">
        <f t="array" ref="B42">INDEX($E$49:$O$282,MATCH(B$39&amp;$A42,$B$49:$B$282&amp;$D$49:$D$282,0),MATCH(B$37,$E$48:$O$48,0))</f>
        <v>0</v>
      </c>
      <c r="C42" s="16">
        <f t="array" ref="C42">INDEX($E$49:$O$282,MATCH(C$39&amp;$A42,$B$49:$B$282&amp;$D$49:$D$282,0),MATCH(C$37,$E$48:$O$48,0))</f>
        <v>0</v>
      </c>
      <c r="D42" s="16">
        <f t="array" ref="D42">INDEX($E$49:$O$282,MATCH(D$39&amp;$A42,$B$49:$B$282&amp;$D$49:$D$282,0),MATCH(D$37,$E$48:$O$48,0))</f>
        <v>0</v>
      </c>
      <c r="E42" s="16">
        <f t="array" ref="E42">INDEX($E$49:$O$282,MATCH(E$39&amp;$A42,$B$49:$B$282&amp;$D$49:$D$282,0),MATCH(E$37,$E$48:$O$48,0))</f>
        <v>0</v>
      </c>
      <c r="F42" s="16">
        <f t="array" ref="F42">INDEX($E$49:$O$282,MATCH(F$39&amp;$A42,$B$49:$B$282&amp;$D$49:$D$282,0),MATCH(F$37,$E$48:$O$48,0))</f>
        <v>2971.4989888825612</v>
      </c>
      <c r="G42" s="16">
        <f t="array" ref="G42">INDEX($E$49:$O$282,MATCH(G$39&amp;$A42,$B$49:$B$282&amp;$D$49:$D$282,0),MATCH(G$37,$E$48:$O$48,0))</f>
        <v>0</v>
      </c>
      <c r="H42" s="16">
        <f t="array" ref="H42">INDEX($E$49:$O$282,MATCH(H$39&amp;$A42,$B$49:$B$282&amp;$D$49:$D$282,0),MATCH(H$37,$E$48:$O$48,0))</f>
        <v>1663.3872193366387</v>
      </c>
      <c r="I42" s="16">
        <f t="array" ref="I42">INDEX($E$49:$O$282,MATCH(I$39&amp;$A42,$B$49:$B$282&amp;$D$49:$D$282,0),MATCH(I$37,$E$48:$O$48,0))</f>
        <v>0</v>
      </c>
      <c r="J42" s="16">
        <f t="array" ref="J42">INDEX($E$49:$O$282,MATCH(J$39&amp;$A42,$B$49:$B$282&amp;$D$49:$D$282,0),MATCH(J$37,$E$48:$O$48,0))</f>
        <v>2920.5106923093185</v>
      </c>
      <c r="K42" s="16">
        <f t="array" ref="K42">INDEX($E$49:$O$282,MATCH(K$39&amp;$A42,$B$49:$B$282&amp;$D$49:$D$282,0),MATCH(K$37,$E$48:$O$48,0))</f>
        <v>0</v>
      </c>
      <c r="L42" s="16" t="e">
        <f t="array" ref="L42">INDEX($E$49:$O$282,MATCH(L$39&amp;$A42,$B$49:$B$282&amp;$D$49:$D$282,0),MATCH(L$37,$E$48:$O$48,0))</f>
        <v>#N/A</v>
      </c>
      <c r="M42" s="16" t="e">
        <f t="array" ref="M42">INDEX($E$49:$O$282,MATCH(M$39&amp;$A42,$B$49:$B$282&amp;$D$49:$D$282,0),MATCH(M$37,$E$48:$O$48,0))</f>
        <v>#N/A</v>
      </c>
      <c r="N42" s="16" t="e">
        <f t="array" ref="N42">INDEX($E$49:$O$282,MATCH(N$39&amp;$A42,$B$49:$B$282&amp;$D$49:$D$282,0),MATCH(N$37,$E$48:$O$48,0))</f>
        <v>#N/A</v>
      </c>
      <c r="O42" s="16">
        <f t="array" ref="O42">INDEX($E$49:$O$282,MATCH(O$39&amp;$A42,$B$49:$B$282&amp;$D$49:$D$282,0),MATCH(O$37,$E$48:$O$48,0))</f>
        <v>0</v>
      </c>
      <c r="P42" s="16">
        <f t="array" ref="P42">INDEX($E$49:$O$282,MATCH(P$39&amp;$A42,$B$49:$B$282&amp;$D$49:$D$282,0),MATCH(P$37,$E$48:$O$48,0))</f>
        <v>0</v>
      </c>
      <c r="Q42" s="16">
        <f t="array" ref="Q42">INDEX($E$49:$O$282,MATCH(Q$39&amp;$A42,$B$49:$B$282&amp;$D$49:$D$282,0),MATCH(Q$37,$E$48:$O$48,0))</f>
        <v>0</v>
      </c>
      <c r="R42" s="16">
        <f t="array" ref="R42">INDEX($E$49:$O$282,MATCH(R$39&amp;$A42,$B$49:$B$282&amp;$D$49:$D$282,0),MATCH(R$37,$E$48:$O$48,0))</f>
        <v>5105.4348611900477</v>
      </c>
      <c r="S42" s="16">
        <f t="array" ref="S42">INDEX($E$49:$O$282,MATCH(S$39&amp;$A42,$B$49:$B$282&amp;$D$49:$D$282,0),MATCH(S$37,$E$48:$O$48,0))</f>
        <v>4753.2451721242305</v>
      </c>
      <c r="T42" s="16">
        <f t="array" ref="T42">INDEX($E$49:$O$282,MATCH(T$39&amp;$A42,$B$49:$B$282&amp;$D$49:$D$282,0),MATCH(T$37,$E$48:$O$48,0))</f>
        <v>1042.3875430263581</v>
      </c>
      <c r="U42" s="16">
        <f t="array" ref="U42">INDEX($E$49:$O$282,MATCH(U$39&amp;$A42,$B$49:$B$282&amp;$D$49:$D$282,0),MATCH(U$37,$E$48:$O$48,0))</f>
        <v>1281.8455906139416</v>
      </c>
      <c r="V42" s="16">
        <f t="array" ref="V42">INDEX($E$49:$O$282,MATCH(V$39&amp;$A42,$B$49:$B$282&amp;$D$49:$D$282,0),MATCH(V$37,$E$48:$O$48,0))</f>
        <v>5084.9683270336027</v>
      </c>
      <c r="W42" s="16">
        <f t="array" ref="W42">INDEX($E$49:$O$282,MATCH(W$39&amp;$A42,$B$49:$B$282&amp;$D$49:$D$282,0),MATCH(W$37,$E$48:$O$48,0))</f>
        <v>4463.0416611979472</v>
      </c>
      <c r="X42" s="16" t="e">
        <f t="array" ref="X42">INDEX($E$49:$O$282,MATCH(X$39&amp;$A42,$B$49:$B$282&amp;$D$49:$D$282,0),MATCH(X$37,$E$48:$O$48,0))</f>
        <v>#N/A</v>
      </c>
      <c r="Y42" s="16" t="e">
        <f t="array" ref="Y42">INDEX($E$49:$O$282,MATCH(Y$39&amp;$A42,$B$49:$B$282&amp;$D$49:$D$282,0),MATCH(Y$37,$E$48:$O$48,0))</f>
        <v>#N/A</v>
      </c>
      <c r="Z42" s="16" t="e">
        <f t="array" ref="Z42">INDEX($E$49:$O$282,MATCH(Z$39&amp;$A42,$B$49:$B$282&amp;$D$49:$D$282,0),MATCH(Z$37,$E$48:$O$48,0))</f>
        <v>#N/A</v>
      </c>
    </row>
    <row r="43" spans="1:26" x14ac:dyDescent="0.3">
      <c r="A43" s="15" t="s">
        <v>345</v>
      </c>
      <c r="B43" s="16">
        <f t="array" ref="B43">INDEX($E$49:$O$282,MATCH(B$39&amp;$A43,$B$49:$B$282&amp;$D$49:$D$282,0),MATCH(B$37,$E$48:$O$48,0))</f>
        <v>9314.9573649596932</v>
      </c>
      <c r="C43" s="16">
        <f t="array" ref="C43">INDEX($E$49:$O$282,MATCH(C$39&amp;$A43,$B$49:$B$282&amp;$D$49:$D$282,0),MATCH(C$37,$E$48:$O$48,0))</f>
        <v>19090.359115271367</v>
      </c>
      <c r="D43" s="16">
        <f t="array" ref="D43">INDEX($E$49:$O$282,MATCH(D$39&amp;$A43,$B$49:$B$282&amp;$D$49:$D$282,0),MATCH(D$37,$E$48:$O$48,0))</f>
        <v>19398.134775904084</v>
      </c>
      <c r="E43" s="16">
        <f t="array" ref="E43">INDEX($E$49:$O$282,MATCH(E$39&amp;$A43,$B$49:$B$282&amp;$D$49:$D$282,0),MATCH(E$37,$E$48:$O$48,0))</f>
        <v>20153.387577180802</v>
      </c>
      <c r="F43" s="16">
        <f t="array" ref="F43">INDEX($E$49:$O$282,MATCH(F$39&amp;$A43,$B$49:$B$282&amp;$D$49:$D$282,0),MATCH(F$37,$E$48:$O$48,0))</f>
        <v>18869.660136399867</v>
      </c>
      <c r="G43" s="16">
        <f t="array" ref="G43">INDEX($E$49:$O$282,MATCH(G$39&amp;$A43,$B$49:$B$282&amp;$D$49:$D$282,0),MATCH(G$37,$E$48:$O$48,0))</f>
        <v>20212.766720979838</v>
      </c>
      <c r="H43" s="16">
        <f t="array" ref="H43">INDEX($E$49:$O$282,MATCH(H$39&amp;$A43,$B$49:$B$282&amp;$D$49:$D$282,0),MATCH(H$37,$E$48:$O$48,0))</f>
        <v>4773.9303564934871</v>
      </c>
      <c r="I43" s="16">
        <f t="array" ref="I43">INDEX($E$49:$O$282,MATCH(I$39&amp;$A43,$B$49:$B$282&amp;$D$49:$D$282,0),MATCH(I$37,$E$48:$O$48,0))</f>
        <v>20212.766720979838</v>
      </c>
      <c r="J43" s="16">
        <f t="array" ref="J43">INDEX($E$49:$O$282,MATCH(J$39&amp;$A43,$B$49:$B$282&amp;$D$49:$D$282,0),MATCH(J$37,$E$48:$O$48,0))</f>
        <v>17682.58092573499</v>
      </c>
      <c r="K43" s="16">
        <f t="array" ref="K43">INDEX($E$49:$O$282,MATCH(K$39&amp;$A43,$B$49:$B$282&amp;$D$49:$D$282,0),MATCH(K$37,$E$48:$O$48,0))</f>
        <v>20212.766720979838</v>
      </c>
      <c r="L43" s="16" t="e">
        <f t="array" ref="L43">INDEX($E$49:$O$282,MATCH(L$39&amp;$A43,$B$49:$B$282&amp;$D$49:$D$282,0),MATCH(L$37,$E$48:$O$48,0))</f>
        <v>#N/A</v>
      </c>
      <c r="M43" s="16" t="e">
        <f t="array" ref="M43">INDEX($E$49:$O$282,MATCH(M$39&amp;$A43,$B$49:$B$282&amp;$D$49:$D$282,0),MATCH(M$37,$E$48:$O$48,0))</f>
        <v>#N/A</v>
      </c>
      <c r="N43" s="16" t="e">
        <f t="array" ref="N43">INDEX($E$49:$O$282,MATCH(N$39&amp;$A43,$B$49:$B$282&amp;$D$49:$D$282,0),MATCH(N$37,$E$48:$O$48,0))</f>
        <v>#N/A</v>
      </c>
      <c r="O43" s="16">
        <f t="array" ref="O43">INDEX($E$49:$O$282,MATCH(O$39&amp;$A43,$B$49:$B$282&amp;$D$49:$D$282,0),MATCH(O$37,$E$48:$O$48,0))</f>
        <v>22864.227555602229</v>
      </c>
      <c r="P43" s="16">
        <f t="array" ref="P43">INDEX($E$49:$O$282,MATCH(P$39&amp;$A43,$B$49:$B$282&amp;$D$49:$D$282,0),MATCH(P$37,$E$48:$O$48,0))</f>
        <v>22900.873694766811</v>
      </c>
      <c r="Q43" s="16">
        <f t="array" ref="Q43">INDEX($E$49:$O$282,MATCH(Q$39&amp;$A43,$B$49:$B$282&amp;$D$49:$D$282,0),MATCH(Q$37,$E$48:$O$48,0))</f>
        <v>23262.223465156771</v>
      </c>
      <c r="R43" s="16">
        <f t="array" ref="R43">INDEX($E$49:$O$282,MATCH(R$39&amp;$A43,$B$49:$B$282&amp;$D$49:$D$282,0),MATCH(R$37,$E$48:$O$48,0))</f>
        <v>20272.312990677809</v>
      </c>
      <c r="S43" s="16">
        <f t="array" ref="S43">INDEX($E$49:$O$282,MATCH(S$39&amp;$A43,$B$49:$B$282&amp;$D$49:$D$282,0),MATCH(S$37,$E$48:$O$48,0))</f>
        <v>20743.016747823989</v>
      </c>
      <c r="T43" s="16">
        <f t="array" ref="T43">INDEX($E$49:$O$282,MATCH(T$39&amp;$A43,$B$49:$B$282&amp;$D$49:$D$282,0),MATCH(T$37,$E$48:$O$48,0))</f>
        <v>1381.2734037451933</v>
      </c>
      <c r="U43" s="16">
        <f t="array" ref="U43">INDEX($E$49:$O$282,MATCH(U$39&amp;$A43,$B$49:$B$282&amp;$D$49:$D$282,0),MATCH(U$37,$E$48:$O$48,0))</f>
        <v>1352.5582264392717</v>
      </c>
      <c r="V43" s="16">
        <f t="array" ref="V43">INDEX($E$49:$O$282,MATCH(V$39&amp;$A43,$B$49:$B$282&amp;$D$49:$D$282,0),MATCH(V$37,$E$48:$O$48,0))</f>
        <v>18359.571151020111</v>
      </c>
      <c r="W43" s="16">
        <f t="array" ref="W43">INDEX($E$49:$O$282,MATCH(W$39&amp;$A43,$B$49:$B$282&amp;$D$49:$D$282,0),MATCH(W$37,$E$48:$O$48,0))</f>
        <v>7028.1644696546873</v>
      </c>
      <c r="X43" s="16" t="e">
        <f t="array" ref="X43">INDEX($E$49:$O$282,MATCH(X$39&amp;$A43,$B$49:$B$282&amp;$D$49:$D$282,0),MATCH(X$37,$E$48:$O$48,0))</f>
        <v>#N/A</v>
      </c>
      <c r="Y43" s="16" t="e">
        <f t="array" ref="Y43">INDEX($E$49:$O$282,MATCH(Y$39&amp;$A43,$B$49:$B$282&amp;$D$49:$D$282,0),MATCH(Y$37,$E$48:$O$48,0))</f>
        <v>#N/A</v>
      </c>
      <c r="Z43" s="16" t="e">
        <f t="array" ref="Z43">INDEX($E$49:$O$282,MATCH(Z$39&amp;$A43,$B$49:$B$282&amp;$D$49:$D$282,0),MATCH(Z$37,$E$48:$O$48,0))</f>
        <v>#N/A</v>
      </c>
    </row>
    <row r="44" spans="1:26" x14ac:dyDescent="0.3">
      <c r="A44" s="15" t="s">
        <v>346</v>
      </c>
      <c r="B44" s="16">
        <f t="array" ref="B44">INDEX($E$49:$O$282,MATCH(B$39&amp;$A44,$B$49:$B$282&amp;$D$49:$D$282,0),MATCH(B$37,$E$48:$O$48,0))</f>
        <v>0</v>
      </c>
      <c r="C44" s="16">
        <f t="array" ref="C44">INDEX($E$49:$O$282,MATCH(C$39&amp;$A44,$B$49:$B$282&amp;$D$49:$D$282,0),MATCH(C$37,$E$48:$O$48,0))</f>
        <v>0</v>
      </c>
      <c r="D44" s="16">
        <f t="array" ref="D44">INDEX($E$49:$O$282,MATCH(D$39&amp;$A44,$B$49:$B$282&amp;$D$49:$D$282,0),MATCH(D$37,$E$48:$O$48,0))</f>
        <v>0</v>
      </c>
      <c r="E44" s="16">
        <f t="array" ref="E44">INDEX($E$49:$O$282,MATCH(E$39&amp;$A44,$B$49:$B$282&amp;$D$49:$D$282,0),MATCH(E$37,$E$48:$O$48,0))</f>
        <v>0</v>
      </c>
      <c r="F44" s="16">
        <f t="array" ref="F44">INDEX($E$49:$O$282,MATCH(F$39&amp;$A44,$B$49:$B$282&amp;$D$49:$D$282,0),MATCH(F$37,$E$48:$O$48,0))</f>
        <v>0</v>
      </c>
      <c r="G44" s="16">
        <f t="array" ref="G44">INDEX($E$49:$O$282,MATCH(G$39&amp;$A44,$B$49:$B$282&amp;$D$49:$D$282,0),MATCH(G$37,$E$48:$O$48,0))</f>
        <v>0</v>
      </c>
      <c r="H44" s="16">
        <f t="array" ref="H44">INDEX($E$49:$O$282,MATCH(H$39&amp;$A44,$B$49:$B$282&amp;$D$49:$D$282,0),MATCH(H$37,$E$48:$O$48,0))</f>
        <v>4312.4671595492509</v>
      </c>
      <c r="I44" s="16">
        <f t="array" ref="I44">INDEX($E$49:$O$282,MATCH(I$39&amp;$A44,$B$49:$B$282&amp;$D$49:$D$282,0),MATCH(I$37,$E$48:$O$48,0))</f>
        <v>0</v>
      </c>
      <c r="J44" s="16">
        <f t="array" ref="J44">INDEX($E$49:$O$282,MATCH(J$39&amp;$A44,$B$49:$B$282&amp;$D$49:$D$282,0),MATCH(J$37,$E$48:$O$48,0))</f>
        <v>1245.9294161887101</v>
      </c>
      <c r="K44" s="16">
        <f t="array" ref="K44">INDEX($E$49:$O$282,MATCH(K$39&amp;$A44,$B$49:$B$282&amp;$D$49:$D$282,0),MATCH(K$37,$E$48:$O$48,0))</f>
        <v>0</v>
      </c>
      <c r="L44" s="16" t="e">
        <f t="array" ref="L44">INDEX($E$49:$O$282,MATCH(L$39&amp;$A44,$B$49:$B$282&amp;$D$49:$D$282,0),MATCH(L$37,$E$48:$O$48,0))</f>
        <v>#N/A</v>
      </c>
      <c r="M44" s="16" t="e">
        <f t="array" ref="M44">INDEX($E$49:$O$282,MATCH(M$39&amp;$A44,$B$49:$B$282&amp;$D$49:$D$282,0),MATCH(M$37,$E$48:$O$48,0))</f>
        <v>#N/A</v>
      </c>
      <c r="N44" s="16" t="e">
        <f t="array" ref="N44">INDEX($E$49:$O$282,MATCH(N$39&amp;$A44,$B$49:$B$282&amp;$D$49:$D$282,0),MATCH(N$37,$E$48:$O$48,0))</f>
        <v>#N/A</v>
      </c>
      <c r="O44" s="16">
        <f t="array" ref="O44">INDEX($E$49:$O$282,MATCH(O$39&amp;$A44,$B$49:$B$282&amp;$D$49:$D$282,0),MATCH(O$37,$E$48:$O$48,0))</f>
        <v>0</v>
      </c>
      <c r="P44" s="16">
        <f t="array" ref="P44">INDEX($E$49:$O$282,MATCH(P$39&amp;$A44,$B$49:$B$282&amp;$D$49:$D$282,0),MATCH(P$37,$E$48:$O$48,0))</f>
        <v>0</v>
      </c>
      <c r="Q44" s="16">
        <f t="array" ref="Q44">INDEX($E$49:$O$282,MATCH(Q$39&amp;$A44,$B$49:$B$282&amp;$D$49:$D$282,0),MATCH(Q$37,$E$48:$O$48,0))</f>
        <v>0</v>
      </c>
      <c r="R44" s="16">
        <f t="array" ref="R44">INDEX($E$49:$O$282,MATCH(R$39&amp;$A44,$B$49:$B$282&amp;$D$49:$D$282,0),MATCH(R$37,$E$48:$O$48,0))</f>
        <v>0</v>
      </c>
      <c r="S44" s="16">
        <f t="array" ref="S44">INDEX($E$49:$O$282,MATCH(S$39&amp;$A44,$B$49:$B$282&amp;$D$49:$D$282,0),MATCH(S$37,$E$48:$O$48,0))</f>
        <v>1.2150557720275299</v>
      </c>
      <c r="T44" s="16">
        <f t="array" ref="T44">INDEX($E$49:$O$282,MATCH(T$39&amp;$A44,$B$49:$B$282&amp;$D$49:$D$282,0),MATCH(T$37,$E$48:$O$48,0))</f>
        <v>0</v>
      </c>
      <c r="U44" s="16">
        <f t="array" ref="U44">INDEX($E$49:$O$282,MATCH(U$39&amp;$A44,$B$49:$B$282&amp;$D$49:$D$282,0),MATCH(U$37,$E$48:$O$48,0))</f>
        <v>0</v>
      </c>
      <c r="V44" s="16">
        <f t="array" ref="V44">INDEX($E$49:$O$282,MATCH(V$39&amp;$A44,$B$49:$B$282&amp;$D$49:$D$282,0),MATCH(V$37,$E$48:$O$48,0))</f>
        <v>2457.9220844562606</v>
      </c>
      <c r="W44" s="16">
        <f t="array" ref="W44">INDEX($E$49:$O$282,MATCH(W$39&amp;$A44,$B$49:$B$282&amp;$D$49:$D$282,0),MATCH(W$37,$E$48:$O$48,0))</f>
        <v>7039.1065870422744</v>
      </c>
      <c r="X44" s="16" t="e">
        <f t="array" ref="X44">INDEX($E$49:$O$282,MATCH(X$39&amp;$A44,$B$49:$B$282&amp;$D$49:$D$282,0),MATCH(X$37,$E$48:$O$48,0))</f>
        <v>#N/A</v>
      </c>
      <c r="Y44" s="16" t="e">
        <f t="array" ref="Y44">INDEX($E$49:$O$282,MATCH(Y$39&amp;$A44,$B$49:$B$282&amp;$D$49:$D$282,0),MATCH(Y$37,$E$48:$O$48,0))</f>
        <v>#N/A</v>
      </c>
      <c r="Z44" s="16" t="e">
        <f t="array" ref="Z44">INDEX($E$49:$O$282,MATCH(Z$39&amp;$A44,$B$49:$B$282&amp;$D$49:$D$282,0),MATCH(Z$37,$E$48:$O$48,0))</f>
        <v>#N/A</v>
      </c>
    </row>
    <row r="45" spans="1:26" x14ac:dyDescent="0.3">
      <c r="A45" s="15" t="s">
        <v>347</v>
      </c>
      <c r="B45" s="16">
        <f t="array" ref="B45">INDEX($E$49:$O$282,MATCH(B$39&amp;$A45,$B$49:$B$282&amp;$D$49:$D$282,0),MATCH(B$37,$E$48:$O$48,0))</f>
        <v>0</v>
      </c>
      <c r="C45" s="16">
        <f t="array" ref="C45">INDEX($E$49:$O$282,MATCH(C$39&amp;$A45,$B$49:$B$282&amp;$D$49:$D$282,0),MATCH(C$37,$E$48:$O$48,0))</f>
        <v>0</v>
      </c>
      <c r="D45" s="16">
        <f t="array" ref="D45">INDEX($E$49:$O$282,MATCH(D$39&amp;$A45,$B$49:$B$282&amp;$D$49:$D$282,0),MATCH(D$37,$E$48:$O$48,0))</f>
        <v>0</v>
      </c>
      <c r="E45" s="16">
        <f t="array" ref="E45">INDEX($E$49:$O$282,MATCH(E$39&amp;$A45,$B$49:$B$282&amp;$D$49:$D$282,0),MATCH(E$37,$E$48:$O$48,0))</f>
        <v>0</v>
      </c>
      <c r="F45" s="16">
        <f t="array" ref="F45">INDEX($E$49:$O$282,MATCH(F$39&amp;$A45,$B$49:$B$282&amp;$D$49:$D$282,0),MATCH(F$37,$E$48:$O$48,0))</f>
        <v>0</v>
      </c>
      <c r="G45" s="16">
        <f t="array" ref="G45">INDEX($E$49:$O$282,MATCH(G$39&amp;$A45,$B$49:$B$282&amp;$D$49:$D$282,0),MATCH(G$37,$E$48:$O$48,0))</f>
        <v>0</v>
      </c>
      <c r="H45" s="16">
        <f t="array" ref="H45">INDEX($E$49:$O$282,MATCH(H$39&amp;$A45,$B$49:$B$282&amp;$D$49:$D$282,0),MATCH(H$37,$E$48:$O$48,0))</f>
        <v>9753.1928258849766</v>
      </c>
      <c r="I45" s="16">
        <f t="array" ref="I45">INDEX($E$49:$O$282,MATCH(I$39&amp;$A45,$B$49:$B$282&amp;$D$49:$D$282,0),MATCH(I$37,$E$48:$O$48,0))</f>
        <v>0</v>
      </c>
      <c r="J45" s="16">
        <f t="array" ref="J45">INDEX($E$49:$O$282,MATCH(J$39&amp;$A45,$B$49:$B$282&amp;$D$49:$D$282,0),MATCH(J$37,$E$48:$O$48,0))</f>
        <v>0</v>
      </c>
      <c r="K45" s="16">
        <f t="array" ref="K45">INDEX($E$49:$O$282,MATCH(K$39&amp;$A45,$B$49:$B$282&amp;$D$49:$D$282,0),MATCH(K$37,$E$48:$O$48,0))</f>
        <v>0</v>
      </c>
      <c r="L45" s="16" t="e">
        <f t="array" ref="L45">INDEX($E$49:$O$282,MATCH(L$39&amp;$A45,$B$49:$B$282&amp;$D$49:$D$282,0),MATCH(L$37,$E$48:$O$48,0))</f>
        <v>#N/A</v>
      </c>
      <c r="M45" s="16" t="e">
        <f t="array" ref="M45">INDEX($E$49:$O$282,MATCH(M$39&amp;$A45,$B$49:$B$282&amp;$D$49:$D$282,0),MATCH(M$37,$E$48:$O$48,0))</f>
        <v>#N/A</v>
      </c>
      <c r="N45" s="16" t="e">
        <f t="array" ref="N45">INDEX($E$49:$O$282,MATCH(N$39&amp;$A45,$B$49:$B$282&amp;$D$49:$D$282,0),MATCH(N$37,$E$48:$O$48,0))</f>
        <v>#N/A</v>
      </c>
      <c r="O45" s="16">
        <f t="array" ref="O45">INDEX($E$49:$O$282,MATCH(O$39&amp;$A45,$B$49:$B$282&amp;$D$49:$D$282,0),MATCH(O$37,$E$48:$O$48,0))</f>
        <v>0</v>
      </c>
      <c r="P45" s="16">
        <f t="array" ref="P45">INDEX($E$49:$O$282,MATCH(P$39&amp;$A45,$B$49:$B$282&amp;$D$49:$D$282,0),MATCH(P$37,$E$48:$O$48,0))</f>
        <v>0</v>
      </c>
      <c r="Q45" s="16">
        <f t="array" ref="Q45">INDEX($E$49:$O$282,MATCH(Q$39&amp;$A45,$B$49:$B$282&amp;$D$49:$D$282,0),MATCH(Q$37,$E$48:$O$48,0))</f>
        <v>0</v>
      </c>
      <c r="R45" s="16">
        <f t="array" ref="R45">INDEX($E$49:$O$282,MATCH(R$39&amp;$A45,$B$49:$B$282&amp;$D$49:$D$282,0),MATCH(R$37,$E$48:$O$48,0))</f>
        <v>0</v>
      </c>
      <c r="S45" s="16">
        <f t="array" ref="S45">INDEX($E$49:$O$282,MATCH(S$39&amp;$A45,$B$49:$B$282&amp;$D$49:$D$282,0),MATCH(S$37,$E$48:$O$48,0))</f>
        <v>0</v>
      </c>
      <c r="T45" s="16">
        <f t="array" ref="T45">INDEX($E$49:$O$282,MATCH(T$39&amp;$A45,$B$49:$B$282&amp;$D$49:$D$282,0),MATCH(T$37,$E$48:$O$48,0))</f>
        <v>11032.039280747844</v>
      </c>
      <c r="U45" s="16">
        <f t="array" ref="U45">INDEX($E$49:$O$282,MATCH(U$39&amp;$A45,$B$49:$B$282&amp;$D$49:$D$282,0),MATCH(U$37,$E$48:$O$48,0))</f>
        <v>12667.711577518594</v>
      </c>
      <c r="V45" s="16">
        <f t="array" ref="V45">INDEX($E$49:$O$282,MATCH(V$39&amp;$A45,$B$49:$B$282&amp;$D$49:$D$282,0),MATCH(V$37,$E$48:$O$48,0))</f>
        <v>0</v>
      </c>
      <c r="W45" s="16">
        <f t="array" ref="W45">INDEX($E$49:$O$282,MATCH(W$39&amp;$A45,$B$49:$B$282&amp;$D$49:$D$282,0),MATCH(W$37,$E$48:$O$48,0))</f>
        <v>7602.6658029767523</v>
      </c>
      <c r="X45" s="16" t="e">
        <f t="array" ref="X45">INDEX($E$49:$O$282,MATCH(X$39&amp;$A45,$B$49:$B$282&amp;$D$49:$D$282,0),MATCH(X$37,$E$48:$O$48,0))</f>
        <v>#N/A</v>
      </c>
      <c r="Y45" s="16" t="e">
        <f t="array" ref="Y45">INDEX($E$49:$O$282,MATCH(Y$39&amp;$A45,$B$49:$B$282&amp;$D$49:$D$282,0),MATCH(Y$37,$E$48:$O$48,0))</f>
        <v>#N/A</v>
      </c>
      <c r="Z45" s="16" t="e">
        <f t="array" ref="Z45">INDEX($E$49:$O$282,MATCH(Z$39&amp;$A45,$B$49:$B$282&amp;$D$49:$D$282,0),MATCH(Z$37,$E$48:$O$48,0))</f>
        <v>#N/A</v>
      </c>
    </row>
    <row r="46" spans="1:26" ht="15" thickBot="1" x14ac:dyDescent="0.35"/>
    <row r="47" spans="1:26" s="17" customFormat="1" ht="15" thickBot="1" x14ac:dyDescent="0.35">
      <c r="A47" s="17" t="s">
        <v>202</v>
      </c>
      <c r="S47" s="19"/>
    </row>
    <row r="48" spans="1:26" x14ac:dyDescent="0.3">
      <c r="A48" s="15" t="s">
        <v>87</v>
      </c>
      <c r="B48" s="15" t="s">
        <v>8</v>
      </c>
      <c r="C48" s="15" t="s">
        <v>60</v>
      </c>
      <c r="D48" s="15" t="s">
        <v>364</v>
      </c>
      <c r="E48" s="15">
        <v>2007</v>
      </c>
      <c r="F48" s="15">
        <v>2012</v>
      </c>
      <c r="G48" s="15">
        <v>2020</v>
      </c>
      <c r="H48" s="15">
        <v>2030</v>
      </c>
      <c r="I48" s="15">
        <v>2040</v>
      </c>
      <c r="J48" s="15">
        <v>2050</v>
      </c>
      <c r="K48" s="15">
        <v>2060</v>
      </c>
      <c r="L48" s="15">
        <v>2070</v>
      </c>
      <c r="M48" s="15">
        <v>2080</v>
      </c>
      <c r="N48" s="15">
        <v>2090</v>
      </c>
      <c r="O48" s="15">
        <v>2100</v>
      </c>
    </row>
    <row r="49" spans="1:19" x14ac:dyDescent="0.3">
      <c r="A49" s="15" t="str">
        <f>INDEX('R1. Scenario specifications'!$C$11:$C$49,MATCH($B49,'R1. Scenario specifications'!$A$11:$A$49,0))</f>
        <v>TIAM BAU - No Policy Action</v>
      </c>
      <c r="B49" s="15" t="s">
        <v>11</v>
      </c>
      <c r="C49" s="15" t="s">
        <v>311</v>
      </c>
      <c r="D49" s="15" t="s">
        <v>343</v>
      </c>
      <c r="E49" s="16">
        <v>5.2478609927237558</v>
      </c>
      <c r="F49" s="16">
        <v>52.559837305869308</v>
      </c>
      <c r="G49" s="16">
        <v>926.00169097324158</v>
      </c>
      <c r="H49" s="16">
        <v>3558.0512704114813</v>
      </c>
      <c r="I49" s="16">
        <v>4612.8749624721449</v>
      </c>
      <c r="J49" s="16">
        <v>4327.6021119076358</v>
      </c>
      <c r="K49" s="16">
        <v>2943.4762776892549</v>
      </c>
      <c r="L49" s="16">
        <v>2848.2516485038404</v>
      </c>
      <c r="M49" s="16">
        <v>3137.4769394081845</v>
      </c>
      <c r="N49" s="16">
        <v>3052.9015453050101</v>
      </c>
      <c r="O49" s="16">
        <v>4464.2528964320109</v>
      </c>
      <c r="S49" s="18"/>
    </row>
    <row r="50" spans="1:19" x14ac:dyDescent="0.3">
      <c r="A50" s="15" t="str">
        <f>INDEX('R1. Scenario specifications'!$C$11:$C$49,MATCH($B50,'R1. Scenario specifications'!$A$11:$A$49,0))</f>
        <v>TIAM BAU - No Policy Action</v>
      </c>
      <c r="B50" s="15" t="s">
        <v>11</v>
      </c>
      <c r="C50" s="15" t="s">
        <v>312</v>
      </c>
      <c r="D50" s="15" t="s">
        <v>342</v>
      </c>
      <c r="E50" s="16">
        <v>0</v>
      </c>
      <c r="F50" s="16">
        <v>0</v>
      </c>
      <c r="G50" s="16">
        <v>55.3</v>
      </c>
      <c r="H50" s="16">
        <v>55.3</v>
      </c>
      <c r="I50" s="16">
        <v>55.3</v>
      </c>
      <c r="J50" s="16">
        <v>55.3</v>
      </c>
      <c r="K50" s="16">
        <v>6242.0145512273766</v>
      </c>
      <c r="L50" s="16">
        <v>12967.074987476923</v>
      </c>
      <c r="M50" s="16">
        <v>14886.338758584196</v>
      </c>
      <c r="N50" s="16">
        <v>17092.925609629801</v>
      </c>
      <c r="O50" s="16">
        <v>21369.899351040269</v>
      </c>
    </row>
    <row r="51" spans="1:19" x14ac:dyDescent="0.3">
      <c r="A51" s="15" t="str">
        <f>INDEX('R1. Scenario specifications'!$C$11:$C$49,MATCH($B51,'R1. Scenario specifications'!$A$11:$A$49,0))</f>
        <v>TIAM BAU - No Policy Action</v>
      </c>
      <c r="B51" s="15" t="s">
        <v>11</v>
      </c>
      <c r="C51" s="15" t="s">
        <v>315</v>
      </c>
      <c r="D51" s="15" t="s">
        <v>344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</row>
    <row r="52" spans="1:19" x14ac:dyDescent="0.3">
      <c r="A52" s="15" t="str">
        <f>INDEX('R1. Scenario specifications'!$C$11:$C$49,MATCH($B52,'R1. Scenario specifications'!$A$11:$A$49,0))</f>
        <v>TIAM BAU - No Policy Action</v>
      </c>
      <c r="B52" s="15" t="s">
        <v>11</v>
      </c>
      <c r="C52" s="15" t="s">
        <v>313</v>
      </c>
      <c r="D52" s="15" t="s">
        <v>345</v>
      </c>
      <c r="E52" s="16">
        <v>3713.385839481808</v>
      </c>
      <c r="F52" s="16">
        <v>9314.9573649596932</v>
      </c>
      <c r="G52" s="16">
        <v>16690.248895457506</v>
      </c>
      <c r="H52" s="16">
        <v>19090.359115271367</v>
      </c>
      <c r="I52" s="16">
        <v>16994.170972806489</v>
      </c>
      <c r="J52" s="16">
        <v>22864.227555602229</v>
      </c>
      <c r="K52" s="16">
        <v>14598.300738549386</v>
      </c>
      <c r="L52" s="16">
        <v>11755.043170944562</v>
      </c>
      <c r="M52" s="16">
        <v>12278.332759899569</v>
      </c>
      <c r="N52" s="16">
        <v>12937.596373312535</v>
      </c>
      <c r="O52" s="16">
        <v>8757.9409149329367</v>
      </c>
    </row>
    <row r="53" spans="1:19" x14ac:dyDescent="0.3">
      <c r="A53" s="15" t="str">
        <f>INDEX('R1. Scenario specifications'!$C$11:$C$49,MATCH($B53,'R1. Scenario specifications'!$A$11:$A$49,0))</f>
        <v>TIAM BAU - No Policy Action</v>
      </c>
      <c r="B53" s="15" t="s">
        <v>11</v>
      </c>
      <c r="C53" s="15" t="s">
        <v>314</v>
      </c>
      <c r="D53" s="15" t="s">
        <v>346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4518.2102566041503</v>
      </c>
      <c r="L53" s="16">
        <v>3143.7072438960358</v>
      </c>
      <c r="M53" s="16">
        <v>2258.3694832432234</v>
      </c>
      <c r="N53" s="16">
        <v>1578.0660028161126</v>
      </c>
      <c r="O53" s="16">
        <v>2205.8597885022346</v>
      </c>
    </row>
    <row r="54" spans="1:19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316</v>
      </c>
      <c r="D54" s="15" t="s">
        <v>347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</row>
    <row r="55" spans="1:19" x14ac:dyDescent="0.3">
      <c r="A55" s="15" t="str">
        <f>INDEX('R1. Scenario specifications'!$C$11:$C$49,MATCH($B55,'R1. Scenario specifications'!$A$11:$A$49,0))</f>
        <v>Vivid BAU - WEO Current Policies Scenario emissions pathway run through TIAM</v>
      </c>
      <c r="B55" s="15" t="s">
        <v>13</v>
      </c>
      <c r="C55" s="15" t="s">
        <v>311</v>
      </c>
      <c r="D55" s="15" t="s">
        <v>343</v>
      </c>
      <c r="E55" s="16">
        <v>5.1224162920943117</v>
      </c>
      <c r="F55" s="16">
        <v>52.996153150850148</v>
      </c>
      <c r="G55" s="16">
        <v>1030.7139781705284</v>
      </c>
      <c r="H55" s="16">
        <v>3250.2431195022004</v>
      </c>
      <c r="I55" s="16">
        <v>4888.9219309969694</v>
      </c>
      <c r="J55" s="16">
        <v>4290.9530986995569</v>
      </c>
      <c r="K55" s="16">
        <v>3010.6715253900302</v>
      </c>
      <c r="L55" s="16">
        <v>2843.7971426428135</v>
      </c>
      <c r="M55" s="16">
        <v>3138.9701993858571</v>
      </c>
      <c r="N55" s="16">
        <v>3085.1524285523578</v>
      </c>
      <c r="O55" s="16">
        <v>4465.4509829353847</v>
      </c>
    </row>
    <row r="56" spans="1:19" x14ac:dyDescent="0.3">
      <c r="A56" s="15" t="str">
        <f>INDEX('R1. Scenario specifications'!$C$11:$C$49,MATCH($B56,'R1. Scenario specifications'!$A$11:$A$49,0))</f>
        <v>Vivid BAU - WEO Current Policies Scenario emissions pathway run through TIAM</v>
      </c>
      <c r="B56" s="15" t="s">
        <v>13</v>
      </c>
      <c r="C56" s="15" t="s">
        <v>312</v>
      </c>
      <c r="D56" s="15" t="s">
        <v>342</v>
      </c>
      <c r="E56" s="16">
        <v>0</v>
      </c>
      <c r="F56" s="16">
        <v>0</v>
      </c>
      <c r="G56" s="16">
        <v>55.3</v>
      </c>
      <c r="H56" s="16">
        <v>55.299999999999983</v>
      </c>
      <c r="I56" s="16">
        <v>55.3</v>
      </c>
      <c r="J56" s="16">
        <v>55.3</v>
      </c>
      <c r="K56" s="16">
        <v>5834.2152743995184</v>
      </c>
      <c r="L56" s="16">
        <v>12695.304481347588</v>
      </c>
      <c r="M56" s="16">
        <v>14906.788002050946</v>
      </c>
      <c r="N56" s="16">
        <v>16925.635414318607</v>
      </c>
      <c r="O56" s="16">
        <v>21386.84268720249</v>
      </c>
    </row>
    <row r="57" spans="1:19" x14ac:dyDescent="0.3">
      <c r="A57" s="15" t="str">
        <f>INDEX('R1. Scenario specifications'!$C$11:$C$49,MATCH($B57,'R1. Scenario specifications'!$A$11:$A$49,0))</f>
        <v>Vivid BAU - WEO Current Policies Scenario emissions pathway run through TIAM</v>
      </c>
      <c r="B57" s="15" t="s">
        <v>13</v>
      </c>
      <c r="C57" s="15" t="s">
        <v>315</v>
      </c>
      <c r="D57" s="15" t="s">
        <v>344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</row>
    <row r="58" spans="1:19" x14ac:dyDescent="0.3">
      <c r="A58" s="15" t="str">
        <f>INDEX('R1. Scenario specifications'!$C$11:$C$49,MATCH($B58,'R1. Scenario specifications'!$A$11:$A$49,0))</f>
        <v>Vivid BAU - WEO Current Policies Scenario emissions pathway run through TIAM</v>
      </c>
      <c r="B58" s="15" t="s">
        <v>13</v>
      </c>
      <c r="C58" s="15" t="s">
        <v>313</v>
      </c>
      <c r="D58" s="15" t="s">
        <v>345</v>
      </c>
      <c r="E58" s="16">
        <v>3713.780028265568</v>
      </c>
      <c r="F58" s="16">
        <v>9314.2523050315813</v>
      </c>
      <c r="G58" s="16">
        <v>16585.64584870106</v>
      </c>
      <c r="H58" s="16">
        <v>19398.134775904084</v>
      </c>
      <c r="I58" s="16">
        <v>16718.133667535163</v>
      </c>
      <c r="J58" s="16">
        <v>22900.873694766811</v>
      </c>
      <c r="K58" s="16">
        <v>14506.836594379862</v>
      </c>
      <c r="L58" s="16">
        <v>11712.028204359298</v>
      </c>
      <c r="M58" s="16">
        <v>12239.011965313372</v>
      </c>
      <c r="N58" s="16">
        <v>13064.216394645571</v>
      </c>
      <c r="O58" s="16">
        <v>8764.7616208071195</v>
      </c>
    </row>
    <row r="59" spans="1:19" x14ac:dyDescent="0.3">
      <c r="A59" s="15" t="str">
        <f>INDEX('R1. Scenario specifications'!$C$11:$C$49,MATCH($B59,'R1. Scenario specifications'!$A$11:$A$49,0))</f>
        <v>Vivid BAU - WEO Current Policies Scenario emissions pathway run through TIAM</v>
      </c>
      <c r="B59" s="15" t="s">
        <v>13</v>
      </c>
      <c r="C59" s="15" t="s">
        <v>314</v>
      </c>
      <c r="D59" s="15" t="s">
        <v>346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4950.2792846983702</v>
      </c>
      <c r="L59" s="16">
        <v>3462.9469682378804</v>
      </c>
      <c r="M59" s="16">
        <v>2275.7478499991716</v>
      </c>
      <c r="N59" s="16">
        <v>1586.4852710577677</v>
      </c>
      <c r="O59" s="16">
        <v>2180.8976666511676</v>
      </c>
    </row>
    <row r="60" spans="1:19" x14ac:dyDescent="0.3">
      <c r="A60" s="15" t="str">
        <f>INDEX('R1. Scenario specifications'!$C$11:$C$49,MATCH($B60,'R1. Scenario specifications'!$A$11:$A$49,0))</f>
        <v>Vivid BAU - WEO Current Policies Scenario emissions pathway run through TIAM</v>
      </c>
      <c r="B60" s="15" t="s">
        <v>13</v>
      </c>
      <c r="C60" s="15" t="s">
        <v>316</v>
      </c>
      <c r="D60" s="15" t="s">
        <v>347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</row>
    <row r="61" spans="1:19" x14ac:dyDescent="0.3">
      <c r="A61" s="15" t="str">
        <f>INDEX('R1. Scenario specifications'!$C$11:$C$49,MATCH($B61,'R1. Scenario specifications'!$A$11:$A$49,0))</f>
        <v>Vivid Paris NDCs - WEO New Policies Scenario emissions pathway run through TIAM</v>
      </c>
      <c r="B61" s="15" t="s">
        <v>14</v>
      </c>
      <c r="C61" s="15" t="s">
        <v>311</v>
      </c>
      <c r="D61" s="15" t="s">
        <v>343</v>
      </c>
      <c r="E61" s="16">
        <v>5.2478609927237558</v>
      </c>
      <c r="F61" s="16">
        <v>52.559837305869308</v>
      </c>
      <c r="G61" s="16">
        <v>982.05397218017083</v>
      </c>
      <c r="H61" s="16">
        <v>2495.0228085020458</v>
      </c>
      <c r="I61" s="16">
        <v>4341.0535391817994</v>
      </c>
      <c r="J61" s="16">
        <v>3929.6062023530953</v>
      </c>
      <c r="K61" s="16">
        <v>2688.7871942227503</v>
      </c>
      <c r="L61" s="16">
        <v>3064.6797869663637</v>
      </c>
      <c r="M61" s="16">
        <v>3075.2815331782972</v>
      </c>
      <c r="N61" s="16">
        <v>3311.0102003996071</v>
      </c>
      <c r="O61" s="16">
        <v>4559.9115127781661</v>
      </c>
    </row>
    <row r="62" spans="1:19" x14ac:dyDescent="0.3">
      <c r="A62" s="15" t="str">
        <f>INDEX('R1. Scenario specifications'!$C$11:$C$49,MATCH($B62,'R1. Scenario specifications'!$A$11:$A$49,0))</f>
        <v>Vivid Paris NDCs - WEO New Policies Scenario emissions pathway run through TIAM</v>
      </c>
      <c r="B62" s="15" t="s">
        <v>14</v>
      </c>
      <c r="C62" s="15" t="s">
        <v>312</v>
      </c>
      <c r="D62" s="15" t="s">
        <v>342</v>
      </c>
      <c r="E62" s="16">
        <v>0</v>
      </c>
      <c r="F62" s="16">
        <v>0</v>
      </c>
      <c r="G62" s="16">
        <v>55.3</v>
      </c>
      <c r="H62" s="16">
        <v>55.3</v>
      </c>
      <c r="I62" s="16">
        <v>55.3</v>
      </c>
      <c r="J62" s="16">
        <v>55.3</v>
      </c>
      <c r="K62" s="16">
        <v>7900.1493014032858</v>
      </c>
      <c r="L62" s="16">
        <v>11687.081422676496</v>
      </c>
      <c r="M62" s="16">
        <v>13865.400960677667</v>
      </c>
      <c r="N62" s="16">
        <v>15550.870677581228</v>
      </c>
      <c r="O62" s="16">
        <v>19794.242256576883</v>
      </c>
    </row>
    <row r="63" spans="1:19" x14ac:dyDescent="0.3">
      <c r="A63" s="15" t="str">
        <f>INDEX('R1. Scenario specifications'!$C$11:$C$49,MATCH($B63,'R1. Scenario specifications'!$A$11:$A$49,0))</f>
        <v>Vivid Paris NDCs - WEO New Policies Scenario emissions pathway run through TIAM</v>
      </c>
      <c r="B63" s="15" t="s">
        <v>14</v>
      </c>
      <c r="C63" s="15" t="s">
        <v>315</v>
      </c>
      <c r="D63" s="15" t="s">
        <v>344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</row>
    <row r="64" spans="1:19" x14ac:dyDescent="0.3">
      <c r="A64" s="15" t="str">
        <f>INDEX('R1. Scenario specifications'!$C$11:$C$49,MATCH($B64,'R1. Scenario specifications'!$A$11:$A$49,0))</f>
        <v>Vivid Paris NDCs - WEO New Policies Scenario emissions pathway run through TIAM</v>
      </c>
      <c r="B64" s="15" t="s">
        <v>14</v>
      </c>
      <c r="C64" s="15" t="s">
        <v>313</v>
      </c>
      <c r="D64" s="15" t="s">
        <v>345</v>
      </c>
      <c r="E64" s="16">
        <v>3713.385839481808</v>
      </c>
      <c r="F64" s="16">
        <v>9314.9573649596932</v>
      </c>
      <c r="G64" s="16">
        <v>16634.196614250577</v>
      </c>
      <c r="H64" s="16">
        <v>20153.387577180802</v>
      </c>
      <c r="I64" s="16">
        <v>17177.134933458379</v>
      </c>
      <c r="J64" s="16">
        <v>23262.223465156771</v>
      </c>
      <c r="K64" s="16">
        <v>11855.541849845267</v>
      </c>
      <c r="L64" s="16">
        <v>12515.832428953359</v>
      </c>
      <c r="M64" s="16">
        <v>12748.881949822273</v>
      </c>
      <c r="N64" s="16">
        <v>13046.651723803305</v>
      </c>
      <c r="O64" s="16">
        <v>9539.3722592727281</v>
      </c>
    </row>
    <row r="65" spans="1:15" x14ac:dyDescent="0.3">
      <c r="A65" s="15" t="str">
        <f>INDEX('R1. Scenario specifications'!$C$11:$C$49,MATCH($B65,'R1. Scenario specifications'!$A$11:$A$49,0))</f>
        <v>Vivid Paris NDCs - WEO New Policies Scenario emissions pathway run through TIAM</v>
      </c>
      <c r="B65" s="15" t="s">
        <v>14</v>
      </c>
      <c r="C65" s="15" t="s">
        <v>314</v>
      </c>
      <c r="D65" s="15" t="s">
        <v>346</v>
      </c>
      <c r="E65" s="16">
        <v>0</v>
      </c>
      <c r="F65" s="16">
        <v>0</v>
      </c>
      <c r="G65" s="16">
        <v>0</v>
      </c>
      <c r="H65" s="16">
        <v>0</v>
      </c>
      <c r="I65" s="16">
        <v>88.857462638457406</v>
      </c>
      <c r="J65" s="16">
        <v>0</v>
      </c>
      <c r="K65" s="16">
        <v>5857.5234785988623</v>
      </c>
      <c r="L65" s="16">
        <v>3446.4834122251214</v>
      </c>
      <c r="M65" s="16">
        <v>2870.9534974569297</v>
      </c>
      <c r="N65" s="16">
        <v>2752.9569292793258</v>
      </c>
      <c r="O65" s="16">
        <v>2904.4269222796725</v>
      </c>
    </row>
    <row r="66" spans="1:15" x14ac:dyDescent="0.3">
      <c r="A66" s="15" t="str">
        <f>INDEX('R1. Scenario specifications'!$C$11:$C$49,MATCH($B66,'R1. Scenario specifications'!$A$11:$A$49,0))</f>
        <v>Vivid Paris NDCs - WEO New Policies Scenario emissions pathway run through TIAM</v>
      </c>
      <c r="B66" s="15" t="s">
        <v>14</v>
      </c>
      <c r="C66" s="15" t="s">
        <v>316</v>
      </c>
      <c r="D66" s="15" t="s">
        <v>347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</row>
    <row r="67" spans="1:15" x14ac:dyDescent="0.3">
      <c r="A67" s="15" t="str">
        <f>INDEX('R1. Scenario specifications'!$C$11:$C$49,MATCH($B67,'R1. Scenario specifications'!$A$11:$A$49,0))</f>
        <v>Current 2DS, 2020 start, 'Expect the Unexpected'</v>
      </c>
      <c r="B67" s="15" t="s">
        <v>15</v>
      </c>
      <c r="C67" s="15" t="s">
        <v>311</v>
      </c>
      <c r="D67" s="15" t="s">
        <v>343</v>
      </c>
      <c r="E67" s="16">
        <v>5.2478609927237558</v>
      </c>
      <c r="F67" s="16">
        <v>52.559837305869308</v>
      </c>
      <c r="G67" s="16">
        <v>982.05397218017083</v>
      </c>
      <c r="H67" s="16">
        <v>862.86892028632656</v>
      </c>
      <c r="I67" s="16">
        <v>1928.6529039699087</v>
      </c>
      <c r="J67" s="16">
        <v>2087.4331786150192</v>
      </c>
      <c r="K67" s="16">
        <v>529.8601609348508</v>
      </c>
      <c r="L67" s="16">
        <v>124.90043675046489</v>
      </c>
      <c r="M67" s="16">
        <v>148.28634985726433</v>
      </c>
      <c r="N67" s="16">
        <v>731.33524853617018</v>
      </c>
      <c r="O67" s="16">
        <v>1074.1151509302235</v>
      </c>
    </row>
    <row r="68" spans="1:15" x14ac:dyDescent="0.3">
      <c r="A68" s="15" t="str">
        <f>INDEX('R1. Scenario specifications'!$C$11:$C$49,MATCH($B68,'R1. Scenario specifications'!$A$11:$A$49,0))</f>
        <v>Current 2DS, 2020 start, 'Expect the Unexpected'</v>
      </c>
      <c r="B68" s="15" t="s">
        <v>15</v>
      </c>
      <c r="C68" s="15" t="s">
        <v>312</v>
      </c>
      <c r="D68" s="15" t="s">
        <v>342</v>
      </c>
      <c r="E68" s="16">
        <v>0</v>
      </c>
      <c r="F68" s="16">
        <v>0</v>
      </c>
      <c r="G68" s="16">
        <v>55.3</v>
      </c>
      <c r="H68" s="16">
        <v>55.3</v>
      </c>
      <c r="I68" s="16">
        <v>55.299999999999955</v>
      </c>
      <c r="J68" s="16">
        <v>55.3</v>
      </c>
      <c r="K68" s="16">
        <v>8108.0837205089811</v>
      </c>
      <c r="L68" s="16">
        <v>16101.571838179458</v>
      </c>
      <c r="M68" s="16">
        <v>19427.155264511275</v>
      </c>
      <c r="N68" s="16">
        <v>20565.875273552014</v>
      </c>
      <c r="O68" s="16">
        <v>23659.515618426947</v>
      </c>
    </row>
    <row r="69" spans="1:15" x14ac:dyDescent="0.3">
      <c r="A69" s="15" t="str">
        <f>INDEX('R1. Scenario specifications'!$C$11:$C$49,MATCH($B69,'R1. Scenario specifications'!$A$11:$A$49,0))</f>
        <v>Current 2DS, 2020 start, 'Expect the Unexpected'</v>
      </c>
      <c r="B69" s="15" t="s">
        <v>15</v>
      </c>
      <c r="C69" s="15" t="s">
        <v>315</v>
      </c>
      <c r="D69" s="15" t="s">
        <v>344</v>
      </c>
      <c r="E69" s="16">
        <v>0</v>
      </c>
      <c r="F69" s="16">
        <v>0</v>
      </c>
      <c r="G69" s="16">
        <v>0</v>
      </c>
      <c r="H69" s="16">
        <v>2971.4989888825612</v>
      </c>
      <c r="I69" s="16">
        <v>3368.8431509327283</v>
      </c>
      <c r="J69" s="16">
        <v>5105.4348611900477</v>
      </c>
      <c r="K69" s="16">
        <v>5001.5077757171412</v>
      </c>
      <c r="L69" s="16">
        <v>5539.9023768174238</v>
      </c>
      <c r="M69" s="16">
        <v>5770.3943068077187</v>
      </c>
      <c r="N69" s="16">
        <v>6145.4215575944954</v>
      </c>
      <c r="O69" s="16">
        <v>6530.1344351412718</v>
      </c>
    </row>
    <row r="70" spans="1:15" x14ac:dyDescent="0.3">
      <c r="A70" s="15" t="str">
        <f>INDEX('R1. Scenario specifications'!$C$11:$C$49,MATCH($B70,'R1. Scenario specifications'!$A$11:$A$49,0))</f>
        <v>Current 2DS, 2020 start, 'Expect the Unexpected'</v>
      </c>
      <c r="B70" s="15" t="s">
        <v>15</v>
      </c>
      <c r="C70" s="15" t="s">
        <v>313</v>
      </c>
      <c r="D70" s="15" t="s">
        <v>345</v>
      </c>
      <c r="E70" s="16">
        <v>3713.385839481808</v>
      </c>
      <c r="F70" s="16">
        <v>9314.9573649596932</v>
      </c>
      <c r="G70" s="16">
        <v>16634.196614250577</v>
      </c>
      <c r="H70" s="16">
        <v>18869.660136399867</v>
      </c>
      <c r="I70" s="16">
        <v>15312.581420208744</v>
      </c>
      <c r="J70" s="16">
        <v>20272.312990677809</v>
      </c>
      <c r="K70" s="16">
        <v>8563.2812118569382</v>
      </c>
      <c r="L70" s="16">
        <v>4658.9516463282653</v>
      </c>
      <c r="M70" s="16">
        <v>3864.6433922375249</v>
      </c>
      <c r="N70" s="16">
        <v>3472.8976211537124</v>
      </c>
      <c r="O70" s="16">
        <v>3236.2498715289348</v>
      </c>
    </row>
    <row r="71" spans="1:15" x14ac:dyDescent="0.3">
      <c r="A71" s="15" t="str">
        <f>INDEX('R1. Scenario specifications'!$C$11:$C$49,MATCH($B71,'R1. Scenario specifications'!$A$11:$A$49,0))</f>
        <v>Current 2DS, 2020 start, 'Expect the Unexpected'</v>
      </c>
      <c r="B71" s="15" t="s">
        <v>15</v>
      </c>
      <c r="C71" s="15" t="s">
        <v>314</v>
      </c>
      <c r="D71" s="15" t="s">
        <v>346</v>
      </c>
      <c r="E71" s="16">
        <v>0</v>
      </c>
      <c r="F71" s="16">
        <v>0</v>
      </c>
      <c r="G71" s="16">
        <v>0</v>
      </c>
      <c r="H71" s="16">
        <v>0</v>
      </c>
      <c r="I71" s="16">
        <v>1074.3803952565972</v>
      </c>
      <c r="J71" s="16">
        <v>0</v>
      </c>
      <c r="K71" s="16">
        <v>6325.4395882731042</v>
      </c>
      <c r="L71" s="16">
        <v>4374.2814598602554</v>
      </c>
      <c r="M71" s="16">
        <v>2237.0516559044777</v>
      </c>
      <c r="N71" s="16">
        <v>1868.3786800616349</v>
      </c>
      <c r="O71" s="16">
        <v>47.705422555338401</v>
      </c>
    </row>
    <row r="72" spans="1:15" x14ac:dyDescent="0.3">
      <c r="A72" s="15" t="str">
        <f>INDEX('R1. Scenario specifications'!$C$11:$C$49,MATCH($B72,'R1. Scenario specifications'!$A$11:$A$49,0))</f>
        <v>Current 2DS, 2020 start, 'Expect the Unexpected'</v>
      </c>
      <c r="B72" s="15" t="s">
        <v>15</v>
      </c>
      <c r="C72" s="15" t="s">
        <v>316</v>
      </c>
      <c r="D72" s="15" t="s">
        <v>347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1119.85985119927</v>
      </c>
      <c r="N72" s="16">
        <v>1729.334018926211</v>
      </c>
      <c r="O72" s="16">
        <v>2218.9048651908784</v>
      </c>
    </row>
    <row r="73" spans="1:15" x14ac:dyDescent="0.3">
      <c r="A73" s="15" t="str">
        <f>INDEX('R1. Scenario specifications'!$C$11:$C$49,MATCH($B73,'R1. Scenario specifications'!$A$11:$A$49,0))</f>
        <v>Current 2DS, 2030 start, 'Expect the Unexpected' but with cheap energy efficiency</v>
      </c>
      <c r="B73" s="15" t="s">
        <v>16</v>
      </c>
      <c r="C73" s="15" t="s">
        <v>311</v>
      </c>
      <c r="D73" s="15" t="s">
        <v>343</v>
      </c>
      <c r="E73" s="16">
        <v>5.3181942212818658</v>
      </c>
      <c r="F73" s="16">
        <v>52.489504077311494</v>
      </c>
      <c r="G73" s="16">
        <v>984.80993677964273</v>
      </c>
      <c r="H73" s="16">
        <v>2435.6436647030087</v>
      </c>
      <c r="I73" s="16">
        <v>1644.1966378526813</v>
      </c>
      <c r="J73" s="16">
        <v>1990.6717386978567</v>
      </c>
      <c r="K73" s="16">
        <v>320.22062154577219</v>
      </c>
      <c r="L73" s="16">
        <v>164.61824008994358</v>
      </c>
      <c r="M73" s="16">
        <v>122.77159225172642</v>
      </c>
      <c r="N73" s="16">
        <v>402.77491996826166</v>
      </c>
      <c r="O73" s="16">
        <v>885.81655885580096</v>
      </c>
    </row>
    <row r="74" spans="1:15" x14ac:dyDescent="0.3">
      <c r="A74" s="15" t="str">
        <f>INDEX('R1. Scenario specifications'!$C$11:$C$49,MATCH($B74,'R1. Scenario specifications'!$A$11:$A$49,0))</f>
        <v>Current 2DS, 2030 start, 'Expect the Unexpected' but with cheap energy efficiency</v>
      </c>
      <c r="B74" s="15" t="s">
        <v>16</v>
      </c>
      <c r="C74" s="15" t="s">
        <v>312</v>
      </c>
      <c r="D74" s="15" t="s">
        <v>342</v>
      </c>
      <c r="E74" s="16">
        <v>0</v>
      </c>
      <c r="F74" s="16">
        <v>0</v>
      </c>
      <c r="G74" s="16">
        <v>55.3</v>
      </c>
      <c r="H74" s="16">
        <v>55.3</v>
      </c>
      <c r="I74" s="16">
        <v>55.3</v>
      </c>
      <c r="J74" s="16">
        <v>55.299999999999947</v>
      </c>
      <c r="K74" s="16">
        <v>4275.7507268551954</v>
      </c>
      <c r="L74" s="16">
        <v>10970.907881807518</v>
      </c>
      <c r="M74" s="16">
        <v>14177.97710357761</v>
      </c>
      <c r="N74" s="16">
        <v>16183.702794367593</v>
      </c>
      <c r="O74" s="16">
        <v>18637.59771246375</v>
      </c>
    </row>
    <row r="75" spans="1:15" x14ac:dyDescent="0.3">
      <c r="A75" s="15" t="str">
        <f>INDEX('R1. Scenario specifications'!$C$11:$C$49,MATCH($B75,'R1. Scenario specifications'!$A$11:$A$49,0))</f>
        <v>Current 2DS, 2030 start, 'Expect the Unexpected' but with cheap energy efficiency</v>
      </c>
      <c r="B75" s="15" t="s">
        <v>16</v>
      </c>
      <c r="C75" s="15" t="s">
        <v>315</v>
      </c>
      <c r="D75" s="15" t="s">
        <v>344</v>
      </c>
      <c r="E75" s="16">
        <v>0</v>
      </c>
      <c r="F75" s="16">
        <v>0</v>
      </c>
      <c r="G75" s="16">
        <v>0</v>
      </c>
      <c r="H75" s="16">
        <v>0</v>
      </c>
      <c r="I75" s="16">
        <v>3720.7489018870642</v>
      </c>
      <c r="J75" s="16">
        <v>4057.07614201871</v>
      </c>
      <c r="K75" s="16">
        <v>4427.4417187148938</v>
      </c>
      <c r="L75" s="16">
        <v>4694.8167275035539</v>
      </c>
      <c r="M75" s="16">
        <v>4983.1130609852053</v>
      </c>
      <c r="N75" s="16">
        <v>5245.8112798559523</v>
      </c>
      <c r="O75" s="16">
        <v>5575.0655268881446</v>
      </c>
    </row>
    <row r="76" spans="1:15" x14ac:dyDescent="0.3">
      <c r="A76" s="15" t="str">
        <f>INDEX('R1. Scenario specifications'!$C$11:$C$49,MATCH($B76,'R1. Scenario specifications'!$A$11:$A$49,0))</f>
        <v>Current 2DS, 2030 start, 'Expect the Unexpected' but with cheap energy efficiency</v>
      </c>
      <c r="B76" s="15" t="s">
        <v>16</v>
      </c>
      <c r="C76" s="15" t="s">
        <v>313</v>
      </c>
      <c r="D76" s="15" t="s">
        <v>345</v>
      </c>
      <c r="E76" s="16">
        <v>3713.3155062532496</v>
      </c>
      <c r="F76" s="16">
        <v>9315.0276981882525</v>
      </c>
      <c r="G76" s="16">
        <v>16631.440649651107</v>
      </c>
      <c r="H76" s="16">
        <v>20212.766720979838</v>
      </c>
      <c r="I76" s="16">
        <v>12175.880816731074</v>
      </c>
      <c r="J76" s="16">
        <v>16379.155635658863</v>
      </c>
      <c r="K76" s="16">
        <v>8667.0677008594976</v>
      </c>
      <c r="L76" s="16">
        <v>6132.639763341449</v>
      </c>
      <c r="M76" s="16">
        <v>3894.7236639220755</v>
      </c>
      <c r="N76" s="16">
        <v>3860.1007092930686</v>
      </c>
      <c r="O76" s="16">
        <v>3449.3569398572408</v>
      </c>
    </row>
    <row r="77" spans="1:15" x14ac:dyDescent="0.3">
      <c r="A77" s="15" t="str">
        <f>INDEX('R1. Scenario specifications'!$C$11:$C$49,MATCH($B77,'R1. Scenario specifications'!$A$11:$A$49,0))</f>
        <v>Current 2DS, 2030 start, 'Expect the Unexpected' but with cheap energy efficiency</v>
      </c>
      <c r="B77" s="15" t="s">
        <v>16</v>
      </c>
      <c r="C77" s="15" t="s">
        <v>314</v>
      </c>
      <c r="D77" s="15" t="s">
        <v>346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5532.2969144301424</v>
      </c>
      <c r="L77" s="16">
        <v>3193.7584608371121</v>
      </c>
      <c r="M77" s="16">
        <v>3337.529346474988</v>
      </c>
      <c r="N77" s="16">
        <v>2130.0511461890505</v>
      </c>
      <c r="O77" s="16">
        <v>77.915263453550267</v>
      </c>
    </row>
    <row r="78" spans="1:15" x14ac:dyDescent="0.3">
      <c r="A78" s="15" t="str">
        <f>INDEX('R1. Scenario specifications'!$C$11:$C$49,MATCH($B78,'R1. Scenario specifications'!$A$11:$A$49,0))</f>
        <v>Current 2DS, 2030 start, 'Expect the Unexpected' but with cheap energy efficiency</v>
      </c>
      <c r="B78" s="15" t="s">
        <v>16</v>
      </c>
      <c r="C78" s="15" t="s">
        <v>316</v>
      </c>
      <c r="D78" s="15" t="s">
        <v>347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326.06443874975207</v>
      </c>
      <c r="O78" s="16">
        <v>1175.91643707349</v>
      </c>
    </row>
    <row r="79" spans="1:15" x14ac:dyDescent="0.3">
      <c r="A79" s="15" t="str">
        <f>INDEX('R1. Scenario specifications'!$C$11:$C$49,MATCH($B79,'R1. Scenario specifications'!$A$11:$A$49,0))</f>
        <v>Current 2DS, 2020 start, 'Expect the Unexpected' but with most conservative biomass CCS / NET technology cost assumptions</v>
      </c>
      <c r="B79" s="15" t="s">
        <v>17</v>
      </c>
      <c r="C79" s="15" t="s">
        <v>311</v>
      </c>
      <c r="D79" s="15" t="s">
        <v>343</v>
      </c>
      <c r="E79" s="16">
        <v>5.3181942212818658</v>
      </c>
      <c r="F79" s="16">
        <v>52.489504077311494</v>
      </c>
      <c r="G79" s="16">
        <v>984.80993677964273</v>
      </c>
      <c r="H79" s="16">
        <v>868.97118476870151</v>
      </c>
      <c r="I79" s="16">
        <v>1980.852561773479</v>
      </c>
      <c r="J79" s="16">
        <v>2151.8319422035142</v>
      </c>
      <c r="K79" s="16">
        <v>464.8473154845048</v>
      </c>
      <c r="L79" s="16">
        <v>112.40002793749458</v>
      </c>
      <c r="M79" s="16">
        <v>184.05167013507881</v>
      </c>
      <c r="N79" s="16">
        <v>713.8929201638648</v>
      </c>
      <c r="O79" s="16">
        <v>1079.6894557424939</v>
      </c>
    </row>
    <row r="80" spans="1:15" x14ac:dyDescent="0.3">
      <c r="A80" s="15" t="str">
        <f>INDEX('R1. Scenario specifications'!$C$11:$C$49,MATCH($B80,'R1. Scenario specifications'!$A$11:$A$49,0))</f>
        <v>Current 2DS, 2020 start, 'Expect the Unexpected' but with most conservative biomass CCS / NET technology cost assumptions</v>
      </c>
      <c r="B80" s="15" t="s">
        <v>17</v>
      </c>
      <c r="C80" s="15" t="s">
        <v>312</v>
      </c>
      <c r="D80" s="15" t="s">
        <v>342</v>
      </c>
      <c r="E80" s="16">
        <v>0</v>
      </c>
      <c r="F80" s="16">
        <v>0</v>
      </c>
      <c r="G80" s="16">
        <v>55.3</v>
      </c>
      <c r="H80" s="16">
        <v>55.299999999999947</v>
      </c>
      <c r="I80" s="16">
        <v>55.3</v>
      </c>
      <c r="J80" s="16">
        <v>55.299999999999898</v>
      </c>
      <c r="K80" s="16">
        <v>8791.1113439276269</v>
      </c>
      <c r="L80" s="16">
        <v>16791.319835349354</v>
      </c>
      <c r="M80" s="16">
        <v>19307.598946214421</v>
      </c>
      <c r="N80" s="16">
        <v>20551.066290837163</v>
      </c>
      <c r="O80" s="16">
        <v>23573.951180232838</v>
      </c>
    </row>
    <row r="81" spans="1:15" x14ac:dyDescent="0.3">
      <c r="A81" s="15" t="str">
        <f>INDEX('R1. Scenario specifications'!$C$11:$C$49,MATCH($B81,'R1. Scenario specifications'!$A$11:$A$49,0))</f>
        <v>Current 2DS, 2020 start, 'Expect the Unexpected' but with most conservative biomass CCS / NET technology cost assumptions</v>
      </c>
      <c r="B81" s="15" t="s">
        <v>17</v>
      </c>
      <c r="C81" s="15" t="s">
        <v>315</v>
      </c>
      <c r="D81" s="15" t="s">
        <v>344</v>
      </c>
      <c r="E81" s="16">
        <v>0</v>
      </c>
      <c r="F81" s="16">
        <v>0</v>
      </c>
      <c r="G81" s="16">
        <v>0</v>
      </c>
      <c r="H81" s="16">
        <v>2969.2843058847693</v>
      </c>
      <c r="I81" s="16">
        <v>3368.7873635924179</v>
      </c>
      <c r="J81" s="16">
        <v>5108.5703065422385</v>
      </c>
      <c r="K81" s="16">
        <v>4992.0462006227481</v>
      </c>
      <c r="L81" s="16">
        <v>5540.6464131161983</v>
      </c>
      <c r="M81" s="16">
        <v>5772.2655288246833</v>
      </c>
      <c r="N81" s="16">
        <v>6138.6301420203317</v>
      </c>
      <c r="O81" s="16">
        <v>6529.9730926902985</v>
      </c>
    </row>
    <row r="82" spans="1:15" x14ac:dyDescent="0.3">
      <c r="A82" s="15" t="str">
        <f>INDEX('R1. Scenario specifications'!$C$11:$C$49,MATCH($B82,'R1. Scenario specifications'!$A$11:$A$49,0))</f>
        <v>Current 2DS, 2020 start, 'Expect the Unexpected' but with most conservative biomass CCS / NET technology cost assumptions</v>
      </c>
      <c r="B82" s="15" t="s">
        <v>17</v>
      </c>
      <c r="C82" s="15" t="s">
        <v>313</v>
      </c>
      <c r="D82" s="15" t="s">
        <v>345</v>
      </c>
      <c r="E82" s="16">
        <v>3713.3155062532496</v>
      </c>
      <c r="F82" s="16">
        <v>9315.0276981882525</v>
      </c>
      <c r="G82" s="16">
        <v>16631.440649651107</v>
      </c>
      <c r="H82" s="16">
        <v>18861.104964836199</v>
      </c>
      <c r="I82" s="16">
        <v>15268.470384052651</v>
      </c>
      <c r="J82" s="16">
        <v>20198.619185729251</v>
      </c>
      <c r="K82" s="16">
        <v>8416.5966181911717</v>
      </c>
      <c r="L82" s="16">
        <v>4439.8423847010772</v>
      </c>
      <c r="M82" s="16">
        <v>3823.777864683047</v>
      </c>
      <c r="N82" s="16">
        <v>3482.3972581177236</v>
      </c>
      <c r="O82" s="16">
        <v>3228.5885743809922</v>
      </c>
    </row>
    <row r="83" spans="1:15" x14ac:dyDescent="0.3">
      <c r="A83" s="15" t="str">
        <f>INDEX('R1. Scenario specifications'!$C$11:$C$49,MATCH($B83,'R1. Scenario specifications'!$A$11:$A$49,0))</f>
        <v>Current 2DS, 2020 start, 'Expect the Unexpected' but with most conservative biomass CCS / NET technology cost assumptions</v>
      </c>
      <c r="B83" s="15" t="s">
        <v>17</v>
      </c>
      <c r="C83" s="15" t="s">
        <v>314</v>
      </c>
      <c r="D83" s="15" t="s">
        <v>346</v>
      </c>
      <c r="E83" s="16">
        <v>0</v>
      </c>
      <c r="F83" s="16">
        <v>0</v>
      </c>
      <c r="G83" s="16">
        <v>0</v>
      </c>
      <c r="H83" s="16">
        <v>0</v>
      </c>
      <c r="I83" s="16">
        <v>1076.6985227706048</v>
      </c>
      <c r="J83" s="16">
        <v>0</v>
      </c>
      <c r="K83" s="16">
        <v>5808.6844681381326</v>
      </c>
      <c r="L83" s="16">
        <v>3924.5566105769822</v>
      </c>
      <c r="M83" s="16">
        <v>2326.3500367066108</v>
      </c>
      <c r="N83" s="16">
        <v>1860.1259636131349</v>
      </c>
      <c r="O83" s="16">
        <v>48.258934493123903</v>
      </c>
    </row>
    <row r="84" spans="1:15" x14ac:dyDescent="0.3">
      <c r="A84" s="15" t="str">
        <f>INDEX('R1. Scenario specifications'!$C$11:$C$49,MATCH($B84,'R1. Scenario specifications'!$A$11:$A$49,0))</f>
        <v>Current 2DS, 2020 start, 'Expect the Unexpected' but with most conservative biomass CCS / NET technology cost assumptions</v>
      </c>
      <c r="B84" s="15" t="s">
        <v>17</v>
      </c>
      <c r="C84" s="15" t="s">
        <v>316</v>
      </c>
      <c r="D84" s="15" t="s">
        <v>347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1132.3511593775299</v>
      </c>
      <c r="N84" s="16">
        <v>1729.2308126802891</v>
      </c>
      <c r="O84" s="16">
        <v>2292.9027145860855</v>
      </c>
    </row>
    <row r="85" spans="1:15" x14ac:dyDescent="0.3">
      <c r="A85" s="15" t="str">
        <f>INDEX('R1. Scenario specifications'!$C$11:$C$49,MATCH($B85,'R1. Scenario specifications'!$A$11:$A$49,0))</f>
        <v>Current 2DS, 2030 start, 'Expect the Unexpected' but with most conservative biomass CCS / NET technology cost assumptions</v>
      </c>
      <c r="B85" s="15" t="s">
        <v>18</v>
      </c>
      <c r="C85" s="15" t="s">
        <v>311</v>
      </c>
      <c r="D85" s="15" t="s">
        <v>343</v>
      </c>
      <c r="E85" s="16">
        <v>5.3181942212818658</v>
      </c>
      <c r="F85" s="16">
        <v>52.489504077311494</v>
      </c>
      <c r="G85" s="16">
        <v>984.80993677964273</v>
      </c>
      <c r="H85" s="16">
        <v>2435.6436647030087</v>
      </c>
      <c r="I85" s="16">
        <v>1878.2358090970051</v>
      </c>
      <c r="J85" s="16">
        <v>1717.799903580508</v>
      </c>
      <c r="K85" s="16">
        <v>318.72440642174058</v>
      </c>
      <c r="L85" s="16">
        <v>130.17876081646924</v>
      </c>
      <c r="M85" s="16">
        <v>189.25600958185061</v>
      </c>
      <c r="N85" s="16">
        <v>722.46991462273434</v>
      </c>
      <c r="O85" s="16">
        <v>1169.3014001204731</v>
      </c>
    </row>
    <row r="86" spans="1:15" x14ac:dyDescent="0.3">
      <c r="A86" s="15" t="str">
        <f>INDEX('R1. Scenario specifications'!$C$11:$C$49,MATCH($B86,'R1. Scenario specifications'!$A$11:$A$49,0))</f>
        <v>Current 2DS, 2030 start, 'Expect the Unexpected' but with most conservative biomass CCS / NET technology cost assumptions</v>
      </c>
      <c r="B86" s="15" t="s">
        <v>18</v>
      </c>
      <c r="C86" s="15" t="s">
        <v>312</v>
      </c>
      <c r="D86" s="15" t="s">
        <v>342</v>
      </c>
      <c r="E86" s="16">
        <v>0</v>
      </c>
      <c r="F86" s="16">
        <v>0</v>
      </c>
      <c r="G86" s="16">
        <v>55.3</v>
      </c>
      <c r="H86" s="16">
        <v>55.3</v>
      </c>
      <c r="I86" s="16">
        <v>55.3</v>
      </c>
      <c r="J86" s="16">
        <v>55.299999999999947</v>
      </c>
      <c r="K86" s="16">
        <v>7332.4386054081788</v>
      </c>
      <c r="L86" s="16">
        <v>15161.971448148444</v>
      </c>
      <c r="M86" s="16">
        <v>19616.659461749307</v>
      </c>
      <c r="N86" s="16">
        <v>20387.368110449755</v>
      </c>
      <c r="O86" s="16">
        <v>23609.275897541538</v>
      </c>
    </row>
    <row r="87" spans="1:15" x14ac:dyDescent="0.3">
      <c r="A87" s="15" t="str">
        <f>INDEX('R1. Scenario specifications'!$C$11:$C$49,MATCH($B87,'R1. Scenario specifications'!$A$11:$A$49,0))</f>
        <v>Current 2DS, 2030 start, 'Expect the Unexpected' but with most conservative biomass CCS / NET technology cost assumptions</v>
      </c>
      <c r="B87" s="15" t="s">
        <v>18</v>
      </c>
      <c r="C87" s="15" t="s">
        <v>315</v>
      </c>
      <c r="D87" s="15" t="s">
        <v>344</v>
      </c>
      <c r="E87" s="16">
        <v>0</v>
      </c>
      <c r="F87" s="16">
        <v>0</v>
      </c>
      <c r="G87" s="16">
        <v>0</v>
      </c>
      <c r="H87" s="16">
        <v>0</v>
      </c>
      <c r="I87" s="16">
        <v>4219.2776926691304</v>
      </c>
      <c r="J87" s="16">
        <v>4752.8677587623406</v>
      </c>
      <c r="K87" s="16">
        <v>5128.0250086177166</v>
      </c>
      <c r="L87" s="16">
        <v>5474.5550932634633</v>
      </c>
      <c r="M87" s="16">
        <v>5818.7675143059414</v>
      </c>
      <c r="N87" s="16">
        <v>6113.0999393479706</v>
      </c>
      <c r="O87" s="16">
        <v>6542.7871899806923</v>
      </c>
    </row>
    <row r="88" spans="1:15" x14ac:dyDescent="0.3">
      <c r="A88" s="15" t="str">
        <f>INDEX('R1. Scenario specifications'!$C$11:$C$49,MATCH($B88,'R1. Scenario specifications'!$A$11:$A$49,0))</f>
        <v>Current 2DS, 2030 start, 'Expect the Unexpected' but with most conservative biomass CCS / NET technology cost assumptions</v>
      </c>
      <c r="B88" s="15" t="s">
        <v>18</v>
      </c>
      <c r="C88" s="15" t="s">
        <v>313</v>
      </c>
      <c r="D88" s="15" t="s">
        <v>345</v>
      </c>
      <c r="E88" s="16">
        <v>3713.3155062532496</v>
      </c>
      <c r="F88" s="16">
        <v>9315.0276981882525</v>
      </c>
      <c r="G88" s="16">
        <v>16631.440649651107</v>
      </c>
      <c r="H88" s="16">
        <v>20212.766720979838</v>
      </c>
      <c r="I88" s="16">
        <v>14747.965101770518</v>
      </c>
      <c r="J88" s="16">
        <v>20744.288510106999</v>
      </c>
      <c r="K88" s="16">
        <v>7619.6536181844995</v>
      </c>
      <c r="L88" s="16">
        <v>4955.3002581936789</v>
      </c>
      <c r="M88" s="16">
        <v>3786.3307233506862</v>
      </c>
      <c r="N88" s="16">
        <v>3483.4755333811108</v>
      </c>
      <c r="O88" s="16">
        <v>3126.7395593447454</v>
      </c>
    </row>
    <row r="89" spans="1:15" x14ac:dyDescent="0.3">
      <c r="A89" s="15" t="str">
        <f>INDEX('R1. Scenario specifications'!$C$11:$C$49,MATCH($B89,'R1. Scenario specifications'!$A$11:$A$49,0))</f>
        <v>Current 2DS, 2030 start, 'Expect the Unexpected' but with most conservative biomass CCS / NET technology cost assumptions</v>
      </c>
      <c r="B89" s="15" t="s">
        <v>18</v>
      </c>
      <c r="C89" s="15" t="s">
        <v>314</v>
      </c>
      <c r="D89" s="15" t="s">
        <v>346</v>
      </c>
      <c r="E89" s="16">
        <v>0</v>
      </c>
      <c r="F89" s="16">
        <v>0</v>
      </c>
      <c r="G89" s="16">
        <v>0</v>
      </c>
      <c r="H89" s="16">
        <v>0</v>
      </c>
      <c r="I89" s="16">
        <v>1014.7809412897325</v>
      </c>
      <c r="J89" s="16">
        <v>0</v>
      </c>
      <c r="K89" s="16">
        <v>8102.9703727487249</v>
      </c>
      <c r="L89" s="16">
        <v>5069.711713789342</v>
      </c>
      <c r="M89" s="16">
        <v>2446.3377190969554</v>
      </c>
      <c r="N89" s="16">
        <v>1802.8495728999944</v>
      </c>
      <c r="O89" s="16">
        <v>47.769076339644698</v>
      </c>
    </row>
    <row r="90" spans="1:15" x14ac:dyDescent="0.3">
      <c r="A90" s="15" t="str">
        <f>INDEX('R1. Scenario specifications'!$C$11:$C$49,MATCH($B90,'R1. Scenario specifications'!$A$11:$A$49,0))</f>
        <v>Current 2DS, 2030 start, 'Expect the Unexpected' but with most conservative biomass CCS / NET technology cost assumptions</v>
      </c>
      <c r="B90" s="15" t="s">
        <v>18</v>
      </c>
      <c r="C90" s="15" t="s">
        <v>316</v>
      </c>
      <c r="D90" s="15" t="s">
        <v>347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754.45409606701105</v>
      </c>
      <c r="N90" s="16">
        <v>1922.7424913673951</v>
      </c>
      <c r="O90" s="16">
        <v>2266.2358650345391</v>
      </c>
    </row>
    <row r="91" spans="1:15" x14ac:dyDescent="0.3">
      <c r="A91" s="15" t="str">
        <f>INDEX('R1. Scenario specifications'!$C$11:$C$49,MATCH($B91,'R1. Scenario specifications'!$A$11:$A$49,0))</f>
        <v>Current 1.5DS, 2020 start, 'Expect the Unexpected'</v>
      </c>
      <c r="B91" s="15" t="s">
        <v>19</v>
      </c>
      <c r="C91" s="15" t="s">
        <v>311</v>
      </c>
      <c r="D91" s="15" t="s">
        <v>343</v>
      </c>
      <c r="E91" s="16">
        <v>5.3181942212818658</v>
      </c>
      <c r="F91" s="16">
        <v>52.489504077311494</v>
      </c>
      <c r="G91" s="16">
        <v>984.80993677964273</v>
      </c>
      <c r="H91" s="16">
        <v>784.11081970236387</v>
      </c>
      <c r="I91" s="16">
        <v>1145.8034646645692</v>
      </c>
      <c r="J91" s="16">
        <v>1357.2042429789299</v>
      </c>
      <c r="K91" s="16">
        <v>2238.0551599169135</v>
      </c>
      <c r="L91" s="16">
        <v>183.0716780951326</v>
      </c>
      <c r="M91" s="16">
        <v>631.73476173749839</v>
      </c>
      <c r="N91" s="16">
        <v>1135.1635676005299</v>
      </c>
      <c r="O91" s="16">
        <v>1526.2017875591609</v>
      </c>
    </row>
    <row r="92" spans="1:15" x14ac:dyDescent="0.3">
      <c r="A92" s="15" t="str">
        <f>INDEX('R1. Scenario specifications'!$C$11:$C$49,MATCH($B92,'R1. Scenario specifications'!$A$11:$A$49,0))</f>
        <v>Current 1.5DS, 2020 start, 'Expect the Unexpected'</v>
      </c>
      <c r="B92" s="15" t="s">
        <v>19</v>
      </c>
      <c r="C92" s="15" t="s">
        <v>312</v>
      </c>
      <c r="D92" s="15" t="s">
        <v>342</v>
      </c>
      <c r="E92" s="16">
        <v>0</v>
      </c>
      <c r="F92" s="16">
        <v>0</v>
      </c>
      <c r="G92" s="16">
        <v>55.3</v>
      </c>
      <c r="H92" s="16">
        <v>55.299999999999699</v>
      </c>
      <c r="I92" s="16">
        <v>2953.6984097669538</v>
      </c>
      <c r="J92" s="16">
        <v>5062.6102444949811</v>
      </c>
      <c r="K92" s="16">
        <v>3863.9505341733206</v>
      </c>
      <c r="L92" s="16">
        <v>12273.704576911636</v>
      </c>
      <c r="M92" s="16">
        <v>17293.271386796019</v>
      </c>
      <c r="N92" s="16">
        <v>20493.943779436202</v>
      </c>
      <c r="O92" s="16">
        <v>23333.213494449719</v>
      </c>
    </row>
    <row r="93" spans="1:15" x14ac:dyDescent="0.3">
      <c r="A93" s="15" t="str">
        <f>INDEX('R1. Scenario specifications'!$C$11:$C$49,MATCH($B93,'R1. Scenario specifications'!$A$11:$A$49,0))</f>
        <v>Current 1.5DS, 2020 start, 'Expect the Unexpected'</v>
      </c>
      <c r="B93" s="15" t="s">
        <v>19</v>
      </c>
      <c r="C93" s="15" t="s">
        <v>315</v>
      </c>
      <c r="D93" s="15" t="s">
        <v>344</v>
      </c>
      <c r="E93" s="16">
        <v>0</v>
      </c>
      <c r="F93" s="16">
        <v>0</v>
      </c>
      <c r="G93" s="16">
        <v>0</v>
      </c>
      <c r="H93" s="16">
        <v>1663.3872193366387</v>
      </c>
      <c r="I93" s="16">
        <v>366.19189844098503</v>
      </c>
      <c r="J93" s="16">
        <v>1042.3875430263581</v>
      </c>
      <c r="K93" s="16">
        <v>4544.104646252541</v>
      </c>
      <c r="L93" s="16">
        <v>5691.4494482327445</v>
      </c>
      <c r="M93" s="16">
        <v>5674.3422472167376</v>
      </c>
      <c r="N93" s="16">
        <v>6179.4655788088257</v>
      </c>
      <c r="O93" s="16">
        <v>6502.7537402661683</v>
      </c>
    </row>
    <row r="94" spans="1:15" x14ac:dyDescent="0.3">
      <c r="A94" s="15" t="str">
        <f>INDEX('R1. Scenario specifications'!$C$11:$C$49,MATCH($B94,'R1. Scenario specifications'!$A$11:$A$49,0))</f>
        <v>Current 1.5DS, 2020 start, 'Expect the Unexpected'</v>
      </c>
      <c r="B94" s="15" t="s">
        <v>19</v>
      </c>
      <c r="C94" s="15" t="s">
        <v>313</v>
      </c>
      <c r="D94" s="15" t="s">
        <v>345</v>
      </c>
      <c r="E94" s="16">
        <v>3713.3155062532496</v>
      </c>
      <c r="F94" s="16">
        <v>9315.0276981882525</v>
      </c>
      <c r="G94" s="16">
        <v>16631.440649651107</v>
      </c>
      <c r="H94" s="16">
        <v>4773.9303564934871</v>
      </c>
      <c r="I94" s="16">
        <v>1766.9778004704874</v>
      </c>
      <c r="J94" s="16">
        <v>1381.2734037451933</v>
      </c>
      <c r="K94" s="16">
        <v>1448.906654256966</v>
      </c>
      <c r="L94" s="16">
        <v>4184.5064602325865</v>
      </c>
      <c r="M94" s="16">
        <v>3381.9938293805576</v>
      </c>
      <c r="N94" s="16">
        <v>3023.6043090165845</v>
      </c>
      <c r="O94" s="16">
        <v>2744.0399414141916</v>
      </c>
    </row>
    <row r="95" spans="1:15" x14ac:dyDescent="0.3">
      <c r="A95" s="15" t="str">
        <f>INDEX('R1. Scenario specifications'!$C$11:$C$49,MATCH($B95,'R1. Scenario specifications'!$A$11:$A$49,0))</f>
        <v>Current 1.5DS, 2020 start, 'Expect the Unexpected'</v>
      </c>
      <c r="B95" s="15" t="s">
        <v>19</v>
      </c>
      <c r="C95" s="15" t="s">
        <v>314</v>
      </c>
      <c r="D95" s="15" t="s">
        <v>346</v>
      </c>
      <c r="E95" s="16">
        <v>0</v>
      </c>
      <c r="F95" s="16">
        <v>0</v>
      </c>
      <c r="G95" s="16">
        <v>0</v>
      </c>
      <c r="H95" s="16">
        <v>4312.4671595492509</v>
      </c>
      <c r="I95" s="16">
        <v>781.60042732253771</v>
      </c>
      <c r="J95" s="16">
        <v>0</v>
      </c>
      <c r="K95" s="16">
        <v>3519.2477110544419</v>
      </c>
      <c r="L95" s="16">
        <v>8483.4485176807866</v>
      </c>
      <c r="M95" s="16">
        <v>3580.5735723873399</v>
      </c>
      <c r="N95" s="16">
        <v>1789.143820520505</v>
      </c>
      <c r="O95" s="16">
        <v>0</v>
      </c>
    </row>
    <row r="96" spans="1:15" x14ac:dyDescent="0.3">
      <c r="A96" s="15" t="str">
        <f>INDEX('R1. Scenario specifications'!$C$11:$C$49,MATCH($B96,'R1. Scenario specifications'!$A$11:$A$49,0))</f>
        <v>Current 1.5DS, 2020 start, 'Expect the Unexpected'</v>
      </c>
      <c r="B96" s="15" t="s">
        <v>19</v>
      </c>
      <c r="C96" s="15" t="s">
        <v>316</v>
      </c>
      <c r="D96" s="15" t="s">
        <v>347</v>
      </c>
      <c r="E96" s="16">
        <v>0</v>
      </c>
      <c r="F96" s="16">
        <v>0</v>
      </c>
      <c r="G96" s="16">
        <v>0</v>
      </c>
      <c r="H96" s="16">
        <v>9753.1928258849766</v>
      </c>
      <c r="I96" s="16">
        <v>10207.334260049363</v>
      </c>
      <c r="J96" s="16">
        <v>11032.039280747844</v>
      </c>
      <c r="K96" s="16">
        <v>13031.510089766738</v>
      </c>
      <c r="L96" s="16">
        <v>0</v>
      </c>
      <c r="M96" s="16">
        <v>1891.4593102015799</v>
      </c>
      <c r="N96" s="16">
        <v>1847.3142278901541</v>
      </c>
      <c r="O96" s="16">
        <v>2560.6127111804908</v>
      </c>
    </row>
    <row r="97" spans="1:15" x14ac:dyDescent="0.3">
      <c r="A97" s="15" t="str">
        <f>INDEX('R1. Scenario specifications'!$C$11:$C$49,MATCH($B97,'R1. Scenario specifications'!$A$11:$A$49,0))</f>
        <v>Current 1.5DS, 2030 start, 'Expect the Unexpected'</v>
      </c>
      <c r="B97" s="15" t="s">
        <v>20</v>
      </c>
      <c r="C97" s="15" t="s">
        <v>311</v>
      </c>
      <c r="D97" s="15" t="s">
        <v>343</v>
      </c>
      <c r="E97" s="16">
        <v>5.3181942212818658</v>
      </c>
      <c r="F97" s="16">
        <v>52.489504077311494</v>
      </c>
      <c r="G97" s="16">
        <v>984.80993677964273</v>
      </c>
      <c r="H97" s="16">
        <v>2435.6436647030087</v>
      </c>
      <c r="I97" s="16">
        <v>1051.0019995393275</v>
      </c>
      <c r="J97" s="16">
        <v>1478.9354411130955</v>
      </c>
      <c r="K97" s="16">
        <v>1396.8756464808539</v>
      </c>
      <c r="L97" s="16">
        <v>380.59187818698115</v>
      </c>
      <c r="M97" s="16">
        <v>187.49682481537815</v>
      </c>
      <c r="N97" s="16">
        <v>184.46586794160208</v>
      </c>
      <c r="O97" s="16">
        <v>474.72229709865883</v>
      </c>
    </row>
    <row r="98" spans="1:15" x14ac:dyDescent="0.3">
      <c r="A98" s="15" t="str">
        <f>INDEX('R1. Scenario specifications'!$C$11:$C$49,MATCH($B98,'R1. Scenario specifications'!$A$11:$A$49,0))</f>
        <v>Current 1.5DS, 2030 start, 'Expect the Unexpected'</v>
      </c>
      <c r="B98" s="15" t="s">
        <v>20</v>
      </c>
      <c r="C98" s="15" t="s">
        <v>312</v>
      </c>
      <c r="D98" s="15" t="s">
        <v>342</v>
      </c>
      <c r="E98" s="16">
        <v>0</v>
      </c>
      <c r="F98" s="16">
        <v>0</v>
      </c>
      <c r="G98" s="16">
        <v>55.3</v>
      </c>
      <c r="H98" s="16">
        <v>55.3</v>
      </c>
      <c r="I98" s="16">
        <v>507.64753280553725</v>
      </c>
      <c r="J98" s="16">
        <v>4888.7093505540588</v>
      </c>
      <c r="K98" s="16">
        <v>4835.0328084337634</v>
      </c>
      <c r="L98" s="16">
        <v>14750.855554711783</v>
      </c>
      <c r="M98" s="16">
        <v>16698.2646477409</v>
      </c>
      <c r="N98" s="16">
        <v>17325.481780440292</v>
      </c>
      <c r="O98" s="16">
        <v>20239.752884691687</v>
      </c>
    </row>
    <row r="99" spans="1:15" x14ac:dyDescent="0.3">
      <c r="A99" s="15" t="str">
        <f>INDEX('R1. Scenario specifications'!$C$11:$C$49,MATCH($B99,'R1. Scenario specifications'!$A$11:$A$49,0))</f>
        <v>Current 1.5DS, 2030 start, 'Expect the Unexpected'</v>
      </c>
      <c r="B99" s="15" t="s">
        <v>20</v>
      </c>
      <c r="C99" s="15" t="s">
        <v>315</v>
      </c>
      <c r="D99" s="15" t="s">
        <v>344</v>
      </c>
      <c r="E99" s="16">
        <v>0</v>
      </c>
      <c r="F99" s="16">
        <v>0</v>
      </c>
      <c r="G99" s="16">
        <v>0</v>
      </c>
      <c r="H99" s="16">
        <v>0</v>
      </c>
      <c r="I99" s="16">
        <v>1477.8640276244305</v>
      </c>
      <c r="J99" s="16">
        <v>1281.8455906139416</v>
      </c>
      <c r="K99" s="16">
        <v>1020.6625576227746</v>
      </c>
      <c r="L99" s="16">
        <v>6992.8790121213005</v>
      </c>
      <c r="M99" s="16">
        <v>5241.820727154146</v>
      </c>
      <c r="N99" s="16">
        <v>6482.500598700216</v>
      </c>
      <c r="O99" s="16">
        <v>6422.5612469784337</v>
      </c>
    </row>
    <row r="100" spans="1:15" x14ac:dyDescent="0.3">
      <c r="A100" s="15" t="str">
        <f>INDEX('R1. Scenario specifications'!$C$11:$C$49,MATCH($B100,'R1. Scenario specifications'!$A$11:$A$49,0))</f>
        <v>Current 1.5DS, 2030 start, 'Expect the Unexpected'</v>
      </c>
      <c r="B100" s="15" t="s">
        <v>20</v>
      </c>
      <c r="C100" s="15" t="s">
        <v>313</v>
      </c>
      <c r="D100" s="15" t="s">
        <v>345</v>
      </c>
      <c r="E100" s="16">
        <v>3713.3155062532496</v>
      </c>
      <c r="F100" s="16">
        <v>9315.0276981882525</v>
      </c>
      <c r="G100" s="16">
        <v>16631.440649651107</v>
      </c>
      <c r="H100" s="16">
        <v>20212.766720979838</v>
      </c>
      <c r="I100" s="16">
        <v>1854.5113752412597</v>
      </c>
      <c r="J100" s="16">
        <v>1352.5582264392717</v>
      </c>
      <c r="K100" s="16">
        <v>1350.4890208511413</v>
      </c>
      <c r="L100" s="16">
        <v>11185.863800636047</v>
      </c>
      <c r="M100" s="16">
        <v>6569.7261029534511</v>
      </c>
      <c r="N100" s="16">
        <v>6747.7091651543133</v>
      </c>
      <c r="O100" s="16">
        <v>5843.6753178381123</v>
      </c>
    </row>
    <row r="101" spans="1:15" x14ac:dyDescent="0.3">
      <c r="A101" s="15" t="str">
        <f>INDEX('R1. Scenario specifications'!$C$11:$C$49,MATCH($B101,'R1. Scenario specifications'!$A$11:$A$49,0))</f>
        <v>Current 1.5DS, 2030 start, 'Expect the Unexpected'</v>
      </c>
      <c r="B101" s="15" t="s">
        <v>20</v>
      </c>
      <c r="C101" s="15" t="s">
        <v>314</v>
      </c>
      <c r="D101" s="15" t="s">
        <v>346</v>
      </c>
      <c r="E101" s="16">
        <v>0</v>
      </c>
      <c r="F101" s="16">
        <v>0</v>
      </c>
      <c r="G101" s="16">
        <v>0</v>
      </c>
      <c r="H101" s="16">
        <v>0</v>
      </c>
      <c r="I101" s="16">
        <v>3903.5056316118526</v>
      </c>
      <c r="J101" s="16">
        <v>0</v>
      </c>
      <c r="K101" s="16">
        <v>123.04447647516247</v>
      </c>
      <c r="L101" s="16">
        <v>867.67566439302652</v>
      </c>
      <c r="M101" s="16">
        <v>2984.6632227220352</v>
      </c>
      <c r="N101" s="16">
        <v>4766.6733206577419</v>
      </c>
      <c r="O101" s="16">
        <v>3795.6614833306294</v>
      </c>
    </row>
    <row r="102" spans="1:15" x14ac:dyDescent="0.3">
      <c r="A102" s="15" t="str">
        <f>INDEX('R1. Scenario specifications'!$C$11:$C$49,MATCH($B102,'R1. Scenario specifications'!$A$11:$A$49,0))</f>
        <v>Current 1.5DS, 2030 start, 'Expect the Unexpected'</v>
      </c>
      <c r="B102" s="15" t="s">
        <v>20</v>
      </c>
      <c r="C102" s="15" t="s">
        <v>316</v>
      </c>
      <c r="D102" s="15" t="s">
        <v>347</v>
      </c>
      <c r="E102" s="16">
        <v>0</v>
      </c>
      <c r="F102" s="16">
        <v>0</v>
      </c>
      <c r="G102" s="16">
        <v>0</v>
      </c>
      <c r="H102" s="16">
        <v>0</v>
      </c>
      <c r="I102" s="16">
        <v>10218.532145742405</v>
      </c>
      <c r="J102" s="16">
        <v>12667.711577518594</v>
      </c>
      <c r="K102" s="16">
        <v>11241.200907798089</v>
      </c>
      <c r="L102" s="16">
        <v>0</v>
      </c>
      <c r="M102" s="16">
        <v>0</v>
      </c>
      <c r="N102" s="16">
        <v>0</v>
      </c>
      <c r="O102" s="16">
        <v>0</v>
      </c>
    </row>
    <row r="103" spans="1:15" x14ac:dyDescent="0.3">
      <c r="A103" s="15" t="str">
        <f>INDEX('R1. Scenario specifications'!$C$11:$C$49,MATCH($B103,'R1. Scenario specifications'!$A$11:$A$49,0))</f>
        <v>Current 1.5DS, 2020 start, 'Expect the Unexpected' but with cheap renewables</v>
      </c>
      <c r="B103" s="15" t="s">
        <v>21</v>
      </c>
      <c r="C103" s="15" t="s">
        <v>311</v>
      </c>
      <c r="D103" s="15" t="s">
        <v>343</v>
      </c>
      <c r="E103" s="16">
        <v>5.3181942212818658</v>
      </c>
      <c r="F103" s="16">
        <v>52.489504077311494</v>
      </c>
      <c r="G103" s="16">
        <v>984.80993677964273</v>
      </c>
      <c r="H103" s="16">
        <v>760.27728363018468</v>
      </c>
      <c r="I103" s="16">
        <v>1131.360338052134</v>
      </c>
      <c r="J103" s="16">
        <v>1412.6604588477635</v>
      </c>
      <c r="K103" s="16">
        <v>1779.1967962701056</v>
      </c>
      <c r="L103" s="16">
        <v>281.30584525483425</v>
      </c>
      <c r="M103" s="16">
        <v>478.51676705804277</v>
      </c>
      <c r="N103" s="16">
        <v>1216.6136711503834</v>
      </c>
      <c r="O103" s="16">
        <v>1369.7433526084619</v>
      </c>
    </row>
    <row r="104" spans="1:15" x14ac:dyDescent="0.3">
      <c r="A104" s="15" t="str">
        <f>INDEX('R1. Scenario specifications'!$C$11:$C$49,MATCH($B104,'R1. Scenario specifications'!$A$11:$A$49,0))</f>
        <v>Current 1.5DS, 2020 start, 'Expect the Unexpected' but with cheap renewables</v>
      </c>
      <c r="B104" s="15" t="s">
        <v>21</v>
      </c>
      <c r="C104" s="15" t="s">
        <v>312</v>
      </c>
      <c r="D104" s="15" t="s">
        <v>342</v>
      </c>
      <c r="E104" s="16">
        <v>0</v>
      </c>
      <c r="F104" s="16">
        <v>0</v>
      </c>
      <c r="G104" s="16">
        <v>55.3</v>
      </c>
      <c r="H104" s="16">
        <v>55.3</v>
      </c>
      <c r="I104" s="16">
        <v>2913.7125431634713</v>
      </c>
      <c r="J104" s="16">
        <v>5166.2866317496864</v>
      </c>
      <c r="K104" s="16">
        <v>3825.1221765243376</v>
      </c>
      <c r="L104" s="16">
        <v>12384.942141011363</v>
      </c>
      <c r="M104" s="16">
        <v>17211.941599962436</v>
      </c>
      <c r="N104" s="16">
        <v>20670.81676191435</v>
      </c>
      <c r="O104" s="16">
        <v>23377.080140398815</v>
      </c>
    </row>
    <row r="105" spans="1:15" x14ac:dyDescent="0.3">
      <c r="A105" s="15" t="str">
        <f>INDEX('R1. Scenario specifications'!$C$11:$C$49,MATCH($B105,'R1. Scenario specifications'!$A$11:$A$49,0))</f>
        <v>Current 1.5DS, 2020 start, 'Expect the Unexpected' but with cheap renewables</v>
      </c>
      <c r="B105" s="15" t="s">
        <v>21</v>
      </c>
      <c r="C105" s="15" t="s">
        <v>315</v>
      </c>
      <c r="D105" s="15" t="s">
        <v>344</v>
      </c>
      <c r="E105" s="16">
        <v>0</v>
      </c>
      <c r="F105" s="16">
        <v>0</v>
      </c>
      <c r="G105" s="16">
        <v>0</v>
      </c>
      <c r="H105" s="16">
        <v>1708.7141987706373</v>
      </c>
      <c r="I105" s="16">
        <v>364.20130140562321</v>
      </c>
      <c r="J105" s="16">
        <v>1036.3025454827887</v>
      </c>
      <c r="K105" s="16">
        <v>4670.2517615987899</v>
      </c>
      <c r="L105" s="16">
        <v>5639.3654220845074</v>
      </c>
      <c r="M105" s="16">
        <v>5703.4440376247767</v>
      </c>
      <c r="N105" s="16">
        <v>6165.5127369060519</v>
      </c>
      <c r="O105" s="16">
        <v>6512.6802744178121</v>
      </c>
    </row>
    <row r="106" spans="1:15" x14ac:dyDescent="0.3">
      <c r="A106" s="15" t="str">
        <f>INDEX('R1. Scenario specifications'!$C$11:$C$49,MATCH($B106,'R1. Scenario specifications'!$A$11:$A$49,0))</f>
        <v>Current 1.5DS, 2020 start, 'Expect the Unexpected' but with cheap renewables</v>
      </c>
      <c r="B106" s="15" t="s">
        <v>21</v>
      </c>
      <c r="C106" s="15" t="s">
        <v>313</v>
      </c>
      <c r="D106" s="15" t="s">
        <v>345</v>
      </c>
      <c r="E106" s="16">
        <v>3713.3155062532496</v>
      </c>
      <c r="F106" s="16">
        <v>9315.0276981882525</v>
      </c>
      <c r="G106" s="16">
        <v>16631.440649651107</v>
      </c>
      <c r="H106" s="16">
        <v>4824.4801890350318</v>
      </c>
      <c r="I106" s="16">
        <v>1756.3017345193482</v>
      </c>
      <c r="J106" s="16">
        <v>1374.3033671656005</v>
      </c>
      <c r="K106" s="16">
        <v>1892.1436164031529</v>
      </c>
      <c r="L106" s="16">
        <v>4079.1036939634746</v>
      </c>
      <c r="M106" s="16">
        <v>3518.4862817258568</v>
      </c>
      <c r="N106" s="16">
        <v>2957.0861066224611</v>
      </c>
      <c r="O106" s="16">
        <v>2908.8774326003049</v>
      </c>
    </row>
    <row r="107" spans="1:15" x14ac:dyDescent="0.3">
      <c r="A107" s="15" t="str">
        <f>INDEX('R1. Scenario specifications'!$C$11:$C$49,MATCH($B107,'R1. Scenario specifications'!$A$11:$A$49,0))</f>
        <v>Current 1.5DS, 2020 start, 'Expect the Unexpected' but with cheap renewables</v>
      </c>
      <c r="B107" s="15" t="s">
        <v>21</v>
      </c>
      <c r="C107" s="15" t="s">
        <v>314</v>
      </c>
      <c r="D107" s="15" t="s">
        <v>346</v>
      </c>
      <c r="E107" s="16">
        <v>0</v>
      </c>
      <c r="F107" s="16">
        <v>0</v>
      </c>
      <c r="G107" s="16">
        <v>0</v>
      </c>
      <c r="H107" s="16">
        <v>4419.399225823664</v>
      </c>
      <c r="I107" s="16">
        <v>769.95368861583211</v>
      </c>
      <c r="J107" s="16">
        <v>0</v>
      </c>
      <c r="K107" s="16">
        <v>3761.5308022379991</v>
      </c>
      <c r="L107" s="16">
        <v>8433.1170308881738</v>
      </c>
      <c r="M107" s="16">
        <v>3614.8739894052128</v>
      </c>
      <c r="N107" s="16">
        <v>1747.308149855483</v>
      </c>
      <c r="O107" s="16">
        <v>0</v>
      </c>
    </row>
    <row r="108" spans="1:15" x14ac:dyDescent="0.3">
      <c r="A108" s="15" t="str">
        <f>INDEX('R1. Scenario specifications'!$C$11:$C$49,MATCH($B108,'R1. Scenario specifications'!$A$11:$A$49,0))</f>
        <v>Current 1.5DS, 2020 start, 'Expect the Unexpected' but with cheap renewables</v>
      </c>
      <c r="B108" s="15" t="s">
        <v>21</v>
      </c>
      <c r="C108" s="15" t="s">
        <v>316</v>
      </c>
      <c r="D108" s="15" t="s">
        <v>347</v>
      </c>
      <c r="E108" s="16">
        <v>0</v>
      </c>
      <c r="F108" s="16">
        <v>0</v>
      </c>
      <c r="G108" s="16">
        <v>0</v>
      </c>
      <c r="H108" s="16">
        <v>9945.7162614536028</v>
      </c>
      <c r="I108" s="16">
        <v>10143.541877942689</v>
      </c>
      <c r="J108" s="16">
        <v>11268.178761449013</v>
      </c>
      <c r="K108" s="16">
        <v>12759.454955787201</v>
      </c>
      <c r="L108" s="16">
        <v>0</v>
      </c>
      <c r="M108" s="16">
        <v>1947.3856158481269</v>
      </c>
      <c r="N108" s="16">
        <v>1698.2108488917106</v>
      </c>
      <c r="O108" s="16">
        <v>2530.3546115135855</v>
      </c>
    </row>
    <row r="109" spans="1:15" x14ac:dyDescent="0.3">
      <c r="A109" s="15" t="str">
        <f>INDEX('R1. Scenario specifications'!$C$11:$C$49,MATCH($B109,'R1. Scenario specifications'!$A$11:$A$49,0))</f>
        <v>Current 1.5DS, 2030 start, 'Expect the Unexpected' but with cheap renewables</v>
      </c>
      <c r="B109" s="15" t="s">
        <v>22</v>
      </c>
      <c r="C109" s="15" t="s">
        <v>311</v>
      </c>
      <c r="D109" s="15" t="s">
        <v>343</v>
      </c>
      <c r="E109" s="16">
        <v>5.3181942212818658</v>
      </c>
      <c r="F109" s="16">
        <v>52.489504077311494</v>
      </c>
      <c r="G109" s="16">
        <v>984.80993677964273</v>
      </c>
      <c r="H109" s="16">
        <v>2435.6436647030087</v>
      </c>
      <c r="I109" s="16">
        <v>1076.8869641750598</v>
      </c>
      <c r="J109" s="16">
        <v>1479.2139370697084</v>
      </c>
      <c r="K109" s="16">
        <v>1398.0866263578173</v>
      </c>
      <c r="L109" s="16">
        <v>381.85410685727123</v>
      </c>
      <c r="M109" s="16">
        <v>182.00713069692654</v>
      </c>
      <c r="N109" s="16">
        <v>182.56338878211048</v>
      </c>
      <c r="O109" s="16">
        <v>473.8549992356709</v>
      </c>
    </row>
    <row r="110" spans="1:15" x14ac:dyDescent="0.3">
      <c r="A110" s="15" t="str">
        <f>INDEX('R1. Scenario specifications'!$C$11:$C$49,MATCH($B110,'R1. Scenario specifications'!$A$11:$A$49,0))</f>
        <v>Current 1.5DS, 2030 start, 'Expect the Unexpected' but with cheap renewables</v>
      </c>
      <c r="B110" s="15" t="s">
        <v>22</v>
      </c>
      <c r="C110" s="15" t="s">
        <v>312</v>
      </c>
      <c r="D110" s="15" t="s">
        <v>342</v>
      </c>
      <c r="E110" s="16">
        <v>0</v>
      </c>
      <c r="F110" s="16">
        <v>0</v>
      </c>
      <c r="G110" s="16">
        <v>55.3</v>
      </c>
      <c r="H110" s="16">
        <v>55.3</v>
      </c>
      <c r="I110" s="16">
        <v>509.16793385897927</v>
      </c>
      <c r="J110" s="16">
        <v>4916.7018468615825</v>
      </c>
      <c r="K110" s="16">
        <v>4822.5764469470714</v>
      </c>
      <c r="L110" s="16">
        <v>14978.571094254188</v>
      </c>
      <c r="M110" s="16">
        <v>16727.107716953218</v>
      </c>
      <c r="N110" s="16">
        <v>17354.229459343245</v>
      </c>
      <c r="O110" s="16">
        <v>20525.961894972661</v>
      </c>
    </row>
    <row r="111" spans="1:15" x14ac:dyDescent="0.3">
      <c r="A111" s="15" t="str">
        <f>INDEX('R1. Scenario specifications'!$C$11:$C$49,MATCH($B111,'R1. Scenario specifications'!$A$11:$A$49,0))</f>
        <v>Current 1.5DS, 2030 start, 'Expect the Unexpected' but with cheap renewables</v>
      </c>
      <c r="B111" s="15" t="s">
        <v>22</v>
      </c>
      <c r="C111" s="15" t="s">
        <v>315</v>
      </c>
      <c r="D111" s="15" t="s">
        <v>344</v>
      </c>
      <c r="E111" s="16">
        <v>0</v>
      </c>
      <c r="F111" s="16">
        <v>0</v>
      </c>
      <c r="G111" s="16">
        <v>0</v>
      </c>
      <c r="H111" s="16">
        <v>0</v>
      </c>
      <c r="I111" s="16">
        <v>1467.6955681123479</v>
      </c>
      <c r="J111" s="16">
        <v>1303.7199006712488</v>
      </c>
      <c r="K111" s="16">
        <v>1031.9265438011737</v>
      </c>
      <c r="L111" s="16">
        <v>6992.8790121213005</v>
      </c>
      <c r="M111" s="16">
        <v>5241.8207271541451</v>
      </c>
      <c r="N111" s="16">
        <v>6482.2655665882567</v>
      </c>
      <c r="O111" s="16">
        <v>6422.8217712845171</v>
      </c>
    </row>
    <row r="112" spans="1:15" x14ac:dyDescent="0.3">
      <c r="A112" s="15" t="str">
        <f>INDEX('R1. Scenario specifications'!$C$11:$C$49,MATCH($B112,'R1. Scenario specifications'!$A$11:$A$49,0))</f>
        <v>Current 1.5DS, 2030 start, 'Expect the Unexpected' but with cheap renewables</v>
      </c>
      <c r="B112" s="15" t="s">
        <v>22</v>
      </c>
      <c r="C112" s="15" t="s">
        <v>313</v>
      </c>
      <c r="D112" s="15" t="s">
        <v>345</v>
      </c>
      <c r="E112" s="16">
        <v>3713.3155062532496</v>
      </c>
      <c r="F112" s="16">
        <v>9315.0276981882525</v>
      </c>
      <c r="G112" s="16">
        <v>16631.440649651107</v>
      </c>
      <c r="H112" s="16">
        <v>20212.766720979838</v>
      </c>
      <c r="I112" s="16">
        <v>1854.3718301922599</v>
      </c>
      <c r="J112" s="16">
        <v>1323.870401505596</v>
      </c>
      <c r="K112" s="16">
        <v>1339.2250346726473</v>
      </c>
      <c r="L112" s="16">
        <v>11081.868030616111</v>
      </c>
      <c r="M112" s="16">
        <v>6584.1149643398749</v>
      </c>
      <c r="N112" s="16">
        <v>6694.8929364900923</v>
      </c>
      <c r="O112" s="16">
        <v>5780.4106540605953</v>
      </c>
    </row>
    <row r="113" spans="1:15" x14ac:dyDescent="0.3">
      <c r="A113" s="15" t="str">
        <f>INDEX('R1. Scenario specifications'!$C$11:$C$49,MATCH($B113,'R1. Scenario specifications'!$A$11:$A$49,0))</f>
        <v>Current 1.5DS, 2030 start, 'Expect the Unexpected' but with cheap renewables</v>
      </c>
      <c r="B113" s="15" t="s">
        <v>22</v>
      </c>
      <c r="C113" s="15" t="s">
        <v>314</v>
      </c>
      <c r="D113" s="15" t="s">
        <v>346</v>
      </c>
      <c r="E113" s="16">
        <v>0</v>
      </c>
      <c r="F113" s="16">
        <v>0</v>
      </c>
      <c r="G113" s="16">
        <v>0</v>
      </c>
      <c r="H113" s="16">
        <v>0</v>
      </c>
      <c r="I113" s="16">
        <v>3901.3613219558388</v>
      </c>
      <c r="J113" s="16">
        <v>0</v>
      </c>
      <c r="K113" s="16">
        <v>119.81718242854799</v>
      </c>
      <c r="L113" s="16">
        <v>744.19810212044422</v>
      </c>
      <c r="M113" s="16">
        <v>2946.6177563040601</v>
      </c>
      <c r="N113" s="16">
        <v>4792.6536743580091</v>
      </c>
      <c r="O113" s="16">
        <v>3583.9249617163996</v>
      </c>
    </row>
    <row r="114" spans="1:15" x14ac:dyDescent="0.3">
      <c r="A114" s="15" t="str">
        <f>INDEX('R1. Scenario specifications'!$C$11:$C$49,MATCH($B114,'R1. Scenario specifications'!$A$11:$A$49,0))</f>
        <v>Current 1.5DS, 2030 start, 'Expect the Unexpected' but with cheap renewables</v>
      </c>
      <c r="B114" s="15" t="s">
        <v>22</v>
      </c>
      <c r="C114" s="15" t="s">
        <v>316</v>
      </c>
      <c r="D114" s="15" t="s">
        <v>347</v>
      </c>
      <c r="E114" s="16">
        <v>0</v>
      </c>
      <c r="F114" s="16">
        <v>0</v>
      </c>
      <c r="G114" s="16">
        <v>0</v>
      </c>
      <c r="H114" s="16">
        <v>0</v>
      </c>
      <c r="I114" s="16">
        <v>10202.218240651486</v>
      </c>
      <c r="J114" s="16">
        <v>12667.711577518594</v>
      </c>
      <c r="K114" s="16">
        <v>11249.750459799448</v>
      </c>
      <c r="L114" s="16">
        <v>0</v>
      </c>
      <c r="M114" s="16">
        <v>0</v>
      </c>
      <c r="N114" s="16">
        <v>0</v>
      </c>
      <c r="O114" s="16">
        <v>0</v>
      </c>
    </row>
    <row r="115" spans="1:15" x14ac:dyDescent="0.3">
      <c r="A115" s="15" t="str">
        <f>INDEX('R1. Scenario specifications'!$C$11:$C$49,MATCH($B115,'R1. Scenario specifications'!$A$11:$A$49,0))</f>
        <v>Current 1.5DS, 2020 start, 'Expect the Unexpected' but with cheap CCS</v>
      </c>
      <c r="B115" s="15" t="s">
        <v>23</v>
      </c>
      <c r="C115" s="15" t="s">
        <v>311</v>
      </c>
      <c r="D115" s="15" t="s">
        <v>343</v>
      </c>
      <c r="E115" s="16">
        <v>5.3181942212818658</v>
      </c>
      <c r="F115" s="16">
        <v>52.489504077311494</v>
      </c>
      <c r="G115" s="16">
        <v>984.80993677964273</v>
      </c>
      <c r="H115" s="16">
        <v>784.11081970235864</v>
      </c>
      <c r="I115" s="16">
        <v>1145.8034646645692</v>
      </c>
      <c r="J115" s="16">
        <v>1357.2042429789299</v>
      </c>
      <c r="K115" s="16">
        <v>2238.0551599169135</v>
      </c>
      <c r="L115" s="16">
        <v>183.0716780951326</v>
      </c>
      <c r="M115" s="16">
        <v>631.73476182942761</v>
      </c>
      <c r="N115" s="16">
        <v>1135.1635665875754</v>
      </c>
      <c r="O115" s="16">
        <v>1526.2017982532764</v>
      </c>
    </row>
    <row r="116" spans="1:15" x14ac:dyDescent="0.3">
      <c r="A116" s="15" t="str">
        <f>INDEX('R1. Scenario specifications'!$C$11:$C$49,MATCH($B116,'R1. Scenario specifications'!$A$11:$A$49,0))</f>
        <v>Current 1.5DS, 2020 start, 'Expect the Unexpected' but with cheap CCS</v>
      </c>
      <c r="B116" s="15" t="s">
        <v>23</v>
      </c>
      <c r="C116" s="15" t="s">
        <v>312</v>
      </c>
      <c r="D116" s="15" t="s">
        <v>342</v>
      </c>
      <c r="E116" s="16">
        <v>0</v>
      </c>
      <c r="F116" s="16">
        <v>0</v>
      </c>
      <c r="G116" s="16">
        <v>55.3</v>
      </c>
      <c r="H116" s="16">
        <v>55.299999999999699</v>
      </c>
      <c r="I116" s="16">
        <v>2953.6984097669529</v>
      </c>
      <c r="J116" s="16">
        <v>5062.6102444949811</v>
      </c>
      <c r="K116" s="16">
        <v>3863.9505341733252</v>
      </c>
      <c r="L116" s="16">
        <v>12273.704550844828</v>
      </c>
      <c r="M116" s="16">
        <v>17293.271395031148</v>
      </c>
      <c r="N116" s="16">
        <v>20493.944106157265</v>
      </c>
      <c r="O116" s="16">
        <v>23333.21349452118</v>
      </c>
    </row>
    <row r="117" spans="1:15" x14ac:dyDescent="0.3">
      <c r="A117" s="15" t="str">
        <f>INDEX('R1. Scenario specifications'!$C$11:$C$49,MATCH($B117,'R1. Scenario specifications'!$A$11:$A$49,0))</f>
        <v>Current 1.5DS, 2020 start, 'Expect the Unexpected' but with cheap CCS</v>
      </c>
      <c r="B117" s="15" t="s">
        <v>23</v>
      </c>
      <c r="C117" s="15" t="s">
        <v>315</v>
      </c>
      <c r="D117" s="15" t="s">
        <v>344</v>
      </c>
      <c r="E117" s="16">
        <v>0</v>
      </c>
      <c r="F117" s="16">
        <v>0</v>
      </c>
      <c r="G117" s="16">
        <v>0</v>
      </c>
      <c r="H117" s="16">
        <v>1663.3872193366387</v>
      </c>
      <c r="I117" s="16">
        <v>366.19189844098503</v>
      </c>
      <c r="J117" s="16">
        <v>1042.3875430263581</v>
      </c>
      <c r="K117" s="16">
        <v>4544.1046462525364</v>
      </c>
      <c r="L117" s="16">
        <v>5691.4494482327464</v>
      </c>
      <c r="M117" s="16">
        <v>5674.3422472167358</v>
      </c>
      <c r="N117" s="16">
        <v>6179.4655788088266</v>
      </c>
      <c r="O117" s="16">
        <v>6502.7537402661683</v>
      </c>
    </row>
    <row r="118" spans="1:15" x14ac:dyDescent="0.3">
      <c r="A118" s="15" t="str">
        <f>INDEX('R1. Scenario specifications'!$C$11:$C$49,MATCH($B118,'R1. Scenario specifications'!$A$11:$A$49,0))</f>
        <v>Current 1.5DS, 2020 start, 'Expect the Unexpected' but with cheap CCS</v>
      </c>
      <c r="B118" s="15" t="s">
        <v>23</v>
      </c>
      <c r="C118" s="15" t="s">
        <v>313</v>
      </c>
      <c r="D118" s="15" t="s">
        <v>345</v>
      </c>
      <c r="E118" s="16">
        <v>3713.3155062532496</v>
      </c>
      <c r="F118" s="16">
        <v>9315.0276981882525</v>
      </c>
      <c r="G118" s="16">
        <v>16631.440649651107</v>
      </c>
      <c r="H118" s="16">
        <v>4773.9303564934953</v>
      </c>
      <c r="I118" s="16">
        <v>1766.9778004704874</v>
      </c>
      <c r="J118" s="16">
        <v>1381.2734037451933</v>
      </c>
      <c r="K118" s="16">
        <v>1448.9066542569658</v>
      </c>
      <c r="L118" s="16">
        <v>4184.5064602325865</v>
      </c>
      <c r="M118" s="16">
        <v>3381.9938292886281</v>
      </c>
      <c r="N118" s="16">
        <v>3023.6043100295378</v>
      </c>
      <c r="O118" s="16">
        <v>2744.0399307200773</v>
      </c>
    </row>
    <row r="119" spans="1:15" x14ac:dyDescent="0.3">
      <c r="A119" s="15" t="str">
        <f>INDEX('R1. Scenario specifications'!$C$11:$C$49,MATCH($B119,'R1. Scenario specifications'!$A$11:$A$49,0))</f>
        <v>Current 1.5DS, 2020 start, 'Expect the Unexpected' but with cheap CCS</v>
      </c>
      <c r="B119" s="15" t="s">
        <v>23</v>
      </c>
      <c r="C119" s="15" t="s">
        <v>314</v>
      </c>
      <c r="D119" s="15" t="s">
        <v>346</v>
      </c>
      <c r="E119" s="16">
        <v>0</v>
      </c>
      <c r="F119" s="16">
        <v>0</v>
      </c>
      <c r="G119" s="16">
        <v>0</v>
      </c>
      <c r="H119" s="16">
        <v>4312.4671595492509</v>
      </c>
      <c r="I119" s="16">
        <v>781.60042732253771</v>
      </c>
      <c r="J119" s="16">
        <v>0</v>
      </c>
      <c r="K119" s="16">
        <v>3519.2475315311513</v>
      </c>
      <c r="L119" s="16">
        <v>8483.4485437475869</v>
      </c>
      <c r="M119" s="16">
        <v>3580.5735649600465</v>
      </c>
      <c r="N119" s="16">
        <v>1789.144153013689</v>
      </c>
      <c r="O119" s="16">
        <v>0</v>
      </c>
    </row>
    <row r="120" spans="1:15" x14ac:dyDescent="0.3">
      <c r="A120" s="15" t="str">
        <f>INDEX('R1. Scenario specifications'!$C$11:$C$49,MATCH($B120,'R1. Scenario specifications'!$A$11:$A$49,0))</f>
        <v>Current 1.5DS, 2020 start, 'Expect the Unexpected' but with cheap CCS</v>
      </c>
      <c r="B120" s="15" t="s">
        <v>23</v>
      </c>
      <c r="C120" s="15" t="s">
        <v>316</v>
      </c>
      <c r="D120" s="15" t="s">
        <v>347</v>
      </c>
      <c r="E120" s="16">
        <v>0</v>
      </c>
      <c r="F120" s="16">
        <v>0</v>
      </c>
      <c r="G120" s="16">
        <v>0</v>
      </c>
      <c r="H120" s="16">
        <v>9753.1928258849748</v>
      </c>
      <c r="I120" s="16">
        <v>10207.334260049363</v>
      </c>
      <c r="J120" s="16">
        <v>11032.039280747844</v>
      </c>
      <c r="K120" s="16">
        <v>13031.510269290022</v>
      </c>
      <c r="L120" s="16">
        <v>0</v>
      </c>
      <c r="M120" s="16">
        <v>1891.4593093937399</v>
      </c>
      <c r="N120" s="16">
        <v>1847.3135686759038</v>
      </c>
      <c r="O120" s="16">
        <v>2560.6127111090309</v>
      </c>
    </row>
    <row r="121" spans="1:15" x14ac:dyDescent="0.3">
      <c r="A121" s="15" t="str">
        <f>INDEX('R1. Scenario specifications'!$C$11:$C$49,MATCH($B121,'R1. Scenario specifications'!$A$11:$A$49,0))</f>
        <v>Current 1.5DS, 2030 start, 'Expect the Unexpected' but with cheap CCS</v>
      </c>
      <c r="B121" s="15" t="s">
        <v>24</v>
      </c>
      <c r="C121" s="15" t="s">
        <v>311</v>
      </c>
      <c r="D121" s="15" t="s">
        <v>343</v>
      </c>
      <c r="E121" s="16">
        <v>5.3181942212818658</v>
      </c>
      <c r="F121" s="16">
        <v>52.489504077311494</v>
      </c>
      <c r="G121" s="16">
        <v>984.80993677964273</v>
      </c>
      <c r="H121" s="16">
        <v>2435.6436647030087</v>
      </c>
      <c r="I121" s="16">
        <v>1051.0019995393263</v>
      </c>
      <c r="J121" s="16">
        <v>1478.9354411130955</v>
      </c>
      <c r="K121" s="16">
        <v>1396.8756464808539</v>
      </c>
      <c r="L121" s="16">
        <v>380.59187818698746</v>
      </c>
      <c r="M121" s="16">
        <v>187.49682481663032</v>
      </c>
      <c r="N121" s="16">
        <v>184.46586794099213</v>
      </c>
      <c r="O121" s="16">
        <v>474.72229709911619</v>
      </c>
    </row>
    <row r="122" spans="1:15" x14ac:dyDescent="0.3">
      <c r="A122" s="15" t="str">
        <f>INDEX('R1. Scenario specifications'!$C$11:$C$49,MATCH($B122,'R1. Scenario specifications'!$A$11:$A$49,0))</f>
        <v>Current 1.5DS, 2030 start, 'Expect the Unexpected' but with cheap CCS</v>
      </c>
      <c r="B122" s="15" t="s">
        <v>24</v>
      </c>
      <c r="C122" s="15" t="s">
        <v>312</v>
      </c>
      <c r="D122" s="15" t="s">
        <v>342</v>
      </c>
      <c r="E122" s="16">
        <v>0</v>
      </c>
      <c r="F122" s="16">
        <v>0</v>
      </c>
      <c r="G122" s="16">
        <v>55.3</v>
      </c>
      <c r="H122" s="16">
        <v>55.3</v>
      </c>
      <c r="I122" s="16">
        <v>507.64753280553765</v>
      </c>
      <c r="J122" s="16">
        <v>4888.7093505540579</v>
      </c>
      <c r="K122" s="16">
        <v>4835.0328084337634</v>
      </c>
      <c r="L122" s="16">
        <v>14750.855554715772</v>
      </c>
      <c r="M122" s="16">
        <v>16698.264645490544</v>
      </c>
      <c r="N122" s="16">
        <v>17325.481780856338</v>
      </c>
      <c r="O122" s="16">
        <v>20239.752885192898</v>
      </c>
    </row>
    <row r="123" spans="1:15" x14ac:dyDescent="0.3">
      <c r="A123" s="15" t="str">
        <f>INDEX('R1. Scenario specifications'!$C$11:$C$49,MATCH($B123,'R1. Scenario specifications'!$A$11:$A$49,0))</f>
        <v>Current 1.5DS, 2030 start, 'Expect the Unexpected' but with cheap CCS</v>
      </c>
      <c r="B123" s="15" t="s">
        <v>24</v>
      </c>
      <c r="C123" s="15" t="s">
        <v>315</v>
      </c>
      <c r="D123" s="15" t="s">
        <v>344</v>
      </c>
      <c r="E123" s="16">
        <v>0</v>
      </c>
      <c r="F123" s="16">
        <v>0</v>
      </c>
      <c r="G123" s="16">
        <v>0</v>
      </c>
      <c r="H123" s="16">
        <v>0</v>
      </c>
      <c r="I123" s="16">
        <v>1477.864027623327</v>
      </c>
      <c r="J123" s="16">
        <v>1281.8455906155166</v>
      </c>
      <c r="K123" s="16">
        <v>1020.6625576227746</v>
      </c>
      <c r="L123" s="16">
        <v>6992.8790121213005</v>
      </c>
      <c r="M123" s="16">
        <v>5241.820727154146</v>
      </c>
      <c r="N123" s="16">
        <v>6482.500598700216</v>
      </c>
      <c r="O123" s="16">
        <v>6422.5612469784346</v>
      </c>
    </row>
    <row r="124" spans="1:15" x14ac:dyDescent="0.3">
      <c r="A124" s="15" t="str">
        <f>INDEX('R1. Scenario specifications'!$C$11:$C$49,MATCH($B124,'R1. Scenario specifications'!$A$11:$A$49,0))</f>
        <v>Current 1.5DS, 2030 start, 'Expect the Unexpected' but with cheap CCS</v>
      </c>
      <c r="B124" s="15" t="s">
        <v>24</v>
      </c>
      <c r="C124" s="15" t="s">
        <v>313</v>
      </c>
      <c r="D124" s="15" t="s">
        <v>345</v>
      </c>
      <c r="E124" s="16">
        <v>3713.3155062532496</v>
      </c>
      <c r="F124" s="16">
        <v>9315.0276981882525</v>
      </c>
      <c r="G124" s="16">
        <v>16631.440649651107</v>
      </c>
      <c r="H124" s="16">
        <v>20212.766720979838</v>
      </c>
      <c r="I124" s="16">
        <v>1854.511375242362</v>
      </c>
      <c r="J124" s="16">
        <v>1352.5582264376967</v>
      </c>
      <c r="K124" s="16">
        <v>1350.4890208511413</v>
      </c>
      <c r="L124" s="16">
        <v>11185.86380063604</v>
      </c>
      <c r="M124" s="16">
        <v>6569.726098165047</v>
      </c>
      <c r="N124" s="16">
        <v>6747.7091650577768</v>
      </c>
      <c r="O124" s="16">
        <v>5843.6753179066291</v>
      </c>
    </row>
    <row r="125" spans="1:15" x14ac:dyDescent="0.3">
      <c r="A125" s="15" t="str">
        <f>INDEX('R1. Scenario specifications'!$C$11:$C$49,MATCH($B125,'R1. Scenario specifications'!$A$11:$A$49,0))</f>
        <v>Current 1.5DS, 2030 start, 'Expect the Unexpected' but with cheap CCS</v>
      </c>
      <c r="B125" s="15" t="s">
        <v>24</v>
      </c>
      <c r="C125" s="15" t="s">
        <v>314</v>
      </c>
      <c r="D125" s="15" t="s">
        <v>346</v>
      </c>
      <c r="E125" s="16">
        <v>0</v>
      </c>
      <c r="F125" s="16">
        <v>0</v>
      </c>
      <c r="G125" s="16">
        <v>0</v>
      </c>
      <c r="H125" s="16">
        <v>0</v>
      </c>
      <c r="I125" s="16">
        <v>3903.505631611853</v>
      </c>
      <c r="J125" s="16">
        <v>0</v>
      </c>
      <c r="K125" s="16">
        <v>123.04447647516247</v>
      </c>
      <c r="L125" s="16">
        <v>867.67566438904487</v>
      </c>
      <c r="M125" s="16">
        <v>2984.6632297595288</v>
      </c>
      <c r="N125" s="16">
        <v>4766.6733203388367</v>
      </c>
      <c r="O125" s="16">
        <v>3795.6614827604476</v>
      </c>
    </row>
    <row r="126" spans="1:15" x14ac:dyDescent="0.3">
      <c r="A126" s="15" t="str">
        <f>INDEX('R1. Scenario specifications'!$C$11:$C$49,MATCH($B126,'R1. Scenario specifications'!$A$11:$A$49,0))</f>
        <v>Current 1.5DS, 2030 start, 'Expect the Unexpected' but with cheap CCS</v>
      </c>
      <c r="B126" s="15" t="s">
        <v>24</v>
      </c>
      <c r="C126" s="15" t="s">
        <v>316</v>
      </c>
      <c r="D126" s="15" t="s">
        <v>347</v>
      </c>
      <c r="E126" s="16">
        <v>0</v>
      </c>
      <c r="F126" s="16">
        <v>0</v>
      </c>
      <c r="G126" s="16">
        <v>0</v>
      </c>
      <c r="H126" s="16">
        <v>0</v>
      </c>
      <c r="I126" s="16">
        <v>10218.532145742405</v>
      </c>
      <c r="J126" s="16">
        <v>12667.711577518594</v>
      </c>
      <c r="K126" s="16">
        <v>11241.200907798089</v>
      </c>
      <c r="L126" s="16">
        <v>0</v>
      </c>
      <c r="M126" s="16">
        <v>0</v>
      </c>
      <c r="N126" s="16">
        <v>0</v>
      </c>
      <c r="O126" s="16">
        <v>0</v>
      </c>
    </row>
    <row r="127" spans="1:15" x14ac:dyDescent="0.3">
      <c r="A127" s="15" t="str">
        <f>INDEX('R1. Scenario specifications'!$C$11:$C$49,MATCH($B127,'R1. Scenario specifications'!$A$11:$A$49,0))</f>
        <v>Current 1.5DS, 2020 start, 'Expect the Unexpected' but with cheap EVs</v>
      </c>
      <c r="B127" s="15" t="s">
        <v>25</v>
      </c>
      <c r="C127" s="15" t="s">
        <v>311</v>
      </c>
      <c r="D127" s="15" t="s">
        <v>343</v>
      </c>
      <c r="E127" s="16">
        <v>5.3181942212818658</v>
      </c>
      <c r="F127" s="16">
        <v>52.489504077311494</v>
      </c>
      <c r="G127" s="16">
        <v>984.80993677964273</v>
      </c>
      <c r="H127" s="16">
        <v>750.86178406674253</v>
      </c>
      <c r="I127" s="16">
        <v>1179.3773534421648</v>
      </c>
      <c r="J127" s="16">
        <v>1517.2324134569383</v>
      </c>
      <c r="K127" s="16">
        <v>2771.7214358626998</v>
      </c>
      <c r="L127" s="16">
        <v>159.87695001295839</v>
      </c>
      <c r="M127" s="16">
        <v>1079.5815997860439</v>
      </c>
      <c r="N127" s="16">
        <v>1700.5094776470962</v>
      </c>
      <c r="O127" s="16">
        <v>1517.0973046918957</v>
      </c>
    </row>
    <row r="128" spans="1:15" x14ac:dyDescent="0.3">
      <c r="A128" s="15" t="str">
        <f>INDEX('R1. Scenario specifications'!$C$11:$C$49,MATCH($B128,'R1. Scenario specifications'!$A$11:$A$49,0))</f>
        <v>Current 1.5DS, 2020 start, 'Expect the Unexpected' but with cheap EVs</v>
      </c>
      <c r="B128" s="15" t="s">
        <v>25</v>
      </c>
      <c r="C128" s="15" t="s">
        <v>312</v>
      </c>
      <c r="D128" s="15" t="s">
        <v>342</v>
      </c>
      <c r="E128" s="16">
        <v>0</v>
      </c>
      <c r="F128" s="16">
        <v>0</v>
      </c>
      <c r="G128" s="16">
        <v>55.3</v>
      </c>
      <c r="H128" s="16">
        <v>891.43978956169894</v>
      </c>
      <c r="I128" s="16">
        <v>3851.2435020581829</v>
      </c>
      <c r="J128" s="16">
        <v>8339.315082450561</v>
      </c>
      <c r="K128" s="16">
        <v>21296.56054938032</v>
      </c>
      <c r="L128" s="16">
        <v>21605.881398579146</v>
      </c>
      <c r="M128" s="16">
        <v>24572.335665353796</v>
      </c>
      <c r="N128" s="16">
        <v>26517.196468275721</v>
      </c>
      <c r="O128" s="16">
        <v>28737.159739995048</v>
      </c>
    </row>
    <row r="129" spans="1:15" x14ac:dyDescent="0.3">
      <c r="A129" s="15" t="str">
        <f>INDEX('R1. Scenario specifications'!$C$11:$C$49,MATCH($B129,'R1. Scenario specifications'!$A$11:$A$49,0))</f>
        <v>Current 1.5DS, 2020 start, 'Expect the Unexpected' but with cheap EVs</v>
      </c>
      <c r="B129" s="15" t="s">
        <v>25</v>
      </c>
      <c r="C129" s="15" t="s">
        <v>315</v>
      </c>
      <c r="D129" s="15" t="s">
        <v>344</v>
      </c>
      <c r="E129" s="16">
        <v>0</v>
      </c>
      <c r="F129" s="16">
        <v>0</v>
      </c>
      <c r="G129" s="16">
        <v>0</v>
      </c>
      <c r="H129" s="16">
        <v>1398.571469414278</v>
      </c>
      <c r="I129" s="16">
        <v>360.02050417286642</v>
      </c>
      <c r="J129" s="16">
        <v>1008.7104843512366</v>
      </c>
      <c r="K129" s="16">
        <v>858.41114192020143</v>
      </c>
      <c r="L129" s="16">
        <v>6028.697089508978</v>
      </c>
      <c r="M129" s="16">
        <v>4773.3712147110045</v>
      </c>
      <c r="N129" s="16">
        <v>5013.8379222709564</v>
      </c>
      <c r="O129" s="16">
        <v>5189.0590492347537</v>
      </c>
    </row>
    <row r="130" spans="1:15" x14ac:dyDescent="0.3">
      <c r="A130" s="15" t="str">
        <f>INDEX('R1. Scenario specifications'!$C$11:$C$49,MATCH($B130,'R1. Scenario specifications'!$A$11:$A$49,0))</f>
        <v>Current 1.5DS, 2020 start, 'Expect the Unexpected' but with cheap EVs</v>
      </c>
      <c r="B130" s="15" t="s">
        <v>25</v>
      </c>
      <c r="C130" s="15" t="s">
        <v>313</v>
      </c>
      <c r="D130" s="15" t="s">
        <v>345</v>
      </c>
      <c r="E130" s="16">
        <v>3713.3155062532496</v>
      </c>
      <c r="F130" s="16">
        <v>9315.0276981882525</v>
      </c>
      <c r="G130" s="16">
        <v>16631.440649651107</v>
      </c>
      <c r="H130" s="16">
        <v>2443.4815368589525</v>
      </c>
      <c r="I130" s="16">
        <v>1740.5129866862032</v>
      </c>
      <c r="J130" s="16">
        <v>1202.7873708304155</v>
      </c>
      <c r="K130" s="16">
        <v>1879.0277999466484</v>
      </c>
      <c r="L130" s="16">
        <v>3917.1846102679729</v>
      </c>
      <c r="M130" s="16">
        <v>3136.5371460272868</v>
      </c>
      <c r="N130" s="16">
        <v>2559.5401193751882</v>
      </c>
      <c r="O130" s="16">
        <v>2827.0017269995305</v>
      </c>
    </row>
    <row r="131" spans="1:15" x14ac:dyDescent="0.3">
      <c r="A131" s="15" t="str">
        <f>INDEX('R1. Scenario specifications'!$C$11:$C$49,MATCH($B131,'R1. Scenario specifications'!$A$11:$A$49,0))</f>
        <v>Current 1.5DS, 2020 start, 'Expect the Unexpected' but with cheap EVs</v>
      </c>
      <c r="B131" s="15" t="s">
        <v>25</v>
      </c>
      <c r="C131" s="15" t="s">
        <v>314</v>
      </c>
      <c r="D131" s="15" t="s">
        <v>346</v>
      </c>
      <c r="E131" s="16">
        <v>0</v>
      </c>
      <c r="F131" s="16">
        <v>0</v>
      </c>
      <c r="G131" s="16">
        <v>0</v>
      </c>
      <c r="H131" s="16">
        <v>4104.9455828336359</v>
      </c>
      <c r="I131" s="16">
        <v>124.56633905348281</v>
      </c>
      <c r="J131" s="16">
        <v>0</v>
      </c>
      <c r="K131" s="16">
        <v>355.23341539070003</v>
      </c>
      <c r="L131" s="16">
        <v>165.49732293398495</v>
      </c>
      <c r="M131" s="16">
        <v>282.06108199887171</v>
      </c>
      <c r="N131" s="16">
        <v>147.08929752849184</v>
      </c>
      <c r="O131" s="16">
        <v>1.91514498560782</v>
      </c>
    </row>
    <row r="132" spans="1:15" x14ac:dyDescent="0.3">
      <c r="A132" s="15" t="str">
        <f>INDEX('R1. Scenario specifications'!$C$11:$C$49,MATCH($B132,'R1. Scenario specifications'!$A$11:$A$49,0))</f>
        <v>Current 1.5DS, 2020 start, 'Expect the Unexpected' but with cheap EVs</v>
      </c>
      <c r="B132" s="15" t="s">
        <v>25</v>
      </c>
      <c r="C132" s="15" t="s">
        <v>316</v>
      </c>
      <c r="D132" s="15" t="s">
        <v>347</v>
      </c>
      <c r="E132" s="16">
        <v>0</v>
      </c>
      <c r="F132" s="16">
        <v>0</v>
      </c>
      <c r="G132" s="16">
        <v>0</v>
      </c>
      <c r="H132" s="16">
        <v>12743.148213853967</v>
      </c>
      <c r="I132" s="16">
        <v>10532.896523613839</v>
      </c>
      <c r="J132" s="16">
        <v>8020.0842069278078</v>
      </c>
      <c r="K132" s="16">
        <v>2829.2970526618756</v>
      </c>
      <c r="L132" s="16">
        <v>0</v>
      </c>
      <c r="M132" s="16">
        <v>0</v>
      </c>
      <c r="N132" s="16">
        <v>0</v>
      </c>
      <c r="O132" s="16">
        <v>0</v>
      </c>
    </row>
    <row r="133" spans="1:15" x14ac:dyDescent="0.3">
      <c r="A133" s="15" t="str">
        <f>INDEX('R1. Scenario specifications'!$C$11:$C$49,MATCH($B133,'R1. Scenario specifications'!$A$11:$A$49,0))</f>
        <v>Current 2DS, 2030 start, 'Expect the Unexpected'</v>
      </c>
      <c r="B133" s="15" t="s">
        <v>26</v>
      </c>
      <c r="C133" s="15" t="s">
        <v>311</v>
      </c>
      <c r="D133" s="15" t="s">
        <v>343</v>
      </c>
      <c r="E133" s="16">
        <v>5.3181942212818658</v>
      </c>
      <c r="F133" s="16">
        <v>52.489504077311494</v>
      </c>
      <c r="G133" s="16">
        <v>984.80993677964273</v>
      </c>
      <c r="H133" s="16">
        <v>2435.6436647030087</v>
      </c>
      <c r="I133" s="16">
        <v>1878.5208146759828</v>
      </c>
      <c r="J133" s="16">
        <v>1719.9952858088761</v>
      </c>
      <c r="K133" s="16">
        <v>317.8899749887014</v>
      </c>
      <c r="L133" s="16">
        <v>130.26099628408647</v>
      </c>
      <c r="M133" s="16">
        <v>197.17908074710164</v>
      </c>
      <c r="N133" s="16">
        <v>718.20133045205773</v>
      </c>
      <c r="O133" s="16">
        <v>1160.8718673932901</v>
      </c>
    </row>
    <row r="134" spans="1:15" x14ac:dyDescent="0.3">
      <c r="A134" s="15" t="str">
        <f>INDEX('R1. Scenario specifications'!$C$11:$C$49,MATCH($B134,'R1. Scenario specifications'!$A$11:$A$49,0))</f>
        <v>Current 2DS, 2030 start, 'Expect the Unexpected'</v>
      </c>
      <c r="B134" s="15" t="s">
        <v>26</v>
      </c>
      <c r="C134" s="15" t="s">
        <v>312</v>
      </c>
      <c r="D134" s="15" t="s">
        <v>342</v>
      </c>
      <c r="E134" s="16">
        <v>0</v>
      </c>
      <c r="F134" s="16">
        <v>0</v>
      </c>
      <c r="G134" s="16">
        <v>55.3</v>
      </c>
      <c r="H134" s="16">
        <v>55.3</v>
      </c>
      <c r="I134" s="16">
        <v>55.3</v>
      </c>
      <c r="J134" s="16">
        <v>55.299999999999947</v>
      </c>
      <c r="K134" s="16">
        <v>7310.8216341175457</v>
      </c>
      <c r="L134" s="16">
        <v>15156.435318866808</v>
      </c>
      <c r="M134" s="16">
        <v>19649.919172846676</v>
      </c>
      <c r="N134" s="16">
        <v>20381.695897378086</v>
      </c>
      <c r="O134" s="16">
        <v>23608.977267705919</v>
      </c>
    </row>
    <row r="135" spans="1:15" x14ac:dyDescent="0.3">
      <c r="A135" s="15" t="str">
        <f>INDEX('R1. Scenario specifications'!$C$11:$C$49,MATCH($B135,'R1. Scenario specifications'!$A$11:$A$49,0))</f>
        <v>Current 2DS, 2030 start, 'Expect the Unexpected'</v>
      </c>
      <c r="B135" s="15" t="s">
        <v>26</v>
      </c>
      <c r="C135" s="15" t="s">
        <v>315</v>
      </c>
      <c r="D135" s="15" t="s">
        <v>344</v>
      </c>
      <c r="E135" s="16">
        <v>0</v>
      </c>
      <c r="F135" s="16">
        <v>0</v>
      </c>
      <c r="G135" s="16">
        <v>0</v>
      </c>
      <c r="H135" s="16">
        <v>0</v>
      </c>
      <c r="I135" s="16">
        <v>4219.2776926691322</v>
      </c>
      <c r="J135" s="16">
        <v>4753.2451721242305</v>
      </c>
      <c r="K135" s="16">
        <v>5127.8133978383066</v>
      </c>
      <c r="L135" s="16">
        <v>5474.6737406842603</v>
      </c>
      <c r="M135" s="16">
        <v>5818.7009902351883</v>
      </c>
      <c r="N135" s="16">
        <v>6113.1372385320537</v>
      </c>
      <c r="O135" s="16">
        <v>6542.7662768117061</v>
      </c>
    </row>
    <row r="136" spans="1:15" x14ac:dyDescent="0.3">
      <c r="A136" s="15" t="str">
        <f>INDEX('R1. Scenario specifications'!$C$11:$C$49,MATCH($B136,'R1. Scenario specifications'!$A$11:$A$49,0))</f>
        <v>Current 2DS, 2030 start, 'Expect the Unexpected'</v>
      </c>
      <c r="B136" s="15" t="s">
        <v>26</v>
      </c>
      <c r="C136" s="15" t="s">
        <v>313</v>
      </c>
      <c r="D136" s="15" t="s">
        <v>345</v>
      </c>
      <c r="E136" s="16">
        <v>3713.3155062532496</v>
      </c>
      <c r="F136" s="16">
        <v>9315.0276981882525</v>
      </c>
      <c r="G136" s="16">
        <v>16631.440649651107</v>
      </c>
      <c r="H136" s="16">
        <v>20212.766720979838</v>
      </c>
      <c r="I136" s="16">
        <v>14747.680096191541</v>
      </c>
      <c r="J136" s="16">
        <v>20743.016747823989</v>
      </c>
      <c r="K136" s="16">
        <v>7601.3375924327092</v>
      </c>
      <c r="L136" s="16">
        <v>4891.2590391739795</v>
      </c>
      <c r="M136" s="16">
        <v>3778.4076521854349</v>
      </c>
      <c r="N136" s="16">
        <v>3487.0006098743029</v>
      </c>
      <c r="O136" s="16">
        <v>3135.5859671882267</v>
      </c>
    </row>
    <row r="137" spans="1:15" x14ac:dyDescent="0.3">
      <c r="A137" s="15" t="str">
        <f>INDEX('R1. Scenario specifications'!$C$11:$C$49,MATCH($B137,'R1. Scenario specifications'!$A$11:$A$49,0))</f>
        <v>Current 2DS, 2030 start, 'Expect the Unexpected'</v>
      </c>
      <c r="B137" s="15" t="s">
        <v>26</v>
      </c>
      <c r="C137" s="15" t="s">
        <v>314</v>
      </c>
      <c r="D137" s="15" t="s">
        <v>346</v>
      </c>
      <c r="E137" s="16">
        <v>0</v>
      </c>
      <c r="F137" s="16">
        <v>0</v>
      </c>
      <c r="G137" s="16">
        <v>0</v>
      </c>
      <c r="H137" s="16">
        <v>0</v>
      </c>
      <c r="I137" s="16">
        <v>1014.7809412897325</v>
      </c>
      <c r="J137" s="16">
        <v>1.2150557720275299</v>
      </c>
      <c r="K137" s="16">
        <v>8143.101716592756</v>
      </c>
      <c r="L137" s="16">
        <v>5139.3960108247757</v>
      </c>
      <c r="M137" s="16">
        <v>2443.7025307601871</v>
      </c>
      <c r="N137" s="16">
        <v>1800.3484871149467</v>
      </c>
      <c r="O137" s="16">
        <v>47.784722223202301</v>
      </c>
    </row>
    <row r="138" spans="1:15" x14ac:dyDescent="0.3">
      <c r="A138" s="15" t="str">
        <f>INDEX('R1. Scenario specifications'!$C$11:$C$49,MATCH($B138,'R1. Scenario specifications'!$A$11:$A$49,0))</f>
        <v>Current 2DS, 2030 start, 'Expect the Unexpected'</v>
      </c>
      <c r="B138" s="15" t="s">
        <v>26</v>
      </c>
      <c r="C138" s="15" t="s">
        <v>316</v>
      </c>
      <c r="D138" s="15" t="s">
        <v>347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723.77330616771701</v>
      </c>
      <c r="N138" s="16">
        <v>1930.932525188605</v>
      </c>
      <c r="O138" s="16">
        <v>2266.5138716758183</v>
      </c>
    </row>
    <row r="139" spans="1:15" x14ac:dyDescent="0.3">
      <c r="A139" s="15" t="str">
        <f>INDEX('R1. Scenario specifications'!$C$11:$C$49,MATCH($B139,'R1. Scenario specifications'!$A$11:$A$49,0))</f>
        <v>Current 1.5DS, 2030 start, 'Expect the Unexpected' but with cheap EVs</v>
      </c>
      <c r="B139" s="15" t="s">
        <v>27</v>
      </c>
      <c r="C139" s="15" t="s">
        <v>311</v>
      </c>
      <c r="D139" s="15" t="s">
        <v>343</v>
      </c>
      <c r="E139" s="16">
        <v>5.3181942212818658</v>
      </c>
      <c r="F139" s="16">
        <v>52.489504077311494</v>
      </c>
      <c r="G139" s="16">
        <v>984.80993677964273</v>
      </c>
      <c r="H139" s="16">
        <v>2435.6436647030087</v>
      </c>
      <c r="I139" s="16">
        <v>1233.4426372588291</v>
      </c>
      <c r="J139" s="16">
        <v>1593.6292392368034</v>
      </c>
      <c r="K139" s="16">
        <v>1401.8159015563097</v>
      </c>
      <c r="L139" s="16">
        <v>159.90459534772239</v>
      </c>
      <c r="M139" s="16">
        <v>169.40954318069578</v>
      </c>
      <c r="N139" s="16">
        <v>172.76539558448542</v>
      </c>
      <c r="O139" s="16">
        <v>476.78019665062322</v>
      </c>
    </row>
    <row r="140" spans="1:15" x14ac:dyDescent="0.3">
      <c r="A140" s="15" t="str">
        <f>INDEX('R1. Scenario specifications'!$C$11:$C$49,MATCH($B140,'R1. Scenario specifications'!$A$11:$A$49,0))</f>
        <v>Current 1.5DS, 2030 start, 'Expect the Unexpected' but with cheap EVs</v>
      </c>
      <c r="B140" s="15" t="s">
        <v>27</v>
      </c>
      <c r="C140" s="15" t="s">
        <v>312</v>
      </c>
      <c r="D140" s="15" t="s">
        <v>342</v>
      </c>
      <c r="E140" s="16">
        <v>0</v>
      </c>
      <c r="F140" s="16">
        <v>0</v>
      </c>
      <c r="G140" s="16">
        <v>55.3</v>
      </c>
      <c r="H140" s="16">
        <v>55.3</v>
      </c>
      <c r="I140" s="16">
        <v>4760.0852557081716</v>
      </c>
      <c r="J140" s="16">
        <v>7689.9986157814219</v>
      </c>
      <c r="K140" s="16">
        <v>6586.970213451058</v>
      </c>
      <c r="L140" s="16">
        <v>23767.567750378759</v>
      </c>
      <c r="M140" s="16">
        <v>23646.103507726628</v>
      </c>
      <c r="N140" s="16">
        <v>25676.914321144926</v>
      </c>
      <c r="O140" s="16">
        <v>27298.858714262831</v>
      </c>
    </row>
    <row r="141" spans="1:15" x14ac:dyDescent="0.3">
      <c r="A141" s="15" t="str">
        <f>INDEX('R1. Scenario specifications'!$C$11:$C$49,MATCH($B141,'R1. Scenario specifications'!$A$11:$A$49,0))</f>
        <v>Current 1.5DS, 2030 start, 'Expect the Unexpected' but with cheap EVs</v>
      </c>
      <c r="B141" s="15" t="s">
        <v>27</v>
      </c>
      <c r="C141" s="15" t="s">
        <v>315</v>
      </c>
      <c r="D141" s="15" t="s">
        <v>344</v>
      </c>
      <c r="E141" s="16">
        <v>0</v>
      </c>
      <c r="F141" s="16">
        <v>0</v>
      </c>
      <c r="G141" s="16">
        <v>0</v>
      </c>
      <c r="H141" s="16">
        <v>0</v>
      </c>
      <c r="I141" s="16">
        <v>629.24112907329027</v>
      </c>
      <c r="J141" s="16">
        <v>1168.7194179191897</v>
      </c>
      <c r="K141" s="16">
        <v>1044.8298110580781</v>
      </c>
      <c r="L141" s="16">
        <v>7037.0059147261181</v>
      </c>
      <c r="M141" s="16">
        <v>5352.4387500571256</v>
      </c>
      <c r="N141" s="16">
        <v>6586.8513009053904</v>
      </c>
      <c r="O141" s="16">
        <v>6492.1486624781064</v>
      </c>
    </row>
    <row r="142" spans="1:15" x14ac:dyDescent="0.3">
      <c r="A142" s="15" t="str">
        <f>INDEX('R1. Scenario specifications'!$C$11:$C$49,MATCH($B142,'R1. Scenario specifications'!$A$11:$A$49,0))</f>
        <v>Current 1.5DS, 2030 start, 'Expect the Unexpected' but with cheap EVs</v>
      </c>
      <c r="B142" s="15" t="s">
        <v>27</v>
      </c>
      <c r="C142" s="15" t="s">
        <v>313</v>
      </c>
      <c r="D142" s="15" t="s">
        <v>345</v>
      </c>
      <c r="E142" s="16">
        <v>3713.3155062532496</v>
      </c>
      <c r="F142" s="16">
        <v>9315.0276981882525</v>
      </c>
      <c r="G142" s="16">
        <v>16631.440649651107</v>
      </c>
      <c r="H142" s="16">
        <v>20212.766720979838</v>
      </c>
      <c r="I142" s="16">
        <v>1918.7480902207467</v>
      </c>
      <c r="J142" s="16">
        <v>1225.714083592251</v>
      </c>
      <c r="K142" s="16">
        <v>1337.1737389585442</v>
      </c>
      <c r="L142" s="16">
        <v>4400.3318359096484</v>
      </c>
      <c r="M142" s="16">
        <v>3668.8036480685228</v>
      </c>
      <c r="N142" s="16">
        <v>4382.416719240111</v>
      </c>
      <c r="O142" s="16">
        <v>3946.6147486186278</v>
      </c>
    </row>
    <row r="143" spans="1:15" x14ac:dyDescent="0.3">
      <c r="A143" s="15" t="str">
        <f>INDEX('R1. Scenario specifications'!$C$11:$C$49,MATCH($B143,'R1. Scenario specifications'!$A$11:$A$49,0))</f>
        <v>Current 1.5DS, 2030 start, 'Expect the Unexpected' but with cheap EVs</v>
      </c>
      <c r="B143" s="15" t="s">
        <v>27</v>
      </c>
      <c r="C143" s="15" t="s">
        <v>314</v>
      </c>
      <c r="D143" s="15" t="s">
        <v>346</v>
      </c>
      <c r="E143" s="16">
        <v>0</v>
      </c>
      <c r="F143" s="16">
        <v>0</v>
      </c>
      <c r="G143" s="16">
        <v>0</v>
      </c>
      <c r="H143" s="16">
        <v>0</v>
      </c>
      <c r="I143" s="16">
        <v>106.8001219938748</v>
      </c>
      <c r="J143" s="16">
        <v>0</v>
      </c>
      <c r="K143" s="16">
        <v>117.54024010649201</v>
      </c>
      <c r="L143" s="16">
        <v>5.8962713576799901</v>
      </c>
      <c r="M143" s="16">
        <v>0</v>
      </c>
      <c r="N143" s="16">
        <v>0</v>
      </c>
      <c r="O143" s="16">
        <v>0.83074203571146099</v>
      </c>
    </row>
    <row r="144" spans="1:15" x14ac:dyDescent="0.3">
      <c r="A144" s="15" t="str">
        <f>INDEX('R1. Scenario specifications'!$C$11:$C$49,MATCH($B144,'R1. Scenario specifications'!$A$11:$A$49,0))</f>
        <v>Current 1.5DS, 2030 start, 'Expect the Unexpected' but with cheap EVs</v>
      </c>
      <c r="B144" s="15" t="s">
        <v>27</v>
      </c>
      <c r="C144" s="15" t="s">
        <v>316</v>
      </c>
      <c r="D144" s="15" t="s">
        <v>347</v>
      </c>
      <c r="E144" s="16">
        <v>0</v>
      </c>
      <c r="F144" s="16">
        <v>0</v>
      </c>
      <c r="G144" s="16">
        <v>0</v>
      </c>
      <c r="H144" s="16">
        <v>0</v>
      </c>
      <c r="I144" s="16">
        <v>11345.392098283566</v>
      </c>
      <c r="J144" s="16">
        <v>10626.39591906325</v>
      </c>
      <c r="K144" s="16">
        <v>9858.7468122036407</v>
      </c>
      <c r="L144" s="16">
        <v>0</v>
      </c>
      <c r="M144" s="16">
        <v>0</v>
      </c>
      <c r="N144" s="16">
        <v>0</v>
      </c>
      <c r="O144" s="16">
        <v>0</v>
      </c>
    </row>
    <row r="145" spans="1:15" x14ac:dyDescent="0.3">
      <c r="A145" s="15" t="str">
        <f>INDEX('R1. Scenario specifications'!$C$11:$C$49,MATCH($B145,'R1. Scenario specifications'!$A$11:$A$49,0))</f>
        <v>Current 1.5DS, 2020 start, 'Expect the Unexpected' but with cheap energy efficiency</v>
      </c>
      <c r="B145" s="15" t="s">
        <v>28</v>
      </c>
      <c r="C145" s="15" t="s">
        <v>311</v>
      </c>
      <c r="D145" s="15" t="s">
        <v>343</v>
      </c>
      <c r="E145" s="16">
        <v>5.3181942212818658</v>
      </c>
      <c r="F145" s="16">
        <v>52.489504077311494</v>
      </c>
      <c r="G145" s="16">
        <v>984.80993677964273</v>
      </c>
      <c r="H145" s="16">
        <v>753.22771078762412</v>
      </c>
      <c r="I145" s="16">
        <v>1175.6620404732289</v>
      </c>
      <c r="J145" s="16">
        <v>1707.6170195958455</v>
      </c>
      <c r="K145" s="16">
        <v>1720.1205430273246</v>
      </c>
      <c r="L145" s="16">
        <v>95.486383917172503</v>
      </c>
      <c r="M145" s="16">
        <v>345.22006636460259</v>
      </c>
      <c r="N145" s="16">
        <v>895.96351562182485</v>
      </c>
      <c r="O145" s="16">
        <v>1682.2506112364213</v>
      </c>
    </row>
    <row r="146" spans="1:15" x14ac:dyDescent="0.3">
      <c r="A146" s="15" t="str">
        <f>INDEX('R1. Scenario specifications'!$C$11:$C$49,MATCH($B146,'R1. Scenario specifications'!$A$11:$A$49,0))</f>
        <v>Current 1.5DS, 2020 start, 'Expect the Unexpected' but with cheap energy efficiency</v>
      </c>
      <c r="B146" s="15" t="s">
        <v>28</v>
      </c>
      <c r="C146" s="15" t="s">
        <v>312</v>
      </c>
      <c r="D146" s="15" t="s">
        <v>342</v>
      </c>
      <c r="E146" s="16">
        <v>0</v>
      </c>
      <c r="F146" s="16">
        <v>0</v>
      </c>
      <c r="G146" s="16">
        <v>55.3</v>
      </c>
      <c r="H146" s="16">
        <v>55.300000000000054</v>
      </c>
      <c r="I146" s="16">
        <v>2044.9360948074252</v>
      </c>
      <c r="J146" s="16">
        <v>3964.7406366954597</v>
      </c>
      <c r="K146" s="16">
        <v>2714.0528384849899</v>
      </c>
      <c r="L146" s="16">
        <v>9216.1086073990809</v>
      </c>
      <c r="M146" s="16">
        <v>13421.06844107824</v>
      </c>
      <c r="N146" s="16">
        <v>16098.307216884834</v>
      </c>
      <c r="O146" s="16">
        <v>18645.83306266076</v>
      </c>
    </row>
    <row r="147" spans="1:15" x14ac:dyDescent="0.3">
      <c r="A147" s="15" t="str">
        <f>INDEX('R1. Scenario specifications'!$C$11:$C$49,MATCH($B147,'R1. Scenario specifications'!$A$11:$A$49,0))</f>
        <v>Current 1.5DS, 2020 start, 'Expect the Unexpected' but with cheap energy efficiency</v>
      </c>
      <c r="B147" s="15" t="s">
        <v>28</v>
      </c>
      <c r="C147" s="15" t="s">
        <v>315</v>
      </c>
      <c r="D147" s="15" t="s">
        <v>344</v>
      </c>
      <c r="E147" s="16">
        <v>0</v>
      </c>
      <c r="F147" s="16">
        <v>0</v>
      </c>
      <c r="G147" s="16">
        <v>0</v>
      </c>
      <c r="H147" s="16">
        <v>1672.7733923535352</v>
      </c>
      <c r="I147" s="16">
        <v>335.52915074234733</v>
      </c>
      <c r="J147" s="16">
        <v>1389.8214344160365</v>
      </c>
      <c r="K147" s="16">
        <v>4408.9014331835206</v>
      </c>
      <c r="L147" s="16">
        <v>4742.2789948849977</v>
      </c>
      <c r="M147" s="16">
        <v>4910.2042219948826</v>
      </c>
      <c r="N147" s="16">
        <v>5272.9503019021586</v>
      </c>
      <c r="O147" s="16">
        <v>5552.236357325588</v>
      </c>
    </row>
    <row r="148" spans="1:15" x14ac:dyDescent="0.3">
      <c r="A148" s="15" t="str">
        <f>INDEX('R1. Scenario specifications'!$C$11:$C$49,MATCH($B148,'R1. Scenario specifications'!$A$11:$A$49,0))</f>
        <v>Current 1.5DS, 2020 start, 'Expect the Unexpected' but with cheap energy efficiency</v>
      </c>
      <c r="B148" s="15" t="s">
        <v>28</v>
      </c>
      <c r="C148" s="15" t="s">
        <v>313</v>
      </c>
      <c r="D148" s="15" t="s">
        <v>345</v>
      </c>
      <c r="E148" s="16">
        <v>3713.3155062532496</v>
      </c>
      <c r="F148" s="16">
        <v>9315.0276981882525</v>
      </c>
      <c r="G148" s="16">
        <v>16631.440649651107</v>
      </c>
      <c r="H148" s="16">
        <v>5036.1799212849892</v>
      </c>
      <c r="I148" s="16">
        <v>1848.1513298679729</v>
      </c>
      <c r="J148" s="16">
        <v>1391.463330649216</v>
      </c>
      <c r="K148" s="16">
        <v>1898.4500365311828</v>
      </c>
      <c r="L148" s="16">
        <v>6947.8047806101758</v>
      </c>
      <c r="M148" s="16">
        <v>3640.2510239958265</v>
      </c>
      <c r="N148" s="16">
        <v>3338.8774020235501</v>
      </c>
      <c r="O148" s="16">
        <v>2614.3718710591047</v>
      </c>
    </row>
    <row r="149" spans="1:15" x14ac:dyDescent="0.3">
      <c r="A149" s="15" t="str">
        <f>INDEX('R1. Scenario specifications'!$C$11:$C$49,MATCH($B149,'R1. Scenario specifications'!$A$11:$A$49,0))</f>
        <v>Current 1.5DS, 2020 start, 'Expect the Unexpected' but with cheap energy efficiency</v>
      </c>
      <c r="B149" s="15" t="s">
        <v>28</v>
      </c>
      <c r="C149" s="15" t="s">
        <v>314</v>
      </c>
      <c r="D149" s="15" t="s">
        <v>346</v>
      </c>
      <c r="E149" s="16">
        <v>0</v>
      </c>
      <c r="F149" s="16">
        <v>0</v>
      </c>
      <c r="G149" s="16">
        <v>0</v>
      </c>
      <c r="H149" s="16">
        <v>3198.3681273770744</v>
      </c>
      <c r="I149" s="16">
        <v>1148.4155625414992</v>
      </c>
      <c r="J149" s="16">
        <v>73.738786505207699</v>
      </c>
      <c r="K149" s="16">
        <v>3934.6544029997744</v>
      </c>
      <c r="L149" s="16">
        <v>4269.0835226289673</v>
      </c>
      <c r="M149" s="16">
        <v>2828.4215759432782</v>
      </c>
      <c r="N149" s="16">
        <v>1807.080426934009</v>
      </c>
      <c r="O149" s="16">
        <v>0</v>
      </c>
    </row>
    <row r="150" spans="1:15" x14ac:dyDescent="0.3">
      <c r="A150" s="15" t="str">
        <f>INDEX('R1. Scenario specifications'!$C$11:$C$49,MATCH($B150,'R1. Scenario specifications'!$A$11:$A$49,0))</f>
        <v>Current 1.5DS, 2020 start, 'Expect the Unexpected' but with cheap energy efficiency</v>
      </c>
      <c r="B150" s="15" t="s">
        <v>28</v>
      </c>
      <c r="C150" s="15" t="s">
        <v>316</v>
      </c>
      <c r="D150" s="15" t="s">
        <v>347</v>
      </c>
      <c r="E150" s="16">
        <v>0</v>
      </c>
      <c r="F150" s="16">
        <v>0</v>
      </c>
      <c r="G150" s="16">
        <v>0</v>
      </c>
      <c r="H150" s="16">
        <v>4108.5980785155634</v>
      </c>
      <c r="I150" s="16">
        <v>9191.9451786969985</v>
      </c>
      <c r="J150" s="16">
        <v>10042.935760010176</v>
      </c>
      <c r="K150" s="16">
        <v>8442.9148082471802</v>
      </c>
      <c r="L150" s="16">
        <v>0</v>
      </c>
      <c r="M150" s="16">
        <v>1225.88234676616</v>
      </c>
      <c r="N150" s="16">
        <v>680.66531242272595</v>
      </c>
      <c r="O150" s="16">
        <v>1284.1205274834342</v>
      </c>
    </row>
    <row r="151" spans="1:15" x14ac:dyDescent="0.3">
      <c r="A151" s="15" t="str">
        <f>INDEX('R1. Scenario specifications'!$C$11:$C$49,MATCH($B151,'R1. Scenario specifications'!$A$11:$A$49,0))</f>
        <v>Current 1.5DS, 2030 start, 'Expect the Unexpected' but with cheap energy efficiency</v>
      </c>
      <c r="B151" s="15" t="s">
        <v>29</v>
      </c>
      <c r="C151" s="15" t="s">
        <v>311</v>
      </c>
      <c r="D151" s="15" t="s">
        <v>343</v>
      </c>
      <c r="E151" s="16">
        <v>5.3181942212818658</v>
      </c>
      <c r="F151" s="16">
        <v>52.489504077311494</v>
      </c>
      <c r="G151" s="16">
        <v>984.80993677964273</v>
      </c>
      <c r="H151" s="16">
        <v>2435.6436647030087</v>
      </c>
      <c r="I151" s="16">
        <v>1222.9502396640903</v>
      </c>
      <c r="J151" s="16">
        <v>1602.3143005517591</v>
      </c>
      <c r="K151" s="16">
        <v>1563.9207733547664</v>
      </c>
      <c r="L151" s="16">
        <v>302.18920642241523</v>
      </c>
      <c r="M151" s="16">
        <v>235.16326518675746</v>
      </c>
      <c r="N151" s="16">
        <v>175.2529885341703</v>
      </c>
      <c r="O151" s="16">
        <v>497.16108789090146</v>
      </c>
    </row>
    <row r="152" spans="1:15" x14ac:dyDescent="0.3">
      <c r="A152" s="15" t="str">
        <f>INDEX('R1. Scenario specifications'!$C$11:$C$49,MATCH($B152,'R1. Scenario specifications'!$A$11:$A$49,0))</f>
        <v>Current 1.5DS, 2030 start, 'Expect the Unexpected' but with cheap energy efficiency</v>
      </c>
      <c r="B152" s="15" t="s">
        <v>29</v>
      </c>
      <c r="C152" s="15" t="s">
        <v>312</v>
      </c>
      <c r="D152" s="15" t="s">
        <v>342</v>
      </c>
      <c r="E152" s="16">
        <v>0</v>
      </c>
      <c r="F152" s="16">
        <v>0</v>
      </c>
      <c r="G152" s="16">
        <v>55.3</v>
      </c>
      <c r="H152" s="16">
        <v>55.3</v>
      </c>
      <c r="I152" s="16">
        <v>379.89091379130417</v>
      </c>
      <c r="J152" s="16">
        <v>3744.5638330382653</v>
      </c>
      <c r="K152" s="16">
        <v>3657.6848720536364</v>
      </c>
      <c r="L152" s="16">
        <v>11548.277846373305</v>
      </c>
      <c r="M152" s="16">
        <v>11900.598644655716</v>
      </c>
      <c r="N152" s="16">
        <v>12095.074038198105</v>
      </c>
      <c r="O152" s="16">
        <v>14398.799056186448</v>
      </c>
    </row>
    <row r="153" spans="1:15" x14ac:dyDescent="0.3">
      <c r="A153" s="15" t="str">
        <f>INDEX('R1. Scenario specifications'!$C$11:$C$49,MATCH($B153,'R1. Scenario specifications'!$A$11:$A$49,0))</f>
        <v>Current 1.5DS, 2030 start, 'Expect the Unexpected' but with cheap energy efficiency</v>
      </c>
      <c r="B153" s="15" t="s">
        <v>29</v>
      </c>
      <c r="C153" s="15" t="s">
        <v>315</v>
      </c>
      <c r="D153" s="15" t="s">
        <v>344</v>
      </c>
      <c r="E153" s="16">
        <v>0</v>
      </c>
      <c r="F153" s="16">
        <v>0</v>
      </c>
      <c r="G153" s="16">
        <v>0</v>
      </c>
      <c r="H153" s="16">
        <v>0</v>
      </c>
      <c r="I153" s="16">
        <v>1282.8658099575666</v>
      </c>
      <c r="J153" s="16">
        <v>1221.8350681466479</v>
      </c>
      <c r="K153" s="16">
        <v>989.18353429352169</v>
      </c>
      <c r="L153" s="16">
        <v>5934.9323738413086</v>
      </c>
      <c r="M153" s="16">
        <v>4504.6934543560219</v>
      </c>
      <c r="N153" s="16">
        <v>5537.6652540489576</v>
      </c>
      <c r="O153" s="16">
        <v>5475.7767968883027</v>
      </c>
    </row>
    <row r="154" spans="1:15" x14ac:dyDescent="0.3">
      <c r="A154" s="15" t="str">
        <f>INDEX('R1. Scenario specifications'!$C$11:$C$49,MATCH($B154,'R1. Scenario specifications'!$A$11:$A$49,0))</f>
        <v>Current 1.5DS, 2030 start, 'Expect the Unexpected' but with cheap energy efficiency</v>
      </c>
      <c r="B154" s="15" t="s">
        <v>29</v>
      </c>
      <c r="C154" s="15" t="s">
        <v>313</v>
      </c>
      <c r="D154" s="15" t="s">
        <v>345</v>
      </c>
      <c r="E154" s="16">
        <v>3713.3155062532496</v>
      </c>
      <c r="F154" s="16">
        <v>9315.0276981882525</v>
      </c>
      <c r="G154" s="16">
        <v>16631.440649651107</v>
      </c>
      <c r="H154" s="16">
        <v>20212.766720979838</v>
      </c>
      <c r="I154" s="16">
        <v>1925.5473843890052</v>
      </c>
      <c r="J154" s="16">
        <v>1233.2507059541665</v>
      </c>
      <c r="K154" s="16">
        <v>1233.5696856424665</v>
      </c>
      <c r="L154" s="16">
        <v>9792.4097678286726</v>
      </c>
      <c r="M154" s="16">
        <v>6648.6267547431753</v>
      </c>
      <c r="N154" s="16">
        <v>7228.2336514673489</v>
      </c>
      <c r="O154" s="16">
        <v>5851.1729899217871</v>
      </c>
    </row>
    <row r="155" spans="1:15" x14ac:dyDescent="0.3">
      <c r="A155" s="15" t="str">
        <f>INDEX('R1. Scenario specifications'!$C$11:$C$49,MATCH($B155,'R1. Scenario specifications'!$A$11:$A$49,0))</f>
        <v>Current 1.5DS, 2030 start, 'Expect the Unexpected' but with cheap energy efficiency</v>
      </c>
      <c r="B155" s="15" t="s">
        <v>29</v>
      </c>
      <c r="C155" s="15" t="s">
        <v>314</v>
      </c>
      <c r="D155" s="15" t="s">
        <v>346</v>
      </c>
      <c r="E155" s="16">
        <v>0</v>
      </c>
      <c r="F155" s="16">
        <v>0</v>
      </c>
      <c r="G155" s="16">
        <v>0</v>
      </c>
      <c r="H155" s="16">
        <v>0</v>
      </c>
      <c r="I155" s="16">
        <v>3091.3247927722714</v>
      </c>
      <c r="J155" s="16">
        <v>0</v>
      </c>
      <c r="K155" s="16">
        <v>89.860591705492396</v>
      </c>
      <c r="L155" s="16">
        <v>278.78392787428754</v>
      </c>
      <c r="M155" s="16">
        <v>2441.1731183555971</v>
      </c>
      <c r="N155" s="16">
        <v>3831.1847918866715</v>
      </c>
      <c r="O155" s="16">
        <v>3609.7265341407383</v>
      </c>
    </row>
    <row r="156" spans="1:15" x14ac:dyDescent="0.3">
      <c r="A156" s="15" t="str">
        <f>INDEX('R1. Scenario specifications'!$C$11:$C$49,MATCH($B156,'R1. Scenario specifications'!$A$11:$A$49,0))</f>
        <v>Current 1.5DS, 2030 start, 'Expect the Unexpected' but with cheap energy efficiency</v>
      </c>
      <c r="B156" s="15" t="s">
        <v>29</v>
      </c>
      <c r="C156" s="15" t="s">
        <v>316</v>
      </c>
      <c r="D156" s="15" t="s">
        <v>347</v>
      </c>
      <c r="E156" s="16">
        <v>0</v>
      </c>
      <c r="F156" s="16">
        <v>0</v>
      </c>
      <c r="G156" s="16">
        <v>0</v>
      </c>
      <c r="H156" s="16">
        <v>0</v>
      </c>
      <c r="I156" s="16">
        <v>7368.6133070554215</v>
      </c>
      <c r="J156" s="16">
        <v>10068.040836546625</v>
      </c>
      <c r="K156" s="16">
        <v>8799.5689289133261</v>
      </c>
      <c r="L156" s="16">
        <v>0</v>
      </c>
      <c r="M156" s="16">
        <v>0</v>
      </c>
      <c r="N156" s="16">
        <v>0</v>
      </c>
      <c r="O156" s="16">
        <v>0</v>
      </c>
    </row>
    <row r="157" spans="1:15" x14ac:dyDescent="0.3">
      <c r="A157" s="15" t="str">
        <f>INDEX('R1. Scenario specifications'!$C$11:$C$49,MATCH($B157,'R1. Scenario specifications'!$A$11:$A$49,0))</f>
        <v>Current 1.5DS, 2020 start, 'Expect the Unexpected' but with most conservative biomass CCS / NET technology cost assumptions</v>
      </c>
      <c r="B157" s="15" t="s">
        <v>30</v>
      </c>
      <c r="C157" s="15" t="s">
        <v>311</v>
      </c>
      <c r="D157" s="15" t="s">
        <v>343</v>
      </c>
      <c r="E157" s="16">
        <v>5.3181942212818658</v>
      </c>
      <c r="F157" s="16">
        <v>52.489504077311494</v>
      </c>
      <c r="G157" s="16">
        <v>984.80993677964273</v>
      </c>
      <c r="H157" s="16">
        <v>758.60990580752741</v>
      </c>
      <c r="I157" s="16">
        <v>1054.9040329201757</v>
      </c>
      <c r="J157" s="16">
        <v>1330.2037970857109</v>
      </c>
      <c r="K157" s="16">
        <v>1823.8709564727853</v>
      </c>
      <c r="L157" s="16">
        <v>82.692165547125768</v>
      </c>
      <c r="M157" s="16">
        <v>296.58936881466593</v>
      </c>
      <c r="N157" s="16">
        <v>766.59762222878089</v>
      </c>
      <c r="O157" s="16">
        <v>1344.9342622815234</v>
      </c>
    </row>
    <row r="158" spans="1:15" x14ac:dyDescent="0.3">
      <c r="A158" s="15" t="str">
        <f>INDEX('R1. Scenario specifications'!$C$11:$C$49,MATCH($B158,'R1. Scenario specifications'!$A$11:$A$49,0))</f>
        <v>Current 1.5DS, 2020 start, 'Expect the Unexpected' but with most conservative biomass CCS / NET technology cost assumptions</v>
      </c>
      <c r="B158" s="15" t="s">
        <v>30</v>
      </c>
      <c r="C158" s="15" t="s">
        <v>312</v>
      </c>
      <c r="D158" s="15" t="s">
        <v>342</v>
      </c>
      <c r="E158" s="16">
        <v>0</v>
      </c>
      <c r="F158" s="16">
        <v>0</v>
      </c>
      <c r="G158" s="16">
        <v>55.3</v>
      </c>
      <c r="H158" s="16">
        <v>55.29999999999999</v>
      </c>
      <c r="I158" s="16">
        <v>2877.2064386698739</v>
      </c>
      <c r="J158" s="16">
        <v>4913.0911663094648</v>
      </c>
      <c r="K158" s="16">
        <v>3751.1484300244929</v>
      </c>
      <c r="L158" s="16">
        <v>12520.7019104788</v>
      </c>
      <c r="M158" s="16">
        <v>17252.768963382878</v>
      </c>
      <c r="N158" s="16">
        <v>20696.727487913162</v>
      </c>
      <c r="O158" s="16">
        <v>23441.877719736221</v>
      </c>
    </row>
    <row r="159" spans="1:15" x14ac:dyDescent="0.3">
      <c r="A159" s="15" t="str">
        <f>INDEX('R1. Scenario specifications'!$C$11:$C$49,MATCH($B159,'R1. Scenario specifications'!$A$11:$A$49,0))</f>
        <v>Current 1.5DS, 2020 start, 'Expect the Unexpected' but with most conservative biomass CCS / NET technology cost assumptions</v>
      </c>
      <c r="B159" s="15" t="s">
        <v>30</v>
      </c>
      <c r="C159" s="15" t="s">
        <v>315</v>
      </c>
      <c r="D159" s="15" t="s">
        <v>344</v>
      </c>
      <c r="E159" s="16">
        <v>0</v>
      </c>
      <c r="F159" s="16">
        <v>0</v>
      </c>
      <c r="G159" s="16">
        <v>0</v>
      </c>
      <c r="H159" s="16">
        <v>1693.4163622942519</v>
      </c>
      <c r="I159" s="16">
        <v>379.39682660300855</v>
      </c>
      <c r="J159" s="16">
        <v>1001.5084157519082</v>
      </c>
      <c r="K159" s="16">
        <v>5402.8281839226483</v>
      </c>
      <c r="L159" s="16">
        <v>5412.9233670360481</v>
      </c>
      <c r="M159" s="16">
        <v>5786.5276207234219</v>
      </c>
      <c r="N159" s="16">
        <v>6137.9843337706952</v>
      </c>
      <c r="O159" s="16">
        <v>6527.376055902294</v>
      </c>
    </row>
    <row r="160" spans="1:15" x14ac:dyDescent="0.3">
      <c r="A160" s="15" t="str">
        <f>INDEX('R1. Scenario specifications'!$C$11:$C$49,MATCH($B160,'R1. Scenario specifications'!$A$11:$A$49,0))</f>
        <v>Current 1.5DS, 2020 start, 'Expect the Unexpected' but with most conservative biomass CCS / NET technology cost assumptions</v>
      </c>
      <c r="B160" s="15" t="s">
        <v>30</v>
      </c>
      <c r="C160" s="15" t="s">
        <v>313</v>
      </c>
      <c r="D160" s="15" t="s">
        <v>345</v>
      </c>
      <c r="E160" s="16">
        <v>3713.3155062532496</v>
      </c>
      <c r="F160" s="16">
        <v>9315.0276981882525</v>
      </c>
      <c r="G160" s="16">
        <v>16631.440649651107</v>
      </c>
      <c r="H160" s="16">
        <v>4818.5512271026473</v>
      </c>
      <c r="I160" s="16">
        <v>1857.5599706900941</v>
      </c>
      <c r="J160" s="16">
        <v>1346.9445771655344</v>
      </c>
      <c r="K160" s="16">
        <v>1990.794177397808</v>
      </c>
      <c r="L160" s="16">
        <v>5284.9010934154476</v>
      </c>
      <c r="M160" s="16">
        <v>3730.7859315904352</v>
      </c>
      <c r="N160" s="16">
        <v>3404.9235774898216</v>
      </c>
      <c r="O160" s="16">
        <v>2945.2238899059248</v>
      </c>
    </row>
    <row r="161" spans="1:15" x14ac:dyDescent="0.3">
      <c r="A161" s="15" t="str">
        <f>INDEX('R1. Scenario specifications'!$C$11:$C$49,MATCH($B161,'R1. Scenario specifications'!$A$11:$A$49,0))</f>
        <v>Current 1.5DS, 2020 start, 'Expect the Unexpected' but with most conservative biomass CCS / NET technology cost assumptions</v>
      </c>
      <c r="B161" s="15" t="s">
        <v>30</v>
      </c>
      <c r="C161" s="15" t="s">
        <v>314</v>
      </c>
      <c r="D161" s="15" t="s">
        <v>346</v>
      </c>
      <c r="E161" s="16">
        <v>0</v>
      </c>
      <c r="F161" s="16">
        <v>0</v>
      </c>
      <c r="G161" s="16">
        <v>0</v>
      </c>
      <c r="H161" s="16">
        <v>4284.9165151816369</v>
      </c>
      <c r="I161" s="16">
        <v>851.42242998194183</v>
      </c>
      <c r="J161" s="16">
        <v>0</v>
      </c>
      <c r="K161" s="16">
        <v>3834.2763102967328</v>
      </c>
      <c r="L161" s="16">
        <v>7277.6097983559057</v>
      </c>
      <c r="M161" s="16">
        <v>3811.7009040943121</v>
      </c>
      <c r="N161" s="16">
        <v>1789.8329649121879</v>
      </c>
      <c r="O161" s="16">
        <v>19.638135452072301</v>
      </c>
    </row>
    <row r="162" spans="1:15" x14ac:dyDescent="0.3">
      <c r="A162" s="15" t="str">
        <f>INDEX('R1. Scenario specifications'!$C$11:$C$49,MATCH($B162,'R1. Scenario specifications'!$A$11:$A$49,0))</f>
        <v>Current 1.5DS, 2020 start, 'Expect the Unexpected' but with most conservative biomass CCS / NET technology cost assumptions</v>
      </c>
      <c r="B162" s="15" t="s">
        <v>30</v>
      </c>
      <c r="C162" s="15" t="s">
        <v>316</v>
      </c>
      <c r="D162" s="15" t="s">
        <v>347</v>
      </c>
      <c r="E162" s="16">
        <v>0</v>
      </c>
      <c r="F162" s="16">
        <v>0</v>
      </c>
      <c r="G162" s="16">
        <v>0</v>
      </c>
      <c r="H162" s="16">
        <v>9703.3983746898684</v>
      </c>
      <c r="I162" s="16">
        <v>10210.207189649214</v>
      </c>
      <c r="J162" s="16">
        <v>10682.531922961687</v>
      </c>
      <c r="K162" s="16">
        <v>12713.203336707365</v>
      </c>
      <c r="L162" s="16">
        <v>0</v>
      </c>
      <c r="M162" s="16">
        <v>1718.53133885133</v>
      </c>
      <c r="N162" s="16">
        <v>1636.64585704565</v>
      </c>
      <c r="O162" s="16">
        <v>2463.2114584848964</v>
      </c>
    </row>
    <row r="163" spans="1:15" x14ac:dyDescent="0.3">
      <c r="A163" s="15" t="str">
        <f>INDEX('R1. Scenario specifications'!$C$11:$C$49,MATCH($B163,'R1. Scenario specifications'!$A$11:$A$49,0))</f>
        <v>Current 1.5DS, 2030 start, 'Expect the Unexpected' but with most conservative biomass CCS / NET technology cost assumptions</v>
      </c>
      <c r="B163" s="15" t="s">
        <v>31</v>
      </c>
      <c r="C163" s="15" t="s">
        <v>311</v>
      </c>
      <c r="D163" s="15" t="s">
        <v>343</v>
      </c>
      <c r="E163" s="16">
        <v>5.3181942212818658</v>
      </c>
      <c r="F163" s="16">
        <v>52.489504077311494</v>
      </c>
      <c r="G163" s="16">
        <v>984.80993677964273</v>
      </c>
      <c r="H163" s="16">
        <v>2435.6436647030087</v>
      </c>
      <c r="I163" s="16">
        <v>1018.0835349939834</v>
      </c>
      <c r="J163" s="16">
        <v>1467.8002118938648</v>
      </c>
      <c r="K163" s="16">
        <v>1408.0248474021705</v>
      </c>
      <c r="L163" s="16">
        <v>381.58330327931304</v>
      </c>
      <c r="M163" s="16">
        <v>181.83431721811445</v>
      </c>
      <c r="N163" s="16">
        <v>182.12335458818151</v>
      </c>
      <c r="O163" s="16">
        <v>490.86978678671341</v>
      </c>
    </row>
    <row r="164" spans="1:15" x14ac:dyDescent="0.3">
      <c r="A164" s="15" t="str">
        <f>INDEX('R1. Scenario specifications'!$C$11:$C$49,MATCH($B164,'R1. Scenario specifications'!$A$11:$A$49,0))</f>
        <v>Current 1.5DS, 2030 start, 'Expect the Unexpected' but with most conservative biomass CCS / NET technology cost assumptions</v>
      </c>
      <c r="B164" s="15" t="s">
        <v>31</v>
      </c>
      <c r="C164" s="15" t="s">
        <v>312</v>
      </c>
      <c r="D164" s="15" t="s">
        <v>342</v>
      </c>
      <c r="E164" s="16">
        <v>0</v>
      </c>
      <c r="F164" s="16">
        <v>0</v>
      </c>
      <c r="G164" s="16">
        <v>55.3</v>
      </c>
      <c r="H164" s="16">
        <v>55.3</v>
      </c>
      <c r="I164" s="16">
        <v>589.44529250707808</v>
      </c>
      <c r="J164" s="16">
        <v>4855.1626334454622</v>
      </c>
      <c r="K164" s="16">
        <v>4851.1496442019625</v>
      </c>
      <c r="L164" s="16">
        <v>14748.512751776507</v>
      </c>
      <c r="M164" s="16">
        <v>16273.941816212595</v>
      </c>
      <c r="N164" s="16">
        <v>17488.287572488014</v>
      </c>
      <c r="O164" s="16">
        <v>20427.376400430887</v>
      </c>
    </row>
    <row r="165" spans="1:15" x14ac:dyDescent="0.3">
      <c r="A165" s="15" t="str">
        <f>INDEX('R1. Scenario specifications'!$C$11:$C$49,MATCH($B165,'R1. Scenario specifications'!$A$11:$A$49,0))</f>
        <v>Current 1.5DS, 2030 start, 'Expect the Unexpected' but with most conservative biomass CCS / NET technology cost assumptions</v>
      </c>
      <c r="B165" s="15" t="s">
        <v>31</v>
      </c>
      <c r="C165" s="15" t="s">
        <v>315</v>
      </c>
      <c r="D165" s="15" t="s">
        <v>344</v>
      </c>
      <c r="E165" s="16">
        <v>0</v>
      </c>
      <c r="F165" s="16">
        <v>0</v>
      </c>
      <c r="G165" s="16">
        <v>0</v>
      </c>
      <c r="H165" s="16">
        <v>0</v>
      </c>
      <c r="I165" s="16">
        <v>1340.0545423498306</v>
      </c>
      <c r="J165" s="16">
        <v>1270.683322000539</v>
      </c>
      <c r="K165" s="16">
        <v>1020.1094371949112</v>
      </c>
      <c r="L165" s="16">
        <v>6991.4762777348797</v>
      </c>
      <c r="M165" s="16">
        <v>5242.6072221402474</v>
      </c>
      <c r="N165" s="16">
        <v>6481.8245890452881</v>
      </c>
      <c r="O165" s="16">
        <v>6423.0690216762432</v>
      </c>
    </row>
    <row r="166" spans="1:15" x14ac:dyDescent="0.3">
      <c r="A166" s="15" t="str">
        <f>INDEX('R1. Scenario specifications'!$C$11:$C$49,MATCH($B166,'R1. Scenario specifications'!$A$11:$A$49,0))</f>
        <v>Current 1.5DS, 2030 start, 'Expect the Unexpected' but with most conservative biomass CCS / NET technology cost assumptions</v>
      </c>
      <c r="B166" s="15" t="s">
        <v>31</v>
      </c>
      <c r="C166" s="15" t="s">
        <v>313</v>
      </c>
      <c r="D166" s="15" t="s">
        <v>345</v>
      </c>
      <c r="E166" s="16">
        <v>3713.3155062532496</v>
      </c>
      <c r="F166" s="16">
        <v>9315.0276981882525</v>
      </c>
      <c r="G166" s="16">
        <v>16631.440649651107</v>
      </c>
      <c r="H166" s="16">
        <v>20212.766720979838</v>
      </c>
      <c r="I166" s="16">
        <v>1837.4795804800272</v>
      </c>
      <c r="J166" s="16">
        <v>1360.20726512745</v>
      </c>
      <c r="K166" s="16">
        <v>1356.5736218018531</v>
      </c>
      <c r="L166" s="16">
        <v>11066.640125682497</v>
      </c>
      <c r="M166" s="16">
        <v>6796.6371210190146</v>
      </c>
      <c r="N166" s="16">
        <v>6578.3800175893621</v>
      </c>
      <c r="O166" s="16">
        <v>5897.9399290424972</v>
      </c>
    </row>
    <row r="167" spans="1:15" x14ac:dyDescent="0.3">
      <c r="A167" s="15" t="str">
        <f>INDEX('R1. Scenario specifications'!$C$11:$C$49,MATCH($B167,'R1. Scenario specifications'!$A$11:$A$49,0))</f>
        <v>Current 1.5DS, 2030 start, 'Expect the Unexpected' but with most conservative biomass CCS / NET technology cost assumptions</v>
      </c>
      <c r="B167" s="15" t="s">
        <v>31</v>
      </c>
      <c r="C167" s="15" t="s">
        <v>314</v>
      </c>
      <c r="D167" s="15" t="s">
        <v>346</v>
      </c>
      <c r="E167" s="16">
        <v>0</v>
      </c>
      <c r="F167" s="16">
        <v>0</v>
      </c>
      <c r="G167" s="16">
        <v>0</v>
      </c>
      <c r="H167" s="16">
        <v>0</v>
      </c>
      <c r="I167" s="16">
        <v>3848.476256345321</v>
      </c>
      <c r="J167" s="16">
        <v>0</v>
      </c>
      <c r="K167" s="16">
        <v>123.2211627020563</v>
      </c>
      <c r="L167" s="16">
        <v>899.91663588631025</v>
      </c>
      <c r="M167" s="16">
        <v>3216.2163213281101</v>
      </c>
      <c r="N167" s="16">
        <v>4765.831897791033</v>
      </c>
      <c r="O167" s="16">
        <v>3541.9362092631777</v>
      </c>
    </row>
    <row r="168" spans="1:15" x14ac:dyDescent="0.3">
      <c r="A168" s="15" t="str">
        <f>INDEX('R1. Scenario specifications'!$C$11:$C$49,MATCH($B168,'R1. Scenario specifications'!$A$11:$A$49,0))</f>
        <v>Current 1.5DS, 2030 start, 'Expect the Unexpected' but with most conservative biomass CCS / NET technology cost assumptions</v>
      </c>
      <c r="B168" s="15" t="s">
        <v>31</v>
      </c>
      <c r="C168" s="15" t="s">
        <v>316</v>
      </c>
      <c r="D168" s="15" t="s">
        <v>347</v>
      </c>
      <c r="E168" s="16">
        <v>0</v>
      </c>
      <c r="F168" s="16">
        <v>0</v>
      </c>
      <c r="G168" s="16">
        <v>0</v>
      </c>
      <c r="H168" s="16">
        <v>0</v>
      </c>
      <c r="I168" s="16">
        <v>10329.528249231565</v>
      </c>
      <c r="J168" s="16">
        <v>12548.715831941323</v>
      </c>
      <c r="K168" s="16">
        <v>11494.701951304132</v>
      </c>
      <c r="L168" s="16">
        <v>0</v>
      </c>
      <c r="M168" s="16">
        <v>0</v>
      </c>
      <c r="N168" s="16">
        <v>0</v>
      </c>
      <c r="O168" s="16">
        <v>0</v>
      </c>
    </row>
    <row r="169" spans="1:15" x14ac:dyDescent="0.3">
      <c r="A169" s="15" t="str">
        <f>INDEX('R1. Scenario specifications'!$C$11:$C$49,MATCH($B169,'R1. Scenario specifications'!$A$11:$A$49,0))</f>
        <v>Current 1.75DS, 2020 start, 'Expect the Unexpected'</v>
      </c>
      <c r="B169" s="15" t="s">
        <v>32</v>
      </c>
      <c r="C169" s="15" t="s">
        <v>311</v>
      </c>
      <c r="D169" s="15" t="s">
        <v>343</v>
      </c>
      <c r="E169" s="16">
        <v>5.3181942212818658</v>
      </c>
      <c r="F169" s="16">
        <v>52.489504077311494</v>
      </c>
      <c r="G169" s="16">
        <v>984.80993677964273</v>
      </c>
      <c r="H169" s="16">
        <v>782.61772901989434</v>
      </c>
      <c r="I169" s="16">
        <v>1316.4462899795706</v>
      </c>
      <c r="J169" s="16">
        <v>1365.1821675201988</v>
      </c>
      <c r="K169" s="16">
        <v>165.30194186533384</v>
      </c>
      <c r="L169" s="16">
        <v>435.14489276078564</v>
      </c>
      <c r="M169" s="16">
        <v>921.32479454805912</v>
      </c>
      <c r="N169" s="16">
        <v>1452.6746852326166</v>
      </c>
      <c r="O169" s="16">
        <v>1648.7065657990061</v>
      </c>
    </row>
    <row r="170" spans="1:15" x14ac:dyDescent="0.3">
      <c r="A170" s="15" t="str">
        <f>INDEX('R1. Scenario specifications'!$C$11:$C$49,MATCH($B170,'R1. Scenario specifications'!$A$11:$A$49,0))</f>
        <v>Current 1.75DS, 2020 start, 'Expect the Unexpected'</v>
      </c>
      <c r="B170" s="15" t="s">
        <v>32</v>
      </c>
      <c r="C170" s="15" t="s">
        <v>312</v>
      </c>
      <c r="D170" s="15" t="s">
        <v>342</v>
      </c>
      <c r="E170" s="16">
        <v>0</v>
      </c>
      <c r="F170" s="16">
        <v>0</v>
      </c>
      <c r="G170" s="16">
        <v>55.3</v>
      </c>
      <c r="H170" s="16">
        <v>55.3</v>
      </c>
      <c r="I170" s="16">
        <v>55.3</v>
      </c>
      <c r="J170" s="16">
        <v>55.3</v>
      </c>
      <c r="K170" s="16">
        <v>9764.9367756831925</v>
      </c>
      <c r="L170" s="16">
        <v>14656.961795623125</v>
      </c>
      <c r="M170" s="16">
        <v>18063.356039661885</v>
      </c>
      <c r="N170" s="16">
        <v>17852.477325012998</v>
      </c>
      <c r="O170" s="16">
        <v>23023.326500607836</v>
      </c>
    </row>
    <row r="171" spans="1:15" x14ac:dyDescent="0.3">
      <c r="A171" s="15" t="str">
        <f>INDEX('R1. Scenario specifications'!$C$11:$C$49,MATCH($B171,'R1. Scenario specifications'!$A$11:$A$49,0))</f>
        <v>Current 1.75DS, 2020 start, 'Expect the Unexpected'</v>
      </c>
      <c r="B171" s="15" t="s">
        <v>32</v>
      </c>
      <c r="C171" s="15" t="s">
        <v>315</v>
      </c>
      <c r="D171" s="15" t="s">
        <v>344</v>
      </c>
      <c r="E171" s="16">
        <v>0</v>
      </c>
      <c r="F171" s="16">
        <v>0</v>
      </c>
      <c r="G171" s="16">
        <v>0</v>
      </c>
      <c r="H171" s="16">
        <v>2920.5106923093185</v>
      </c>
      <c r="I171" s="16">
        <v>3338.5195928712501</v>
      </c>
      <c r="J171" s="16">
        <v>5084.9683270336027</v>
      </c>
      <c r="K171" s="16">
        <v>4967.2921919315104</v>
      </c>
      <c r="L171" s="16">
        <v>5499.8094768568635</v>
      </c>
      <c r="M171" s="16">
        <v>5729.8027233045632</v>
      </c>
      <c r="N171" s="16">
        <v>6039.3289124082003</v>
      </c>
      <c r="O171" s="16">
        <v>6484.2302007675526</v>
      </c>
    </row>
    <row r="172" spans="1:15" x14ac:dyDescent="0.3">
      <c r="A172" s="15" t="str">
        <f>INDEX('R1. Scenario specifications'!$C$11:$C$49,MATCH($B172,'R1. Scenario specifications'!$A$11:$A$49,0))</f>
        <v>Current 1.75DS, 2020 start, 'Expect the Unexpected'</v>
      </c>
      <c r="B172" s="15" t="s">
        <v>32</v>
      </c>
      <c r="C172" s="15" t="s">
        <v>313</v>
      </c>
      <c r="D172" s="15" t="s">
        <v>345</v>
      </c>
      <c r="E172" s="16">
        <v>3713.3155062532496</v>
      </c>
      <c r="F172" s="16">
        <v>9315.0276981882525</v>
      </c>
      <c r="G172" s="16">
        <v>16631.440649651107</v>
      </c>
      <c r="H172" s="16">
        <v>17682.58092573499</v>
      </c>
      <c r="I172" s="16">
        <v>15027.426821084789</v>
      </c>
      <c r="J172" s="16">
        <v>18359.571151020111</v>
      </c>
      <c r="K172" s="16">
        <v>5058.9189787169471</v>
      </c>
      <c r="L172" s="16">
        <v>3353.3152774501159</v>
      </c>
      <c r="M172" s="16">
        <v>3041.7447565511006</v>
      </c>
      <c r="N172" s="16">
        <v>2684.5309692313285</v>
      </c>
      <c r="O172" s="16">
        <v>2467.5493684047683</v>
      </c>
    </row>
    <row r="173" spans="1:15" x14ac:dyDescent="0.3">
      <c r="A173" s="15" t="str">
        <f>INDEX('R1. Scenario specifications'!$C$11:$C$49,MATCH($B173,'R1. Scenario specifications'!$A$11:$A$49,0))</f>
        <v>Current 1.75DS, 2020 start, 'Expect the Unexpected'</v>
      </c>
      <c r="B173" s="15" t="s">
        <v>32</v>
      </c>
      <c r="C173" s="15" t="s">
        <v>314</v>
      </c>
      <c r="D173" s="15" t="s">
        <v>346</v>
      </c>
      <c r="E173" s="16">
        <v>0</v>
      </c>
      <c r="F173" s="16">
        <v>0</v>
      </c>
      <c r="G173" s="16">
        <v>0</v>
      </c>
      <c r="H173" s="16">
        <v>1245.9294161887101</v>
      </c>
      <c r="I173" s="16">
        <v>1887.8202252593583</v>
      </c>
      <c r="J173" s="16">
        <v>2457.9220844562606</v>
      </c>
      <c r="K173" s="16">
        <v>8414.1849583113508</v>
      </c>
      <c r="L173" s="16">
        <v>4477.4206778673542</v>
      </c>
      <c r="M173" s="16">
        <v>1212.1474875086922</v>
      </c>
      <c r="N173" s="16">
        <v>268.54798179340696</v>
      </c>
      <c r="O173" s="16">
        <v>0</v>
      </c>
    </row>
    <row r="174" spans="1:15" x14ac:dyDescent="0.3">
      <c r="A174" s="15" t="str">
        <f>INDEX('R1. Scenario specifications'!$C$11:$C$49,MATCH($B174,'R1. Scenario specifications'!$A$11:$A$49,0))</f>
        <v>Current 1.75DS, 2020 start, 'Expect the Unexpected'</v>
      </c>
      <c r="B174" s="15" t="s">
        <v>32</v>
      </c>
      <c r="C174" s="15" t="s">
        <v>316</v>
      </c>
      <c r="D174" s="15" t="s">
        <v>347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2126.4589190060228</v>
      </c>
      <c r="M174" s="16">
        <v>3299.0052104975457</v>
      </c>
      <c r="N174" s="16">
        <v>5615.2432936459863</v>
      </c>
      <c r="O174" s="16">
        <v>2804.0273256614805</v>
      </c>
    </row>
    <row r="175" spans="1:15" x14ac:dyDescent="0.3">
      <c r="A175" s="15" t="str">
        <f>INDEX('R1. Scenario specifications'!$C$11:$C$49,MATCH($B175,'R1. Scenario specifications'!$A$11:$A$49,0))</f>
        <v>Current 1.75DS, 2030 start, 'Expect the Unexpected'</v>
      </c>
      <c r="B175" s="15" t="s">
        <v>33</v>
      </c>
      <c r="C175" s="15" t="s">
        <v>311</v>
      </c>
      <c r="D175" s="15" t="s">
        <v>343</v>
      </c>
      <c r="E175" s="16">
        <v>5.3181942212818658</v>
      </c>
      <c r="F175" s="16">
        <v>52.489504077311494</v>
      </c>
      <c r="G175" s="16">
        <v>984.80993677964273</v>
      </c>
      <c r="H175" s="16">
        <v>2435.6436647030087</v>
      </c>
      <c r="I175" s="16">
        <v>812.84185782852796</v>
      </c>
      <c r="J175" s="16">
        <v>705.29797150589377</v>
      </c>
      <c r="K175" s="16">
        <v>1128.8148664195892</v>
      </c>
      <c r="L175" s="16">
        <v>365.36424647498279</v>
      </c>
      <c r="M175" s="16">
        <v>666.40631858801623</v>
      </c>
      <c r="N175" s="16">
        <v>1457.8913882153943</v>
      </c>
      <c r="O175" s="16">
        <v>1588.3338797412289</v>
      </c>
    </row>
    <row r="176" spans="1:15" x14ac:dyDescent="0.3">
      <c r="A176" s="15" t="str">
        <f>INDEX('R1. Scenario specifications'!$C$11:$C$49,MATCH($B176,'R1. Scenario specifications'!$A$11:$A$49,0))</f>
        <v>Current 1.75DS, 2030 start, 'Expect the Unexpected'</v>
      </c>
      <c r="B176" s="15" t="s">
        <v>33</v>
      </c>
      <c r="C176" s="15" t="s">
        <v>312</v>
      </c>
      <c r="D176" s="15" t="s">
        <v>342</v>
      </c>
      <c r="E176" s="16">
        <v>0</v>
      </c>
      <c r="F176" s="16">
        <v>0</v>
      </c>
      <c r="G176" s="16">
        <v>55.3</v>
      </c>
      <c r="H176" s="16">
        <v>55.3</v>
      </c>
      <c r="I176" s="16">
        <v>55.3</v>
      </c>
      <c r="J176" s="16">
        <v>107.6504383396195</v>
      </c>
      <c r="K176" s="16">
        <v>3237.0521085283522</v>
      </c>
      <c r="L176" s="16">
        <v>12855.111058904622</v>
      </c>
      <c r="M176" s="16">
        <v>18719.752116672127</v>
      </c>
      <c r="N176" s="16">
        <v>19089.971348644496</v>
      </c>
      <c r="O176" s="16">
        <v>23123.645827541397</v>
      </c>
    </row>
    <row r="177" spans="1:15" x14ac:dyDescent="0.3">
      <c r="A177" s="15" t="str">
        <f>INDEX('R1. Scenario specifications'!$C$11:$C$49,MATCH($B177,'R1. Scenario specifications'!$A$11:$A$49,0))</f>
        <v>Current 1.75DS, 2030 start, 'Expect the Unexpected'</v>
      </c>
      <c r="B177" s="15" t="s">
        <v>33</v>
      </c>
      <c r="C177" s="15" t="s">
        <v>315</v>
      </c>
      <c r="D177" s="15" t="s">
        <v>344</v>
      </c>
      <c r="E177" s="16">
        <v>0</v>
      </c>
      <c r="F177" s="16">
        <v>0</v>
      </c>
      <c r="G177" s="16">
        <v>0</v>
      </c>
      <c r="H177" s="16">
        <v>0</v>
      </c>
      <c r="I177" s="16">
        <v>4123.3003085705486</v>
      </c>
      <c r="J177" s="16">
        <v>4463.0416611979472</v>
      </c>
      <c r="K177" s="16">
        <v>4681.2928067027224</v>
      </c>
      <c r="L177" s="16">
        <v>5549.73220093891</v>
      </c>
      <c r="M177" s="16">
        <v>5740.1503846847472</v>
      </c>
      <c r="N177" s="16">
        <v>6096.4016763565614</v>
      </c>
      <c r="O177" s="16">
        <v>6486.9688526667542</v>
      </c>
    </row>
    <row r="178" spans="1:15" x14ac:dyDescent="0.3">
      <c r="A178" s="15" t="str">
        <f>INDEX('R1. Scenario specifications'!$C$11:$C$49,MATCH($B178,'R1. Scenario specifications'!$A$11:$A$49,0))</f>
        <v>Current 1.75DS, 2030 start, 'Expect the Unexpected'</v>
      </c>
      <c r="B178" s="15" t="s">
        <v>33</v>
      </c>
      <c r="C178" s="15" t="s">
        <v>313</v>
      </c>
      <c r="D178" s="15" t="s">
        <v>345</v>
      </c>
      <c r="E178" s="16">
        <v>3713.3155062532496</v>
      </c>
      <c r="F178" s="16">
        <v>9315.0276981882525</v>
      </c>
      <c r="G178" s="16">
        <v>16631.440649651107</v>
      </c>
      <c r="H178" s="16">
        <v>20212.766720979838</v>
      </c>
      <c r="I178" s="16">
        <v>14455.757859554056</v>
      </c>
      <c r="J178" s="16">
        <v>7028.1644696546873</v>
      </c>
      <c r="K178" s="16">
        <v>2802.4507598071318</v>
      </c>
      <c r="L178" s="16">
        <v>3583.2370467385804</v>
      </c>
      <c r="M178" s="16">
        <v>3233.1203245142883</v>
      </c>
      <c r="N178" s="16">
        <v>2742.3983026379415</v>
      </c>
      <c r="O178" s="16">
        <v>2565.6161392364706</v>
      </c>
    </row>
    <row r="179" spans="1:15" x14ac:dyDescent="0.3">
      <c r="A179" s="15" t="str">
        <f>INDEX('R1. Scenario specifications'!$C$11:$C$49,MATCH($B179,'R1. Scenario specifications'!$A$11:$A$49,0))</f>
        <v>Current 1.75DS, 2030 start, 'Expect the Unexpected'</v>
      </c>
      <c r="B179" s="15" t="s">
        <v>33</v>
      </c>
      <c r="C179" s="15" t="s">
        <v>314</v>
      </c>
      <c r="D179" s="15" t="s">
        <v>346</v>
      </c>
      <c r="E179" s="16">
        <v>0</v>
      </c>
      <c r="F179" s="16">
        <v>0</v>
      </c>
      <c r="G179" s="16">
        <v>0</v>
      </c>
      <c r="H179" s="16">
        <v>0</v>
      </c>
      <c r="I179" s="16">
        <v>2339.0462261697767</v>
      </c>
      <c r="J179" s="16">
        <v>7039.1065870422744</v>
      </c>
      <c r="K179" s="16">
        <v>6875.6223972992721</v>
      </c>
      <c r="L179" s="16">
        <v>8701.3093612813809</v>
      </c>
      <c r="M179" s="16">
        <v>2031.4830426231715</v>
      </c>
      <c r="N179" s="16">
        <v>927.55095539811737</v>
      </c>
      <c r="O179" s="16">
        <v>0</v>
      </c>
    </row>
    <row r="180" spans="1:15" x14ac:dyDescent="0.3">
      <c r="A180" s="15" t="str">
        <f>INDEX('R1. Scenario specifications'!$C$11:$C$49,MATCH($B180,'R1. Scenario specifications'!$A$11:$A$49,0))</f>
        <v>Current 1.75DS, 2030 start, 'Expect the Unexpected'</v>
      </c>
      <c r="B180" s="15" t="s">
        <v>33</v>
      </c>
      <c r="C180" s="15" t="s">
        <v>316</v>
      </c>
      <c r="D180" s="15" t="s">
        <v>347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7602.6658029767523</v>
      </c>
      <c r="K180" s="16">
        <v>8696.1275689348076</v>
      </c>
      <c r="L180" s="16">
        <v>0</v>
      </c>
      <c r="M180" s="16">
        <v>1887.5116608208418</v>
      </c>
      <c r="N180" s="16">
        <v>3982.3615053046005</v>
      </c>
      <c r="O180" s="16">
        <v>2630.6848815742778</v>
      </c>
    </row>
    <row r="181" spans="1:15" x14ac:dyDescent="0.3">
      <c r="A181" s="15" t="str">
        <f>INDEX('R1. Scenario specifications'!$C$11:$C$49,MATCH($B181,'R1. Scenario specifications'!$A$11:$A$49,0))</f>
        <v>Current 1.75DS, 2020 start, 'Expect the Unexpected' but with cheap renewables</v>
      </c>
      <c r="B181" s="15" t="s">
        <v>34</v>
      </c>
      <c r="C181" s="15" t="s">
        <v>311</v>
      </c>
      <c r="D181" s="15" t="s">
        <v>343</v>
      </c>
      <c r="E181" s="16">
        <v>5.3181942212818658</v>
      </c>
      <c r="F181" s="16">
        <v>52.489504077311494</v>
      </c>
      <c r="G181" s="16">
        <v>984.80993677964273</v>
      </c>
      <c r="H181" s="16">
        <v>807.83653450344832</v>
      </c>
      <c r="I181" s="16">
        <v>1262.7689625648761</v>
      </c>
      <c r="J181" s="16">
        <v>1278.9123756694557</v>
      </c>
      <c r="K181" s="16">
        <v>155.15172248563101</v>
      </c>
      <c r="L181" s="16">
        <v>441.07231510940244</v>
      </c>
      <c r="M181" s="16">
        <v>812.19071700506618</v>
      </c>
      <c r="N181" s="16">
        <v>1451.9920625977154</v>
      </c>
      <c r="O181" s="16">
        <v>1725.0504036660018</v>
      </c>
    </row>
    <row r="182" spans="1:15" x14ac:dyDescent="0.3">
      <c r="A182" s="15" t="str">
        <f>INDEX('R1. Scenario specifications'!$C$11:$C$49,MATCH($B182,'R1. Scenario specifications'!$A$11:$A$49,0))</f>
        <v>Current 1.75DS, 2020 start, 'Expect the Unexpected' but with cheap renewables</v>
      </c>
      <c r="B182" s="15" t="s">
        <v>34</v>
      </c>
      <c r="C182" s="15" t="s">
        <v>312</v>
      </c>
      <c r="D182" s="15" t="s">
        <v>342</v>
      </c>
      <c r="E182" s="16">
        <v>0</v>
      </c>
      <c r="F182" s="16">
        <v>0</v>
      </c>
      <c r="G182" s="16">
        <v>55.3</v>
      </c>
      <c r="H182" s="16">
        <v>55.3</v>
      </c>
      <c r="I182" s="16">
        <v>55.3</v>
      </c>
      <c r="J182" s="16">
        <v>55.3</v>
      </c>
      <c r="K182" s="16">
        <v>9532.0417005110376</v>
      </c>
      <c r="L182" s="16">
        <v>14520.639071771846</v>
      </c>
      <c r="M182" s="16">
        <v>18495.254501035753</v>
      </c>
      <c r="N182" s="16">
        <v>18067.352013906599</v>
      </c>
      <c r="O182" s="16">
        <v>23219.241674949015</v>
      </c>
    </row>
    <row r="183" spans="1:15" x14ac:dyDescent="0.3">
      <c r="A183" s="15" t="str">
        <f>INDEX('R1. Scenario specifications'!$C$11:$C$49,MATCH($B183,'R1. Scenario specifications'!$A$11:$A$49,0))</f>
        <v>Current 1.75DS, 2020 start, 'Expect the Unexpected' but with cheap renewables</v>
      </c>
      <c r="B183" s="15" t="s">
        <v>34</v>
      </c>
      <c r="C183" s="15" t="s">
        <v>315</v>
      </c>
      <c r="D183" s="15" t="s">
        <v>344</v>
      </c>
      <c r="E183" s="16">
        <v>0</v>
      </c>
      <c r="F183" s="16">
        <v>0</v>
      </c>
      <c r="G183" s="16">
        <v>0</v>
      </c>
      <c r="H183" s="16">
        <v>2925.5996041803623</v>
      </c>
      <c r="I183" s="16">
        <v>3335.234103004078</v>
      </c>
      <c r="J183" s="16">
        <v>5088.7320827708636</v>
      </c>
      <c r="K183" s="16">
        <v>4966.0353738537242</v>
      </c>
      <c r="L183" s="16">
        <v>5501.1593643024753</v>
      </c>
      <c r="M183" s="16">
        <v>5744.5932598028539</v>
      </c>
      <c r="N183" s="16">
        <v>6043.4562078567142</v>
      </c>
      <c r="O183" s="16">
        <v>6480.434186683794</v>
      </c>
    </row>
    <row r="184" spans="1:15" x14ac:dyDescent="0.3">
      <c r="A184" s="15" t="str">
        <f>INDEX('R1. Scenario specifications'!$C$11:$C$49,MATCH($B184,'R1. Scenario specifications'!$A$11:$A$49,0))</f>
        <v>Current 1.75DS, 2020 start, 'Expect the Unexpected' but with cheap renewables</v>
      </c>
      <c r="B184" s="15" t="s">
        <v>34</v>
      </c>
      <c r="C184" s="15" t="s">
        <v>313</v>
      </c>
      <c r="D184" s="15" t="s">
        <v>345</v>
      </c>
      <c r="E184" s="16">
        <v>3713.3155062532496</v>
      </c>
      <c r="F184" s="16">
        <v>9315.0276981882525</v>
      </c>
      <c r="G184" s="16">
        <v>16631.440649651107</v>
      </c>
      <c r="H184" s="16">
        <v>17764.818540407228</v>
      </c>
      <c r="I184" s="16">
        <v>15055.987240153081</v>
      </c>
      <c r="J184" s="16">
        <v>18469.719946008961</v>
      </c>
      <c r="K184" s="16">
        <v>5020.984219404575</v>
      </c>
      <c r="L184" s="16">
        <v>3353.8167698042257</v>
      </c>
      <c r="M184" s="16">
        <v>3148.4582190370761</v>
      </c>
      <c r="N184" s="16">
        <v>2686.5707993490264</v>
      </c>
      <c r="O184" s="16">
        <v>2399.5262493221067</v>
      </c>
    </row>
    <row r="185" spans="1:15" x14ac:dyDescent="0.3">
      <c r="A185" s="15" t="str">
        <f>INDEX('R1. Scenario specifications'!$C$11:$C$49,MATCH($B185,'R1. Scenario specifications'!$A$11:$A$49,0))</f>
        <v>Current 1.75DS, 2020 start, 'Expect the Unexpected' but with cheap renewables</v>
      </c>
      <c r="B185" s="15" t="s">
        <v>34</v>
      </c>
      <c r="C185" s="15" t="s">
        <v>314</v>
      </c>
      <c r="D185" s="15" t="s">
        <v>346</v>
      </c>
      <c r="E185" s="16">
        <v>0</v>
      </c>
      <c r="F185" s="16">
        <v>0</v>
      </c>
      <c r="G185" s="16">
        <v>0</v>
      </c>
      <c r="H185" s="16">
        <v>1186.5767740940701</v>
      </c>
      <c r="I185" s="16">
        <v>1895.4578069646855</v>
      </c>
      <c r="J185" s="16">
        <v>2455.793375578633</v>
      </c>
      <c r="K185" s="16">
        <v>8687.4045835591041</v>
      </c>
      <c r="L185" s="16">
        <v>4566.9807905409943</v>
      </c>
      <c r="M185" s="16">
        <v>1671.0949421208238</v>
      </c>
      <c r="N185" s="16">
        <v>425.38201826255022</v>
      </c>
      <c r="O185" s="16">
        <v>0</v>
      </c>
    </row>
    <row r="186" spans="1:15" x14ac:dyDescent="0.3">
      <c r="A186" s="15" t="str">
        <f>INDEX('R1. Scenario specifications'!$C$11:$C$49,MATCH($B186,'R1. Scenario specifications'!$A$11:$A$49,0))</f>
        <v>Current 1.75DS, 2020 start, 'Expect the Unexpected' but with cheap renewables</v>
      </c>
      <c r="B186" s="15" t="s">
        <v>34</v>
      </c>
      <c r="C186" s="15" t="s">
        <v>316</v>
      </c>
      <c r="D186" s="15" t="s">
        <v>347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2175.817412818566</v>
      </c>
      <c r="M186" s="16">
        <v>2513.2733695125753</v>
      </c>
      <c r="N186" s="16">
        <v>5257.9513219839519</v>
      </c>
      <c r="O186" s="16">
        <v>2603.8243224598627</v>
      </c>
    </row>
    <row r="187" spans="1:15" x14ac:dyDescent="0.3">
      <c r="A187" s="15" t="str">
        <f>INDEX('R1. Scenario specifications'!$C$11:$C$49,MATCH($B187,'R1. Scenario specifications'!$A$11:$A$49,0))</f>
        <v>Current 1.75DS, 2030 start, 'Expect the Unexpected' but with cheap renewables</v>
      </c>
      <c r="B187" s="15" t="s">
        <v>35</v>
      </c>
      <c r="C187" s="15" t="s">
        <v>311</v>
      </c>
      <c r="D187" s="15" t="s">
        <v>343</v>
      </c>
      <c r="E187" s="16">
        <v>5.3181942212818658</v>
      </c>
      <c r="F187" s="16">
        <v>52.489504077311494</v>
      </c>
      <c r="G187" s="16">
        <v>984.80993677964273</v>
      </c>
      <c r="H187" s="16">
        <v>2435.6436647030087</v>
      </c>
      <c r="I187" s="16">
        <v>708.1761696281435</v>
      </c>
      <c r="J187" s="16">
        <v>704.39306430385489</v>
      </c>
      <c r="K187" s="16">
        <v>1138.4504640259725</v>
      </c>
      <c r="L187" s="16">
        <v>362.21584860784344</v>
      </c>
      <c r="M187" s="16">
        <v>664.24655329443419</v>
      </c>
      <c r="N187" s="16">
        <v>1466.7186392518797</v>
      </c>
      <c r="O187" s="16">
        <v>1585.6938273224807</v>
      </c>
    </row>
    <row r="188" spans="1:15" x14ac:dyDescent="0.3">
      <c r="A188" s="15" t="str">
        <f>INDEX('R1. Scenario specifications'!$C$11:$C$49,MATCH($B188,'R1. Scenario specifications'!$A$11:$A$49,0))</f>
        <v>Current 1.75DS, 2030 start, 'Expect the Unexpected' but with cheap renewables</v>
      </c>
      <c r="B188" s="15" t="s">
        <v>35</v>
      </c>
      <c r="C188" s="15" t="s">
        <v>312</v>
      </c>
      <c r="D188" s="15" t="s">
        <v>342</v>
      </c>
      <c r="E188" s="16">
        <v>0</v>
      </c>
      <c r="F188" s="16">
        <v>0</v>
      </c>
      <c r="G188" s="16">
        <v>55.3</v>
      </c>
      <c r="H188" s="16">
        <v>55.3</v>
      </c>
      <c r="I188" s="16">
        <v>55.3</v>
      </c>
      <c r="J188" s="16">
        <v>104.0313031524982</v>
      </c>
      <c r="K188" s="16">
        <v>2097.1805542543721</v>
      </c>
      <c r="L188" s="16">
        <v>13111.724607649947</v>
      </c>
      <c r="M188" s="16">
        <v>19041.541947121674</v>
      </c>
      <c r="N188" s="16">
        <v>19088.005239960767</v>
      </c>
      <c r="O188" s="16">
        <v>23038.107392212969</v>
      </c>
    </row>
    <row r="189" spans="1:15" x14ac:dyDescent="0.3">
      <c r="A189" s="15" t="str">
        <f>INDEX('R1. Scenario specifications'!$C$11:$C$49,MATCH($B189,'R1. Scenario specifications'!$A$11:$A$49,0))</f>
        <v>Current 1.75DS, 2030 start, 'Expect the Unexpected' but with cheap renewables</v>
      </c>
      <c r="B189" s="15" t="s">
        <v>35</v>
      </c>
      <c r="C189" s="15" t="s">
        <v>315</v>
      </c>
      <c r="D189" s="15" t="s">
        <v>344</v>
      </c>
      <c r="E189" s="16">
        <v>0</v>
      </c>
      <c r="F189" s="16">
        <v>0</v>
      </c>
      <c r="G189" s="16">
        <v>0</v>
      </c>
      <c r="H189" s="16">
        <v>0</v>
      </c>
      <c r="I189" s="16">
        <v>4122.8020251581374</v>
      </c>
      <c r="J189" s="16">
        <v>4450.6798936121095</v>
      </c>
      <c r="K189" s="16">
        <v>4632.4197935427164</v>
      </c>
      <c r="L189" s="16">
        <v>5550.2561808329247</v>
      </c>
      <c r="M189" s="16">
        <v>5740.4325058134955</v>
      </c>
      <c r="N189" s="16">
        <v>6100.8691333898369</v>
      </c>
      <c r="O189" s="16">
        <v>6505.7852246204502</v>
      </c>
    </row>
    <row r="190" spans="1:15" x14ac:dyDescent="0.3">
      <c r="A190" s="15" t="str">
        <f>INDEX('R1. Scenario specifications'!$C$11:$C$49,MATCH($B190,'R1. Scenario specifications'!$A$11:$A$49,0))</f>
        <v>Current 1.75DS, 2030 start, 'Expect the Unexpected' but with cheap renewables</v>
      </c>
      <c r="B190" s="15" t="s">
        <v>35</v>
      </c>
      <c r="C190" s="15" t="s">
        <v>313</v>
      </c>
      <c r="D190" s="15" t="s">
        <v>345</v>
      </c>
      <c r="E190" s="16">
        <v>3713.3155062532496</v>
      </c>
      <c r="F190" s="16">
        <v>9315.0276981882525</v>
      </c>
      <c r="G190" s="16">
        <v>16631.440649651107</v>
      </c>
      <c r="H190" s="16">
        <v>20212.766720979838</v>
      </c>
      <c r="I190" s="16">
        <v>14560.921831166845</v>
      </c>
      <c r="J190" s="16">
        <v>7450.7547374230689</v>
      </c>
      <c r="K190" s="16">
        <v>2826.7892263349891</v>
      </c>
      <c r="L190" s="16">
        <v>3596.7932780275792</v>
      </c>
      <c r="M190" s="16">
        <v>3239.2531426918836</v>
      </c>
      <c r="N190" s="16">
        <v>2733.6214732894837</v>
      </c>
      <c r="O190" s="16">
        <v>2568.4706547676187</v>
      </c>
    </row>
    <row r="191" spans="1:15" x14ac:dyDescent="0.3">
      <c r="A191" s="15" t="str">
        <f>INDEX('R1. Scenario specifications'!$C$11:$C$49,MATCH($B191,'R1. Scenario specifications'!$A$11:$A$49,0))</f>
        <v>Current 1.75DS, 2030 start, 'Expect the Unexpected' but with cheap renewables</v>
      </c>
      <c r="B191" s="15" t="s">
        <v>35</v>
      </c>
      <c r="C191" s="15" t="s">
        <v>314</v>
      </c>
      <c r="D191" s="15" t="s">
        <v>346</v>
      </c>
      <c r="E191" s="16">
        <v>0</v>
      </c>
      <c r="F191" s="16">
        <v>0</v>
      </c>
      <c r="G191" s="16">
        <v>0</v>
      </c>
      <c r="H191" s="16">
        <v>0</v>
      </c>
      <c r="I191" s="16">
        <v>2339.0462261697767</v>
      </c>
      <c r="J191" s="16">
        <v>6699.5882075021191</v>
      </c>
      <c r="K191" s="16">
        <v>5968.5345977964307</v>
      </c>
      <c r="L191" s="16">
        <v>8446.4356074087955</v>
      </c>
      <c r="M191" s="16">
        <v>2156.2047181821081</v>
      </c>
      <c r="N191" s="16">
        <v>934.91018661828093</v>
      </c>
      <c r="O191" s="16">
        <v>0</v>
      </c>
    </row>
    <row r="192" spans="1:15" x14ac:dyDescent="0.3">
      <c r="A192" s="15" t="str">
        <f>INDEX('R1. Scenario specifications'!$C$11:$C$49,MATCH($B192,'R1. Scenario specifications'!$A$11:$A$49,0))</f>
        <v>Current 1.75DS, 2030 start, 'Expect the Unexpected' but with cheap renewables</v>
      </c>
      <c r="B192" s="15" t="s">
        <v>35</v>
      </c>
      <c r="C192" s="15" t="s">
        <v>316</v>
      </c>
      <c r="D192" s="15" t="s">
        <v>347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7562.6445079785026</v>
      </c>
      <c r="K192" s="16">
        <v>10736.348022839898</v>
      </c>
      <c r="L192" s="16">
        <v>0</v>
      </c>
      <c r="M192" s="16">
        <v>1429.9346551719241</v>
      </c>
      <c r="N192" s="16">
        <v>4005.7486089374506</v>
      </c>
      <c r="O192" s="16">
        <v>2711.7324006827575</v>
      </c>
    </row>
    <row r="193" spans="1:15" x14ac:dyDescent="0.3">
      <c r="A193" s="15" t="str">
        <f>INDEX('R1. Scenario specifications'!$C$11:$C$49,MATCH($B193,'R1. Scenario specifications'!$A$11:$A$49,0))</f>
        <v>Current 1.75DS, 2020 start, 'Expect the Unexpected' but with cheap CCS</v>
      </c>
      <c r="B193" s="15" t="s">
        <v>36</v>
      </c>
      <c r="C193" s="15" t="s">
        <v>311</v>
      </c>
      <c r="D193" s="15" t="s">
        <v>343</v>
      </c>
      <c r="E193" s="16">
        <v>5.3181942212818658</v>
      </c>
      <c r="F193" s="16">
        <v>52.489504077311494</v>
      </c>
      <c r="G193" s="16">
        <v>984.80993677964273</v>
      </c>
      <c r="H193" s="16">
        <v>782.61772901989298</v>
      </c>
      <c r="I193" s="16">
        <v>1316.4462899795478</v>
      </c>
      <c r="J193" s="16">
        <v>1365.182167520574</v>
      </c>
      <c r="K193" s="16">
        <v>165.30194186525793</v>
      </c>
      <c r="L193" s="16">
        <v>435.1448927606595</v>
      </c>
      <c r="M193" s="16">
        <v>921.32479454803115</v>
      </c>
      <c r="N193" s="16">
        <v>1452.6746852326169</v>
      </c>
      <c r="O193" s="16">
        <v>1648.7065657990061</v>
      </c>
    </row>
    <row r="194" spans="1:15" x14ac:dyDescent="0.3">
      <c r="A194" s="15" t="str">
        <f>INDEX('R1. Scenario specifications'!$C$11:$C$49,MATCH($B194,'R1. Scenario specifications'!$A$11:$A$49,0))</f>
        <v>Current 1.75DS, 2020 start, 'Expect the Unexpected' but with cheap CCS</v>
      </c>
      <c r="B194" s="15" t="s">
        <v>36</v>
      </c>
      <c r="C194" s="15" t="s">
        <v>312</v>
      </c>
      <c r="D194" s="15" t="s">
        <v>342</v>
      </c>
      <c r="E194" s="16">
        <v>0</v>
      </c>
      <c r="F194" s="16">
        <v>0</v>
      </c>
      <c r="G194" s="16">
        <v>55.3</v>
      </c>
      <c r="H194" s="16">
        <v>55.3</v>
      </c>
      <c r="I194" s="16">
        <v>55.3</v>
      </c>
      <c r="J194" s="16">
        <v>55.3</v>
      </c>
      <c r="K194" s="16">
        <v>9764.936775683067</v>
      </c>
      <c r="L194" s="16">
        <v>14656.961795623009</v>
      </c>
      <c r="M194" s="16">
        <v>18063.356039647497</v>
      </c>
      <c r="N194" s="16">
        <v>17852.477325012867</v>
      </c>
      <c r="O194" s="16">
        <v>23023.326500607935</v>
      </c>
    </row>
    <row r="195" spans="1:15" x14ac:dyDescent="0.3">
      <c r="A195" s="15" t="str">
        <f>INDEX('R1. Scenario specifications'!$C$11:$C$49,MATCH($B195,'R1. Scenario specifications'!$A$11:$A$49,0))</f>
        <v>Current 1.75DS, 2020 start, 'Expect the Unexpected' but with cheap CCS</v>
      </c>
      <c r="B195" s="15" t="s">
        <v>36</v>
      </c>
      <c r="C195" s="15" t="s">
        <v>315</v>
      </c>
      <c r="D195" s="15" t="s">
        <v>344</v>
      </c>
      <c r="E195" s="16">
        <v>0</v>
      </c>
      <c r="F195" s="16">
        <v>0</v>
      </c>
      <c r="G195" s="16">
        <v>0</v>
      </c>
      <c r="H195" s="16">
        <v>2920.5106923093185</v>
      </c>
      <c r="I195" s="16">
        <v>3338.5195928712501</v>
      </c>
      <c r="J195" s="16">
        <v>5084.9683270336027</v>
      </c>
      <c r="K195" s="16">
        <v>4967.2921919315122</v>
      </c>
      <c r="L195" s="16">
        <v>5499.8094768568617</v>
      </c>
      <c r="M195" s="16">
        <v>5729.8027233045632</v>
      </c>
      <c r="N195" s="16">
        <v>6039.3289124081984</v>
      </c>
      <c r="O195" s="16">
        <v>6484.2302007675517</v>
      </c>
    </row>
    <row r="196" spans="1:15" x14ac:dyDescent="0.3">
      <c r="A196" s="15" t="str">
        <f>INDEX('R1. Scenario specifications'!$C$11:$C$49,MATCH($B196,'R1. Scenario specifications'!$A$11:$A$49,0))</f>
        <v>Current 1.75DS, 2020 start, 'Expect the Unexpected' but with cheap CCS</v>
      </c>
      <c r="B196" s="15" t="s">
        <v>36</v>
      </c>
      <c r="C196" s="15" t="s">
        <v>313</v>
      </c>
      <c r="D196" s="15" t="s">
        <v>345</v>
      </c>
      <c r="E196" s="16">
        <v>3713.3155062532496</v>
      </c>
      <c r="F196" s="16">
        <v>9315.0276981882525</v>
      </c>
      <c r="G196" s="16">
        <v>16631.440649651107</v>
      </c>
      <c r="H196" s="16">
        <v>17682.580925734994</v>
      </c>
      <c r="I196" s="16">
        <v>15027.426821084793</v>
      </c>
      <c r="J196" s="16">
        <v>18359.571151019736</v>
      </c>
      <c r="K196" s="16">
        <v>5058.9189787170371</v>
      </c>
      <c r="L196" s="16">
        <v>3353.3152774502419</v>
      </c>
      <c r="M196" s="16">
        <v>3041.7447565511279</v>
      </c>
      <c r="N196" s="16">
        <v>2684.5309692313285</v>
      </c>
      <c r="O196" s="16">
        <v>2467.5493684047683</v>
      </c>
    </row>
    <row r="197" spans="1:15" x14ac:dyDescent="0.3">
      <c r="A197" s="15" t="str">
        <f>INDEX('R1. Scenario specifications'!$C$11:$C$49,MATCH($B197,'R1. Scenario specifications'!$A$11:$A$49,0))</f>
        <v>Current 1.75DS, 2020 start, 'Expect the Unexpected' but with cheap CCS</v>
      </c>
      <c r="B197" s="15" t="s">
        <v>36</v>
      </c>
      <c r="C197" s="15" t="s">
        <v>314</v>
      </c>
      <c r="D197" s="15" t="s">
        <v>346</v>
      </c>
      <c r="E197" s="16">
        <v>0</v>
      </c>
      <c r="F197" s="16">
        <v>0</v>
      </c>
      <c r="G197" s="16">
        <v>0</v>
      </c>
      <c r="H197" s="16">
        <v>1245.9294161887101</v>
      </c>
      <c r="I197" s="16">
        <v>1887.820225259378</v>
      </c>
      <c r="J197" s="16">
        <v>2457.9220844562606</v>
      </c>
      <c r="K197" s="16">
        <v>8414.1849583114781</v>
      </c>
      <c r="L197" s="16">
        <v>4477.420677867387</v>
      </c>
      <c r="M197" s="16">
        <v>1212.1474874908927</v>
      </c>
      <c r="N197" s="16">
        <v>268.54798179353304</v>
      </c>
      <c r="O197" s="16">
        <v>0</v>
      </c>
    </row>
    <row r="198" spans="1:15" x14ac:dyDescent="0.3">
      <c r="A198" s="15" t="str">
        <f>INDEX('R1. Scenario specifications'!$C$11:$C$49,MATCH($B198,'R1. Scenario specifications'!$A$11:$A$49,0))</f>
        <v>Current 1.75DS, 2020 start, 'Expect the Unexpected' but with cheap CCS</v>
      </c>
      <c r="B198" s="15" t="s">
        <v>36</v>
      </c>
      <c r="C198" s="15" t="s">
        <v>316</v>
      </c>
      <c r="D198" s="15" t="s">
        <v>347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2126.4589190061029</v>
      </c>
      <c r="M198" s="16">
        <v>3299.0052105297318</v>
      </c>
      <c r="N198" s="16">
        <v>5615.2432936459827</v>
      </c>
      <c r="O198" s="16">
        <v>2804.0273256613723</v>
      </c>
    </row>
    <row r="199" spans="1:15" x14ac:dyDescent="0.3">
      <c r="A199" s="15" t="str">
        <f>INDEX('R1. Scenario specifications'!$C$11:$C$49,MATCH($B199,'R1. Scenario specifications'!$A$11:$A$49,0))</f>
        <v>Current 2DS, 2020 start, 'Expect the Unexpected' but with cheap renewables</v>
      </c>
      <c r="B199" s="15" t="s">
        <v>37</v>
      </c>
      <c r="C199" s="15" t="s">
        <v>311</v>
      </c>
      <c r="D199" s="15" t="s">
        <v>343</v>
      </c>
      <c r="E199" s="16">
        <v>5.2478609927237558</v>
      </c>
      <c r="F199" s="16">
        <v>52.559837305869308</v>
      </c>
      <c r="G199" s="16">
        <v>982.05397218017083</v>
      </c>
      <c r="H199" s="16">
        <v>911.618595176707</v>
      </c>
      <c r="I199" s="16">
        <v>1965.5014906762049</v>
      </c>
      <c r="J199" s="16">
        <v>2075.3393642095889</v>
      </c>
      <c r="K199" s="16">
        <v>504.4559673499453</v>
      </c>
      <c r="L199" s="16">
        <v>109.01970740384421</v>
      </c>
      <c r="M199" s="16">
        <v>173.1998723213209</v>
      </c>
      <c r="N199" s="16">
        <v>722.42560140025739</v>
      </c>
      <c r="O199" s="16">
        <v>1080.0596338999726</v>
      </c>
    </row>
    <row r="200" spans="1:15" x14ac:dyDescent="0.3">
      <c r="A200" s="15" t="str">
        <f>INDEX('R1. Scenario specifications'!$C$11:$C$49,MATCH($B200,'R1. Scenario specifications'!$A$11:$A$49,0))</f>
        <v>Current 2DS, 2020 start, 'Expect the Unexpected' but with cheap renewables</v>
      </c>
      <c r="B200" s="15" t="s">
        <v>37</v>
      </c>
      <c r="C200" s="15" t="s">
        <v>312</v>
      </c>
      <c r="D200" s="15" t="s">
        <v>342</v>
      </c>
      <c r="E200" s="16">
        <v>0</v>
      </c>
      <c r="F200" s="16">
        <v>0</v>
      </c>
      <c r="G200" s="16">
        <v>55.3</v>
      </c>
      <c r="H200" s="16">
        <v>55.3</v>
      </c>
      <c r="I200" s="16">
        <v>55.3</v>
      </c>
      <c r="J200" s="16">
        <v>55.3</v>
      </c>
      <c r="K200" s="16">
        <v>8038.8641537178219</v>
      </c>
      <c r="L200" s="16">
        <v>16010.808872096586</v>
      </c>
      <c r="M200" s="16">
        <v>19500.946427844483</v>
      </c>
      <c r="N200" s="16">
        <v>20565.587691634912</v>
      </c>
      <c r="O200" s="16">
        <v>23813.658745395333</v>
      </c>
    </row>
    <row r="201" spans="1:15" x14ac:dyDescent="0.3">
      <c r="A201" s="15" t="str">
        <f>INDEX('R1. Scenario specifications'!$C$11:$C$49,MATCH($B201,'R1. Scenario specifications'!$A$11:$A$49,0))</f>
        <v>Current 2DS, 2020 start, 'Expect the Unexpected' but with cheap renewables</v>
      </c>
      <c r="B201" s="15" t="s">
        <v>37</v>
      </c>
      <c r="C201" s="15" t="s">
        <v>315</v>
      </c>
      <c r="D201" s="15" t="s">
        <v>344</v>
      </c>
      <c r="E201" s="16">
        <v>0</v>
      </c>
      <c r="F201" s="16">
        <v>0</v>
      </c>
      <c r="G201" s="16">
        <v>0</v>
      </c>
      <c r="H201" s="16">
        <v>3011.9181575912198</v>
      </c>
      <c r="I201" s="16">
        <v>3369.9959444964388</v>
      </c>
      <c r="J201" s="16">
        <v>5104.9514499823881</v>
      </c>
      <c r="K201" s="16">
        <v>5000.375765283633</v>
      </c>
      <c r="L201" s="16">
        <v>5542.1961773149424</v>
      </c>
      <c r="M201" s="16">
        <v>5771.9987632186449</v>
      </c>
      <c r="N201" s="16">
        <v>6146.9569361155436</v>
      </c>
      <c r="O201" s="16">
        <v>6529.9898911755536</v>
      </c>
    </row>
    <row r="202" spans="1:15" x14ac:dyDescent="0.3">
      <c r="A202" s="15" t="str">
        <f>INDEX('R1. Scenario specifications'!$C$11:$C$49,MATCH($B202,'R1. Scenario specifications'!$A$11:$A$49,0))</f>
        <v>Current 2DS, 2020 start, 'Expect the Unexpected' but with cheap renewables</v>
      </c>
      <c r="B202" s="15" t="s">
        <v>37</v>
      </c>
      <c r="C202" s="15" t="s">
        <v>313</v>
      </c>
      <c r="D202" s="15" t="s">
        <v>345</v>
      </c>
      <c r="E202" s="16">
        <v>3713.385839481808</v>
      </c>
      <c r="F202" s="16">
        <v>9314.9573649596932</v>
      </c>
      <c r="G202" s="16">
        <v>16634.196614250577</v>
      </c>
      <c r="H202" s="16">
        <v>18790.45376027919</v>
      </c>
      <c r="I202" s="16">
        <v>15315.746123229685</v>
      </c>
      <c r="J202" s="16">
        <v>20284.342756916594</v>
      </c>
      <c r="K202" s="16">
        <v>8597.8101690072053</v>
      </c>
      <c r="L202" s="16">
        <v>4864.5074901572325</v>
      </c>
      <c r="M202" s="16">
        <v>3836.2348500291732</v>
      </c>
      <c r="N202" s="16">
        <v>3478.3079773713134</v>
      </c>
      <c r="O202" s="16">
        <v>3232.2673956139843</v>
      </c>
    </row>
    <row r="203" spans="1:15" x14ac:dyDescent="0.3">
      <c r="A203" s="15" t="str">
        <f>INDEX('R1. Scenario specifications'!$C$11:$C$49,MATCH($B203,'R1. Scenario specifications'!$A$11:$A$49,0))</f>
        <v>Current 2DS, 2020 start, 'Expect the Unexpected' but with cheap renewables</v>
      </c>
      <c r="B203" s="15" t="s">
        <v>37</v>
      </c>
      <c r="C203" s="15" t="s">
        <v>314</v>
      </c>
      <c r="D203" s="15" t="s">
        <v>346</v>
      </c>
      <c r="E203" s="16">
        <v>0</v>
      </c>
      <c r="F203" s="16">
        <v>0</v>
      </c>
      <c r="G203" s="16">
        <v>0</v>
      </c>
      <c r="H203" s="16">
        <v>0</v>
      </c>
      <c r="I203" s="16">
        <v>1038.81667642344</v>
      </c>
      <c r="J203" s="16">
        <v>0</v>
      </c>
      <c r="K203" s="16">
        <v>6384.9389266002709</v>
      </c>
      <c r="L203" s="16">
        <v>4291.1987903690833</v>
      </c>
      <c r="M203" s="16">
        <v>2173.4115590050346</v>
      </c>
      <c r="N203" s="16">
        <v>1885.0965134621229</v>
      </c>
      <c r="O203" s="16">
        <v>55.606238342390505</v>
      </c>
    </row>
    <row r="204" spans="1:15" x14ac:dyDescent="0.3">
      <c r="A204" s="15" t="str">
        <f>INDEX('R1. Scenario specifications'!$C$11:$C$49,MATCH($B204,'R1. Scenario specifications'!$A$11:$A$49,0))</f>
        <v>Current 2DS, 2020 start, 'Expect the Unexpected' but with cheap renewables</v>
      </c>
      <c r="B204" s="15" t="s">
        <v>37</v>
      </c>
      <c r="C204" s="15" t="s">
        <v>316</v>
      </c>
      <c r="D204" s="15" t="s">
        <v>347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1107.8100772084199</v>
      </c>
      <c r="N204" s="16">
        <v>1728.027443303936</v>
      </c>
      <c r="O204" s="16">
        <v>2052.3628408853801</v>
      </c>
    </row>
    <row r="205" spans="1:15" x14ac:dyDescent="0.3">
      <c r="A205" s="15" t="str">
        <f>INDEX('R1. Scenario specifications'!$C$11:$C$49,MATCH($B205,'R1. Scenario specifications'!$A$11:$A$49,0))</f>
        <v>Current 1.75DS, 2030 start, 'Expect the Unexpected' but with cheap CCS</v>
      </c>
      <c r="B205" s="15" t="s">
        <v>38</v>
      </c>
      <c r="C205" s="15" t="s">
        <v>311</v>
      </c>
      <c r="D205" s="15" t="s">
        <v>343</v>
      </c>
      <c r="E205" s="16">
        <v>5.3181942212818658</v>
      </c>
      <c r="F205" s="16">
        <v>52.489504077311494</v>
      </c>
      <c r="G205" s="16">
        <v>984.80993677964273</v>
      </c>
      <c r="H205" s="16">
        <v>2435.6436647030087</v>
      </c>
      <c r="I205" s="16">
        <v>812.84185782851955</v>
      </c>
      <c r="J205" s="16">
        <v>705.29797150590196</v>
      </c>
      <c r="K205" s="16">
        <v>1128.814866419588</v>
      </c>
      <c r="L205" s="16">
        <v>365.36424647498347</v>
      </c>
      <c r="M205" s="16">
        <v>666.4063185853679</v>
      </c>
      <c r="N205" s="16">
        <v>1457.891388216929</v>
      </c>
      <c r="O205" s="16">
        <v>1588.333879740374</v>
      </c>
    </row>
    <row r="206" spans="1:15" x14ac:dyDescent="0.3">
      <c r="A206" s="15" t="str">
        <f>INDEX('R1. Scenario specifications'!$C$11:$C$49,MATCH($B206,'R1. Scenario specifications'!$A$11:$A$49,0))</f>
        <v>Current 1.75DS, 2030 start, 'Expect the Unexpected' but with cheap CCS</v>
      </c>
      <c r="B206" s="15" t="s">
        <v>38</v>
      </c>
      <c r="C206" s="15" t="s">
        <v>312</v>
      </c>
      <c r="D206" s="15" t="s">
        <v>342</v>
      </c>
      <c r="E206" s="16">
        <v>0</v>
      </c>
      <c r="F206" s="16">
        <v>0</v>
      </c>
      <c r="G206" s="16">
        <v>55.3</v>
      </c>
      <c r="H206" s="16">
        <v>55.3</v>
      </c>
      <c r="I206" s="16">
        <v>55.3</v>
      </c>
      <c r="J206" s="16">
        <v>107.65043833970711</v>
      </c>
      <c r="K206" s="16">
        <v>3237.0521085288774</v>
      </c>
      <c r="L206" s="16">
        <v>12855.111057793181</v>
      </c>
      <c r="M206" s="16">
        <v>18719.752116375876</v>
      </c>
      <c r="N206" s="16">
        <v>19089.971348517167</v>
      </c>
      <c r="O206" s="16">
        <v>23123.645827579265</v>
      </c>
    </row>
    <row r="207" spans="1:15" x14ac:dyDescent="0.3">
      <c r="A207" s="15" t="str">
        <f>INDEX('R1. Scenario specifications'!$C$11:$C$49,MATCH($B207,'R1. Scenario specifications'!$A$11:$A$49,0))</f>
        <v>Current 1.75DS, 2030 start, 'Expect the Unexpected' but with cheap CCS</v>
      </c>
      <c r="B207" s="15" t="s">
        <v>38</v>
      </c>
      <c r="C207" s="15" t="s">
        <v>315</v>
      </c>
      <c r="D207" s="15" t="s">
        <v>344</v>
      </c>
      <c r="E207" s="16">
        <v>0</v>
      </c>
      <c r="F207" s="16">
        <v>0</v>
      </c>
      <c r="G207" s="16">
        <v>0</v>
      </c>
      <c r="H207" s="16">
        <v>0</v>
      </c>
      <c r="I207" s="16">
        <v>4123.3003085705468</v>
      </c>
      <c r="J207" s="16">
        <v>4463.041661198029</v>
      </c>
      <c r="K207" s="16">
        <v>4681.2928067027224</v>
      </c>
      <c r="L207" s="16">
        <v>5549.73220093891</v>
      </c>
      <c r="M207" s="16">
        <v>5740.1503846847472</v>
      </c>
      <c r="N207" s="16">
        <v>6096.4016763565614</v>
      </c>
      <c r="O207" s="16">
        <v>6486.9688526667542</v>
      </c>
    </row>
    <row r="208" spans="1:15" x14ac:dyDescent="0.3">
      <c r="A208" s="15" t="str">
        <f>INDEX('R1. Scenario specifications'!$C$11:$C$49,MATCH($B208,'R1. Scenario specifications'!$A$11:$A$49,0))</f>
        <v>Current 1.75DS, 2030 start, 'Expect the Unexpected' but with cheap CCS</v>
      </c>
      <c r="B208" s="15" t="s">
        <v>38</v>
      </c>
      <c r="C208" s="15" t="s">
        <v>313</v>
      </c>
      <c r="D208" s="15" t="s">
        <v>345</v>
      </c>
      <c r="E208" s="16">
        <v>3713.3155062532496</v>
      </c>
      <c r="F208" s="16">
        <v>9315.0276981882525</v>
      </c>
      <c r="G208" s="16">
        <v>16631.440649651107</v>
      </c>
      <c r="H208" s="16">
        <v>20212.766720979838</v>
      </c>
      <c r="I208" s="16">
        <v>14455.757859554064</v>
      </c>
      <c r="J208" s="16">
        <v>7028.1644696545218</v>
      </c>
      <c r="K208" s="16">
        <v>2802.4507598071341</v>
      </c>
      <c r="L208" s="16">
        <v>3583.2370467385799</v>
      </c>
      <c r="M208" s="16">
        <v>3233.1203245169363</v>
      </c>
      <c r="N208" s="16">
        <v>2742.3983026364062</v>
      </c>
      <c r="O208" s="16">
        <v>2565.6161392373256</v>
      </c>
    </row>
    <row r="209" spans="1:15" x14ac:dyDescent="0.3">
      <c r="A209" s="15" t="str">
        <f>INDEX('R1. Scenario specifications'!$C$11:$C$49,MATCH($B209,'R1. Scenario specifications'!$A$11:$A$49,0))</f>
        <v>Current 1.75DS, 2030 start, 'Expect the Unexpected' but with cheap CCS</v>
      </c>
      <c r="B209" s="15" t="s">
        <v>38</v>
      </c>
      <c r="C209" s="15" t="s">
        <v>314</v>
      </c>
      <c r="D209" s="15" t="s">
        <v>346</v>
      </c>
      <c r="E209" s="16">
        <v>0</v>
      </c>
      <c r="F209" s="16">
        <v>0</v>
      </c>
      <c r="G209" s="16">
        <v>0</v>
      </c>
      <c r="H209" s="16">
        <v>0</v>
      </c>
      <c r="I209" s="16">
        <v>2339.0462261697767</v>
      </c>
      <c r="J209" s="16">
        <v>7039.1065870422744</v>
      </c>
      <c r="K209" s="16">
        <v>6875.6223972992893</v>
      </c>
      <c r="L209" s="16">
        <v>8701.3093623928253</v>
      </c>
      <c r="M209" s="16">
        <v>2031.4830433475245</v>
      </c>
      <c r="N209" s="16">
        <v>927.55095539811737</v>
      </c>
      <c r="O209" s="16">
        <v>0</v>
      </c>
    </row>
    <row r="210" spans="1:15" x14ac:dyDescent="0.3">
      <c r="A210" s="15" t="str">
        <f>INDEX('R1. Scenario specifications'!$C$11:$C$49,MATCH($B210,'R1. Scenario specifications'!$A$11:$A$49,0))</f>
        <v>Current 1.75DS, 2030 start, 'Expect the Unexpected' but with cheap CCS</v>
      </c>
      <c r="B210" s="15" t="s">
        <v>38</v>
      </c>
      <c r="C210" s="15" t="s">
        <v>316</v>
      </c>
      <c r="D210" s="15" t="s">
        <v>347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7602.6658029767414</v>
      </c>
      <c r="K210" s="16">
        <v>8696.1275689342638</v>
      </c>
      <c r="L210" s="16">
        <v>0</v>
      </c>
      <c r="M210" s="16">
        <v>1887.511660392744</v>
      </c>
      <c r="N210" s="16">
        <v>3982.361505431928</v>
      </c>
      <c r="O210" s="16">
        <v>2630.6848815364128</v>
      </c>
    </row>
    <row r="211" spans="1:15" x14ac:dyDescent="0.3">
      <c r="A211" s="15" t="str">
        <f>INDEX('R1. Scenario specifications'!$C$11:$C$49,MATCH($B211,'R1. Scenario specifications'!$A$11:$A$49,0))</f>
        <v>Current 1.75DS, 2020 start, 'Expect the Unexpected' but with cheap EVs</v>
      </c>
      <c r="B211" s="15" t="s">
        <v>39</v>
      </c>
      <c r="C211" s="15" t="s">
        <v>311</v>
      </c>
      <c r="D211" s="15" t="s">
        <v>343</v>
      </c>
      <c r="E211" s="16">
        <v>5.3181942212818658</v>
      </c>
      <c r="F211" s="16">
        <v>52.489504077311494</v>
      </c>
      <c r="G211" s="16">
        <v>984.80993677964273</v>
      </c>
      <c r="H211" s="16">
        <v>135.95731443305996</v>
      </c>
      <c r="I211" s="16">
        <v>289.3666155904067</v>
      </c>
      <c r="J211" s="16">
        <v>565.18924339864566</v>
      </c>
      <c r="K211" s="16">
        <v>317.99540076455764</v>
      </c>
      <c r="L211" s="16">
        <v>612.95529214151429</v>
      </c>
      <c r="M211" s="16">
        <v>1444.8930636428577</v>
      </c>
      <c r="N211" s="16">
        <v>2109.8432298676116</v>
      </c>
      <c r="O211" s="16">
        <v>1766.6955345336983</v>
      </c>
    </row>
    <row r="212" spans="1:15" x14ac:dyDescent="0.3">
      <c r="A212" s="15" t="str">
        <f>INDEX('R1. Scenario specifications'!$C$11:$C$49,MATCH($B212,'R1. Scenario specifications'!$A$11:$A$49,0))</f>
        <v>Current 1.75DS, 2020 start, 'Expect the Unexpected' but with cheap EVs</v>
      </c>
      <c r="B212" s="15" t="s">
        <v>39</v>
      </c>
      <c r="C212" s="15" t="s">
        <v>312</v>
      </c>
      <c r="D212" s="15" t="s">
        <v>342</v>
      </c>
      <c r="E212" s="16">
        <v>0</v>
      </c>
      <c r="F212" s="16">
        <v>0</v>
      </c>
      <c r="G212" s="16">
        <v>55.3</v>
      </c>
      <c r="H212" s="16">
        <v>783.8378425692506</v>
      </c>
      <c r="I212" s="16">
        <v>14707.182621777885</v>
      </c>
      <c r="J212" s="16">
        <v>19700.420563100408</v>
      </c>
      <c r="K212" s="16">
        <v>20917.828238689079</v>
      </c>
      <c r="L212" s="16">
        <v>22194.298339971476</v>
      </c>
      <c r="M212" s="16">
        <v>24542.495555439004</v>
      </c>
      <c r="N212" s="16">
        <v>26790.890402877492</v>
      </c>
      <c r="O212" s="16">
        <v>28570.560948663635</v>
      </c>
    </row>
    <row r="213" spans="1:15" x14ac:dyDescent="0.3">
      <c r="A213" s="15" t="str">
        <f>INDEX('R1. Scenario specifications'!$C$11:$C$49,MATCH($B213,'R1. Scenario specifications'!$A$11:$A$49,0))</f>
        <v>Current 1.75DS, 2020 start, 'Expect the Unexpected' but with cheap EVs</v>
      </c>
      <c r="B213" s="15" t="s">
        <v>39</v>
      </c>
      <c r="C213" s="15" t="s">
        <v>315</v>
      </c>
      <c r="D213" s="15" t="s">
        <v>344</v>
      </c>
      <c r="E213" s="16">
        <v>0</v>
      </c>
      <c r="F213" s="16">
        <v>0</v>
      </c>
      <c r="G213" s="16">
        <v>0</v>
      </c>
      <c r="H213" s="16">
        <v>2844.3923702441634</v>
      </c>
      <c r="I213" s="16">
        <v>2844.3161447023522</v>
      </c>
      <c r="J213" s="16">
        <v>4922.1335660541608</v>
      </c>
      <c r="K213" s="16">
        <v>4572.4703480006265</v>
      </c>
      <c r="L213" s="16">
        <v>4819.2583843468256</v>
      </c>
      <c r="M213" s="16">
        <v>4456.6561446085616</v>
      </c>
      <c r="N213" s="16">
        <v>4092.9125894222084</v>
      </c>
      <c r="O213" s="16">
        <v>5305.1657321550028</v>
      </c>
    </row>
    <row r="214" spans="1:15" x14ac:dyDescent="0.3">
      <c r="A214" s="15" t="str">
        <f>INDEX('R1. Scenario specifications'!$C$11:$C$49,MATCH($B214,'R1. Scenario specifications'!$A$11:$A$49,0))</f>
        <v>Current 1.75DS, 2020 start, 'Expect the Unexpected' but with cheap EVs</v>
      </c>
      <c r="B214" s="15" t="s">
        <v>39</v>
      </c>
      <c r="C214" s="15" t="s">
        <v>313</v>
      </c>
      <c r="D214" s="15" t="s">
        <v>345</v>
      </c>
      <c r="E214" s="16">
        <v>3713.3155062532496</v>
      </c>
      <c r="F214" s="16">
        <v>9315.0276981882525</v>
      </c>
      <c r="G214" s="16">
        <v>16631.440649651107</v>
      </c>
      <c r="H214" s="16">
        <v>7966.2254017771147</v>
      </c>
      <c r="I214" s="16">
        <v>3121.9996767839943</v>
      </c>
      <c r="J214" s="16">
        <v>3143.742669424531</v>
      </c>
      <c r="K214" s="16">
        <v>3478.1432549479323</v>
      </c>
      <c r="L214" s="16">
        <v>3364.3435043786117</v>
      </c>
      <c r="M214" s="16">
        <v>2684.0091388629553</v>
      </c>
      <c r="N214" s="16">
        <v>2216.1141947212091</v>
      </c>
      <c r="O214" s="16">
        <v>2410.7499107805938</v>
      </c>
    </row>
    <row r="215" spans="1:15" x14ac:dyDescent="0.3">
      <c r="A215" s="15" t="str">
        <f>INDEX('R1. Scenario specifications'!$C$11:$C$49,MATCH($B215,'R1. Scenario specifications'!$A$11:$A$49,0))</f>
        <v>Current 1.75DS, 2020 start, 'Expect the Unexpected' but with cheap EVs</v>
      </c>
      <c r="B215" s="15" t="s">
        <v>39</v>
      </c>
      <c r="C215" s="15" t="s">
        <v>314</v>
      </c>
      <c r="D215" s="15" t="s">
        <v>346</v>
      </c>
      <c r="E215" s="16">
        <v>0</v>
      </c>
      <c r="F215" s="16">
        <v>0</v>
      </c>
      <c r="G215" s="16">
        <v>0</v>
      </c>
      <c r="H215" s="16">
        <v>5463.3482118713364</v>
      </c>
      <c r="I215" s="16">
        <v>1315.9221606654157</v>
      </c>
      <c r="J215" s="16">
        <v>83.985394662950895</v>
      </c>
      <c r="K215" s="16">
        <v>79.069957639910598</v>
      </c>
      <c r="L215" s="16">
        <v>765.07830669618784</v>
      </c>
      <c r="M215" s="16">
        <v>559.73786093027252</v>
      </c>
      <c r="N215" s="16">
        <v>503.05384573815263</v>
      </c>
      <c r="O215" s="16">
        <v>6.8881564825628505</v>
      </c>
    </row>
    <row r="216" spans="1:15" x14ac:dyDescent="0.3">
      <c r="A216" s="15" t="str">
        <f>INDEX('R1. Scenario specifications'!$C$11:$C$49,MATCH($B216,'R1. Scenario specifications'!$A$11:$A$49,0))</f>
        <v>Current 1.75DS, 2020 start, 'Expect the Unexpected' but with cheap EVs</v>
      </c>
      <c r="B216" s="15" t="s">
        <v>39</v>
      </c>
      <c r="C216" s="15" t="s">
        <v>316</v>
      </c>
      <c r="D216" s="15" t="s">
        <v>347</v>
      </c>
      <c r="E216" s="16">
        <v>0</v>
      </c>
      <c r="F216" s="16">
        <v>0</v>
      </c>
      <c r="G216" s="16">
        <v>0</v>
      </c>
      <c r="H216" s="16">
        <v>6021.9442290075522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</row>
    <row r="217" spans="1:15" x14ac:dyDescent="0.3">
      <c r="A217" s="15" t="str">
        <f>INDEX('R1. Scenario specifications'!$C$11:$C$49,MATCH($B217,'R1. Scenario specifications'!$A$11:$A$49,0))</f>
        <v>Current 1.75DS, 2030 start, 'Expect the Unexpected' but with cheap EVs</v>
      </c>
      <c r="B217" s="15" t="s">
        <v>40</v>
      </c>
      <c r="C217" s="15" t="s">
        <v>311</v>
      </c>
      <c r="D217" s="15" t="s">
        <v>343</v>
      </c>
      <c r="E217" s="16">
        <v>5.3181942212818658</v>
      </c>
      <c r="F217" s="16">
        <v>52.489504077311494</v>
      </c>
      <c r="G217" s="16">
        <v>984.80993677964273</v>
      </c>
      <c r="H217" s="16">
        <v>2435.6436647030087</v>
      </c>
      <c r="I217" s="16">
        <v>390.28451885496565</v>
      </c>
      <c r="J217" s="16">
        <v>1108.7061373458068</v>
      </c>
      <c r="K217" s="16">
        <v>1710.6469692406081</v>
      </c>
      <c r="L217" s="16">
        <v>550.82390840136793</v>
      </c>
      <c r="M217" s="16">
        <v>1283.1985667156521</v>
      </c>
      <c r="N217" s="16">
        <v>1912.9532574806803</v>
      </c>
      <c r="O217" s="16">
        <v>1638.8833522784939</v>
      </c>
    </row>
    <row r="218" spans="1:15" x14ac:dyDescent="0.3">
      <c r="A218" s="15" t="str">
        <f>INDEX('R1. Scenario specifications'!$C$11:$C$49,MATCH($B218,'R1. Scenario specifications'!$A$11:$A$49,0))</f>
        <v>Current 1.75DS, 2030 start, 'Expect the Unexpected' but with cheap EVs</v>
      </c>
      <c r="B218" s="15" t="s">
        <v>40</v>
      </c>
      <c r="C218" s="15" t="s">
        <v>312</v>
      </c>
      <c r="D218" s="15" t="s">
        <v>342</v>
      </c>
      <c r="E218" s="16">
        <v>0</v>
      </c>
      <c r="F218" s="16">
        <v>0</v>
      </c>
      <c r="G218" s="16">
        <v>55.3</v>
      </c>
      <c r="H218" s="16">
        <v>55.3</v>
      </c>
      <c r="I218" s="16">
        <v>14867.731679550958</v>
      </c>
      <c r="J218" s="16">
        <v>20149.343886779679</v>
      </c>
      <c r="K218" s="16">
        <v>21251.948394894825</v>
      </c>
      <c r="L218" s="16">
        <v>22725.878952784973</v>
      </c>
      <c r="M218" s="16">
        <v>23944.028065157287</v>
      </c>
      <c r="N218" s="16">
        <v>26726.6990370977</v>
      </c>
      <c r="O218" s="16">
        <v>28600.637826530357</v>
      </c>
    </row>
    <row r="219" spans="1:15" x14ac:dyDescent="0.3">
      <c r="A219" s="15" t="str">
        <f>INDEX('R1. Scenario specifications'!$C$11:$C$49,MATCH($B219,'R1. Scenario specifications'!$A$11:$A$49,0))</f>
        <v>Current 1.75DS, 2030 start, 'Expect the Unexpected' but with cheap EVs</v>
      </c>
      <c r="B219" s="15" t="s">
        <v>40</v>
      </c>
      <c r="C219" s="15" t="s">
        <v>315</v>
      </c>
      <c r="D219" s="15" t="s">
        <v>344</v>
      </c>
      <c r="E219" s="16">
        <v>0</v>
      </c>
      <c r="F219" s="16">
        <v>0</v>
      </c>
      <c r="G219" s="16">
        <v>0</v>
      </c>
      <c r="H219" s="16">
        <v>0</v>
      </c>
      <c r="I219" s="16">
        <v>3528.01024176909</v>
      </c>
      <c r="J219" s="16">
        <v>3636.3455975935967</v>
      </c>
      <c r="K219" s="16">
        <v>2933.3783911052515</v>
      </c>
      <c r="L219" s="16">
        <v>5262.8196102898228</v>
      </c>
      <c r="M219" s="16">
        <v>4851.9626128549344</v>
      </c>
      <c r="N219" s="16">
        <v>4481.3091466772503</v>
      </c>
      <c r="O219" s="16">
        <v>5183.9024330786679</v>
      </c>
    </row>
    <row r="220" spans="1:15" x14ac:dyDescent="0.3">
      <c r="A220" s="15" t="str">
        <f>INDEX('R1. Scenario specifications'!$C$11:$C$49,MATCH($B220,'R1. Scenario specifications'!$A$11:$A$49,0))</f>
        <v>Current 1.75DS, 2030 start, 'Expect the Unexpected' but with cheap EVs</v>
      </c>
      <c r="B220" s="15" t="s">
        <v>40</v>
      </c>
      <c r="C220" s="15" t="s">
        <v>313</v>
      </c>
      <c r="D220" s="15" t="s">
        <v>345</v>
      </c>
      <c r="E220" s="16">
        <v>3713.3155062532496</v>
      </c>
      <c r="F220" s="16">
        <v>9315.0276981882525</v>
      </c>
      <c r="G220" s="16">
        <v>16631.440649651107</v>
      </c>
      <c r="H220" s="16">
        <v>20212.766720979838</v>
      </c>
      <c r="I220" s="16">
        <v>3039.2412390587615</v>
      </c>
      <c r="J220" s="16">
        <v>2776.6026258434408</v>
      </c>
      <c r="K220" s="16">
        <v>2141.6606136531559</v>
      </c>
      <c r="L220" s="16">
        <v>3511.3513814181892</v>
      </c>
      <c r="M220" s="16">
        <v>2863.1476564327972</v>
      </c>
      <c r="N220" s="16">
        <v>2420.3142994041254</v>
      </c>
      <c r="O220" s="16">
        <v>2593.5832517687654</v>
      </c>
    </row>
    <row r="221" spans="1:15" x14ac:dyDescent="0.3">
      <c r="A221" s="15" t="str">
        <f>INDEX('R1. Scenario specifications'!$C$11:$C$49,MATCH($B221,'R1. Scenario specifications'!$A$11:$A$49,0))</f>
        <v>Current 1.75DS, 2030 start, 'Expect the Unexpected' but with cheap EVs</v>
      </c>
      <c r="B221" s="15" t="s">
        <v>40</v>
      </c>
      <c r="C221" s="15" t="s">
        <v>314</v>
      </c>
      <c r="D221" s="15" t="s">
        <v>346</v>
      </c>
      <c r="E221" s="16">
        <v>0</v>
      </c>
      <c r="F221" s="16">
        <v>0</v>
      </c>
      <c r="G221" s="16">
        <v>0</v>
      </c>
      <c r="H221" s="16">
        <v>0</v>
      </c>
      <c r="I221" s="16">
        <v>649.20087807924676</v>
      </c>
      <c r="J221" s="16">
        <v>264.58398847203165</v>
      </c>
      <c r="K221" s="16">
        <v>735.7743805623096</v>
      </c>
      <c r="L221" s="16">
        <v>165.89267035907457</v>
      </c>
      <c r="M221" s="16">
        <v>647.50330022031517</v>
      </c>
      <c r="N221" s="16">
        <v>416.98595728197404</v>
      </c>
      <c r="O221" s="16">
        <v>1.9068762696014301</v>
      </c>
    </row>
    <row r="222" spans="1:15" x14ac:dyDescent="0.3">
      <c r="A222" s="15" t="str">
        <f>INDEX('R1. Scenario specifications'!$C$11:$C$49,MATCH($B222,'R1. Scenario specifications'!$A$11:$A$49,0))</f>
        <v>Current 1.75DS, 2030 start, 'Expect the Unexpected' but with cheap EVs</v>
      </c>
      <c r="B222" s="15" t="s">
        <v>40</v>
      </c>
      <c r="C222" s="15" t="s">
        <v>316</v>
      </c>
      <c r="D222" s="15" t="s">
        <v>347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</row>
    <row r="223" spans="1:15" x14ac:dyDescent="0.3">
      <c r="A223" s="15" t="str">
        <f>INDEX('R1. Scenario specifications'!$C$11:$C$49,MATCH($B223,'R1. Scenario specifications'!$A$11:$A$49,0))</f>
        <v>Current 1.75DS, 2020 start, 'Expect the Unexpected' but with cheap energy efficiency</v>
      </c>
      <c r="B223" s="15" t="s">
        <v>41</v>
      </c>
      <c r="C223" s="15" t="s">
        <v>311</v>
      </c>
      <c r="D223" s="15" t="s">
        <v>343</v>
      </c>
      <c r="E223" s="16">
        <v>5.3181942212818658</v>
      </c>
      <c r="F223" s="16">
        <v>52.489504077311494</v>
      </c>
      <c r="G223" s="16">
        <v>984.80993677964273</v>
      </c>
      <c r="H223" s="16">
        <v>597.88899679274311</v>
      </c>
      <c r="I223" s="16">
        <v>1466.4111416705546</v>
      </c>
      <c r="J223" s="16">
        <v>1450.1055129421118</v>
      </c>
      <c r="K223" s="16">
        <v>241.45559722488622</v>
      </c>
      <c r="L223" s="16">
        <v>305.23434798899905</v>
      </c>
      <c r="M223" s="16">
        <v>686.07982891717336</v>
      </c>
      <c r="N223" s="16">
        <v>1445.2189672447989</v>
      </c>
      <c r="O223" s="16">
        <v>1672.5243634502901</v>
      </c>
    </row>
    <row r="224" spans="1:15" x14ac:dyDescent="0.3">
      <c r="A224" s="15" t="str">
        <f>INDEX('R1. Scenario specifications'!$C$11:$C$49,MATCH($B224,'R1. Scenario specifications'!$A$11:$A$49,0))</f>
        <v>Current 1.75DS, 2020 start, 'Expect the Unexpected' but with cheap energy efficiency</v>
      </c>
      <c r="B224" s="15" t="s">
        <v>41</v>
      </c>
      <c r="C224" s="15" t="s">
        <v>312</v>
      </c>
      <c r="D224" s="15" t="s">
        <v>342</v>
      </c>
      <c r="E224" s="16">
        <v>0</v>
      </c>
      <c r="F224" s="16">
        <v>0</v>
      </c>
      <c r="G224" s="16">
        <v>55.3</v>
      </c>
      <c r="H224" s="16">
        <v>55.3</v>
      </c>
      <c r="I224" s="16">
        <v>55.3</v>
      </c>
      <c r="J224" s="16">
        <v>55.299999999999955</v>
      </c>
      <c r="K224" s="16">
        <v>7390.3575355548564</v>
      </c>
      <c r="L224" s="16">
        <v>13263.043032824971</v>
      </c>
      <c r="M224" s="16">
        <v>14775.695715113075</v>
      </c>
      <c r="N224" s="16">
        <v>15036.265851503027</v>
      </c>
      <c r="O224" s="16">
        <v>18221.456291155151</v>
      </c>
    </row>
    <row r="225" spans="1:15" x14ac:dyDescent="0.3">
      <c r="A225" s="15" t="str">
        <f>INDEX('R1. Scenario specifications'!$C$11:$C$49,MATCH($B225,'R1. Scenario specifications'!$A$11:$A$49,0))</f>
        <v>Current 1.75DS, 2020 start, 'Expect the Unexpected' but with cheap energy efficiency</v>
      </c>
      <c r="B225" s="15" t="s">
        <v>41</v>
      </c>
      <c r="C225" s="15" t="s">
        <v>315</v>
      </c>
      <c r="D225" s="15" t="s">
        <v>344</v>
      </c>
      <c r="E225" s="16">
        <v>0</v>
      </c>
      <c r="F225" s="16">
        <v>0</v>
      </c>
      <c r="G225" s="16">
        <v>0</v>
      </c>
      <c r="H225" s="16">
        <v>2161.4883214660026</v>
      </c>
      <c r="I225" s="16">
        <v>3066.166200175222</v>
      </c>
      <c r="J225" s="16">
        <v>4312.0268318359103</v>
      </c>
      <c r="K225" s="16">
        <v>4301.5136556729913</v>
      </c>
      <c r="L225" s="16">
        <v>4723.0638876675821</v>
      </c>
      <c r="M225" s="16">
        <v>4928.6952568495362</v>
      </c>
      <c r="N225" s="16">
        <v>5215.1764679520447</v>
      </c>
      <c r="O225" s="16">
        <v>5506.5093446684741</v>
      </c>
    </row>
    <row r="226" spans="1:15" x14ac:dyDescent="0.3">
      <c r="A226" s="15" t="str">
        <f>INDEX('R1. Scenario specifications'!$C$11:$C$49,MATCH($B226,'R1. Scenario specifications'!$A$11:$A$49,0))</f>
        <v>Current 1.75DS, 2020 start, 'Expect the Unexpected' but with cheap energy efficiency</v>
      </c>
      <c r="B226" s="15" t="s">
        <v>41</v>
      </c>
      <c r="C226" s="15" t="s">
        <v>313</v>
      </c>
      <c r="D226" s="15" t="s">
        <v>345</v>
      </c>
      <c r="E226" s="16">
        <v>3713.3155062532496</v>
      </c>
      <c r="F226" s="16">
        <v>9315.0276981882525</v>
      </c>
      <c r="G226" s="16">
        <v>16631.440649651107</v>
      </c>
      <c r="H226" s="16">
        <v>12640.972522028516</v>
      </c>
      <c r="I226" s="16">
        <v>14067.306564324963</v>
      </c>
      <c r="J226" s="16">
        <v>15894.436879005749</v>
      </c>
      <c r="K226" s="16">
        <v>6240.1732278356503</v>
      </c>
      <c r="L226" s="16">
        <v>3508.190062102718</v>
      </c>
      <c r="M226" s="16">
        <v>3292.901675008563</v>
      </c>
      <c r="N226" s="16">
        <v>2715.2801233870341</v>
      </c>
      <c r="O226" s="16">
        <v>2527.34250351125</v>
      </c>
    </row>
    <row r="227" spans="1:15" x14ac:dyDescent="0.3">
      <c r="A227" s="15" t="str">
        <f>INDEX('R1. Scenario specifications'!$C$11:$C$49,MATCH($B227,'R1. Scenario specifications'!$A$11:$A$49,0))</f>
        <v>Current 1.75DS, 2020 start, 'Expect the Unexpected' but with cheap energy efficiency</v>
      </c>
      <c r="B227" s="15" t="s">
        <v>41</v>
      </c>
      <c r="C227" s="15" t="s">
        <v>314</v>
      </c>
      <c r="D227" s="15" t="s">
        <v>346</v>
      </c>
      <c r="E227" s="16">
        <v>0</v>
      </c>
      <c r="F227" s="16">
        <v>0</v>
      </c>
      <c r="G227" s="16">
        <v>0</v>
      </c>
      <c r="H227" s="16">
        <v>0</v>
      </c>
      <c r="I227" s="16">
        <v>862.5126270665005</v>
      </c>
      <c r="J227" s="16">
        <v>106.541881742746</v>
      </c>
      <c r="K227" s="16">
        <v>5172.3081298944389</v>
      </c>
      <c r="L227" s="16">
        <v>3138.3953747151527</v>
      </c>
      <c r="M227" s="16">
        <v>2141.5308140017469</v>
      </c>
      <c r="N227" s="16">
        <v>1078.8206396294029</v>
      </c>
      <c r="O227" s="16">
        <v>0</v>
      </c>
    </row>
    <row r="228" spans="1:15" x14ac:dyDescent="0.3">
      <c r="A228" s="15" t="str">
        <f>INDEX('R1. Scenario specifications'!$C$11:$C$49,MATCH($B228,'R1. Scenario specifications'!$A$11:$A$49,0))</f>
        <v>Current 1.75DS, 2020 start, 'Expect the Unexpected' but with cheap energy efficiency</v>
      </c>
      <c r="B228" s="15" t="s">
        <v>41</v>
      </c>
      <c r="C228" s="15" t="s">
        <v>316</v>
      </c>
      <c r="D228" s="15" t="s">
        <v>347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544.26886001170521</v>
      </c>
      <c r="N228" s="16">
        <v>2391.38569515176</v>
      </c>
      <c r="O228" s="16">
        <v>1559.0234250961721</v>
      </c>
    </row>
    <row r="229" spans="1:15" x14ac:dyDescent="0.3">
      <c r="A229" s="15" t="str">
        <f>INDEX('R1. Scenario specifications'!$C$11:$C$49,MATCH($B229,'R1. Scenario specifications'!$A$11:$A$49,0))</f>
        <v>Current 1.75DS, 2030 start, 'Expect the Unexpected' but with cheap energy efficiency</v>
      </c>
      <c r="B229" s="15" t="s">
        <v>42</v>
      </c>
      <c r="C229" s="15" t="s">
        <v>311</v>
      </c>
      <c r="D229" s="15" t="s">
        <v>343</v>
      </c>
      <c r="E229" s="16">
        <v>5.3181942212818658</v>
      </c>
      <c r="F229" s="16">
        <v>52.489504077311494</v>
      </c>
      <c r="G229" s="16">
        <v>984.80993677964273</v>
      </c>
      <c r="H229" s="16">
        <v>2435.6436647030087</v>
      </c>
      <c r="I229" s="16">
        <v>1006.0350324512046</v>
      </c>
      <c r="J229" s="16">
        <v>756.2803496985365</v>
      </c>
      <c r="K229" s="16">
        <v>1293.7815762249463</v>
      </c>
      <c r="L229" s="16">
        <v>327.29421918144863</v>
      </c>
      <c r="M229" s="16">
        <v>475.11209113414293</v>
      </c>
      <c r="N229" s="16">
        <v>891.64482074816146</v>
      </c>
      <c r="O229" s="16">
        <v>1637.2796356770859</v>
      </c>
    </row>
    <row r="230" spans="1:15" x14ac:dyDescent="0.3">
      <c r="A230" s="15" t="str">
        <f>INDEX('R1. Scenario specifications'!$C$11:$C$49,MATCH($B230,'R1. Scenario specifications'!$A$11:$A$49,0))</f>
        <v>Current 1.75DS, 2030 start, 'Expect the Unexpected' but with cheap energy efficiency</v>
      </c>
      <c r="B230" s="15" t="s">
        <v>42</v>
      </c>
      <c r="C230" s="15" t="s">
        <v>312</v>
      </c>
      <c r="D230" s="15" t="s">
        <v>342</v>
      </c>
      <c r="E230" s="16">
        <v>0</v>
      </c>
      <c r="F230" s="16">
        <v>0</v>
      </c>
      <c r="G230" s="16">
        <v>55.3</v>
      </c>
      <c r="H230" s="16">
        <v>55.3</v>
      </c>
      <c r="I230" s="16">
        <v>55.299999999999962</v>
      </c>
      <c r="J230" s="16">
        <v>55.3</v>
      </c>
      <c r="K230" s="16">
        <v>2678.4714054267388</v>
      </c>
      <c r="L230" s="16">
        <v>9671.6109784502514</v>
      </c>
      <c r="M230" s="16">
        <v>14882.521153885436</v>
      </c>
      <c r="N230" s="16">
        <v>15763.811556305043</v>
      </c>
      <c r="O230" s="16">
        <v>18325.447961058973</v>
      </c>
    </row>
    <row r="231" spans="1:15" x14ac:dyDescent="0.3">
      <c r="A231" s="15" t="str">
        <f>INDEX('R1. Scenario specifications'!$C$11:$C$49,MATCH($B231,'R1. Scenario specifications'!$A$11:$A$49,0))</f>
        <v>Current 1.75DS, 2030 start, 'Expect the Unexpected' but with cheap energy efficiency</v>
      </c>
      <c r="B231" s="15" t="s">
        <v>42</v>
      </c>
      <c r="C231" s="15" t="s">
        <v>315</v>
      </c>
      <c r="D231" s="15" t="s">
        <v>344</v>
      </c>
      <c r="E231" s="16">
        <v>0</v>
      </c>
      <c r="F231" s="16">
        <v>0</v>
      </c>
      <c r="G231" s="16">
        <v>0</v>
      </c>
      <c r="H231" s="16">
        <v>0</v>
      </c>
      <c r="I231" s="16">
        <v>3680.9907139086131</v>
      </c>
      <c r="J231" s="16">
        <v>3820.5306644369521</v>
      </c>
      <c r="K231" s="16">
        <v>3501.2785071827884</v>
      </c>
      <c r="L231" s="16">
        <v>4897.6139613716005</v>
      </c>
      <c r="M231" s="16">
        <v>4840.8666431279462</v>
      </c>
      <c r="N231" s="16">
        <v>5284.7860895660679</v>
      </c>
      <c r="O231" s="16">
        <v>5538.9455112357991</v>
      </c>
    </row>
    <row r="232" spans="1:15" x14ac:dyDescent="0.3">
      <c r="A232" s="15" t="str">
        <f>INDEX('R1. Scenario specifications'!$C$11:$C$49,MATCH($B232,'R1. Scenario specifications'!$A$11:$A$49,0))</f>
        <v>Current 1.75DS, 2030 start, 'Expect the Unexpected' but with cheap energy efficiency</v>
      </c>
      <c r="B232" s="15" t="s">
        <v>42</v>
      </c>
      <c r="C232" s="15" t="s">
        <v>313</v>
      </c>
      <c r="D232" s="15" t="s">
        <v>345</v>
      </c>
      <c r="E232" s="16">
        <v>3713.3155062532496</v>
      </c>
      <c r="F232" s="16">
        <v>9315.0276981882525</v>
      </c>
      <c r="G232" s="16">
        <v>16631.440649651107</v>
      </c>
      <c r="H232" s="16">
        <v>20212.766720979838</v>
      </c>
      <c r="I232" s="16">
        <v>11673.452194275464</v>
      </c>
      <c r="J232" s="16">
        <v>8284.9111700266858</v>
      </c>
      <c r="K232" s="16">
        <v>2829.5907325206908</v>
      </c>
      <c r="L232" s="16">
        <v>4096.8271304567788</v>
      </c>
      <c r="M232" s="16">
        <v>3445.7436454519457</v>
      </c>
      <c r="N232" s="16">
        <v>3319.1956614466553</v>
      </c>
      <c r="O232" s="16">
        <v>2629.5976098292958</v>
      </c>
    </row>
    <row r="233" spans="1:15" x14ac:dyDescent="0.3">
      <c r="A233" s="15" t="str">
        <f>INDEX('R1. Scenario specifications'!$C$11:$C$49,MATCH($B233,'R1. Scenario specifications'!$A$11:$A$49,0))</f>
        <v>Current 1.75DS, 2030 start, 'Expect the Unexpected' but with cheap energy efficiency</v>
      </c>
      <c r="B233" s="15" t="s">
        <v>42</v>
      </c>
      <c r="C233" s="15" t="s">
        <v>314</v>
      </c>
      <c r="D233" s="15" t="s">
        <v>346</v>
      </c>
      <c r="E233" s="16">
        <v>0</v>
      </c>
      <c r="F233" s="16">
        <v>0</v>
      </c>
      <c r="G233" s="16">
        <v>0</v>
      </c>
      <c r="H233" s="16">
        <v>0</v>
      </c>
      <c r="I233" s="16">
        <v>1096.6776258555146</v>
      </c>
      <c r="J233" s="16">
        <v>6391.3508070783982</v>
      </c>
      <c r="K233" s="16">
        <v>5494.5571040642972</v>
      </c>
      <c r="L233" s="16">
        <v>6456.2446647882434</v>
      </c>
      <c r="M233" s="16">
        <v>2395.9700936547338</v>
      </c>
      <c r="N233" s="16">
        <v>1721.6592040725297</v>
      </c>
      <c r="O233" s="16">
        <v>0</v>
      </c>
    </row>
    <row r="234" spans="1:15" x14ac:dyDescent="0.3">
      <c r="A234" s="15" t="str">
        <f>INDEX('R1. Scenario specifications'!$C$11:$C$49,MATCH($B234,'R1. Scenario specifications'!$A$11:$A$49,0))</f>
        <v>Current 1.75DS, 2030 start, 'Expect the Unexpected' but with cheap energy efficiency</v>
      </c>
      <c r="B234" s="15" t="s">
        <v>42</v>
      </c>
      <c r="C234" s="15" t="s">
        <v>316</v>
      </c>
      <c r="D234" s="15" t="s">
        <v>347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2837.137607649755</v>
      </c>
      <c r="K234" s="16">
        <v>6566.7985903068693</v>
      </c>
      <c r="L234" s="16">
        <v>0</v>
      </c>
      <c r="M234" s="16">
        <v>166.80725967138099</v>
      </c>
      <c r="N234" s="16">
        <v>1053.5339126679505</v>
      </c>
      <c r="O234" s="16">
        <v>1592.6254745456006</v>
      </c>
    </row>
    <row r="235" spans="1:15" x14ac:dyDescent="0.3">
      <c r="A235" s="15" t="str">
        <f>INDEX('R1. Scenario specifications'!$C$11:$C$49,MATCH($B235,'R1. Scenario specifications'!$A$11:$A$49,0))</f>
        <v>Current 1.75DS, 2020 start, 'Expect the Unexpected' but with most conservative biomass CCS / NET technology cost assumptions</v>
      </c>
      <c r="B235" s="15" t="s">
        <v>43</v>
      </c>
      <c r="C235" s="15" t="s">
        <v>311</v>
      </c>
      <c r="D235" s="15" t="s">
        <v>343</v>
      </c>
      <c r="E235" s="16">
        <v>5.3181942212818658</v>
      </c>
      <c r="F235" s="16">
        <v>52.489504077311494</v>
      </c>
      <c r="G235" s="16">
        <v>984.80993677964273</v>
      </c>
      <c r="H235" s="16">
        <v>782.61772902025052</v>
      </c>
      <c r="I235" s="16">
        <v>1299.771835029569</v>
      </c>
      <c r="J235" s="16">
        <v>1330.0132786127824</v>
      </c>
      <c r="K235" s="16">
        <v>177.60399234317217</v>
      </c>
      <c r="L235" s="16">
        <v>434.41330165431287</v>
      </c>
      <c r="M235" s="16">
        <v>914.7111351516146</v>
      </c>
      <c r="N235" s="16">
        <v>1451.301868522721</v>
      </c>
      <c r="O235" s="16">
        <v>1653.7472112068356</v>
      </c>
    </row>
    <row r="236" spans="1:15" x14ac:dyDescent="0.3">
      <c r="A236" s="15" t="str">
        <f>INDEX('R1. Scenario specifications'!$C$11:$C$49,MATCH($B236,'R1. Scenario specifications'!$A$11:$A$49,0))</f>
        <v>Current 1.75DS, 2020 start, 'Expect the Unexpected' but with most conservative biomass CCS / NET technology cost assumptions</v>
      </c>
      <c r="B236" s="15" t="s">
        <v>43</v>
      </c>
      <c r="C236" s="15" t="s">
        <v>312</v>
      </c>
      <c r="D236" s="15" t="s">
        <v>342</v>
      </c>
      <c r="E236" s="16">
        <v>0</v>
      </c>
      <c r="F236" s="16">
        <v>0</v>
      </c>
      <c r="G236" s="16">
        <v>55.3</v>
      </c>
      <c r="H236" s="16">
        <v>55.3</v>
      </c>
      <c r="I236" s="16">
        <v>55.3</v>
      </c>
      <c r="J236" s="16">
        <v>55.299999999999848</v>
      </c>
      <c r="K236" s="16">
        <v>9965.9651776554092</v>
      </c>
      <c r="L236" s="16">
        <v>14623.440778782453</v>
      </c>
      <c r="M236" s="16">
        <v>18080.489605264705</v>
      </c>
      <c r="N236" s="16">
        <v>17857.449916414655</v>
      </c>
      <c r="O236" s="16">
        <v>23025.481837865555</v>
      </c>
    </row>
    <row r="237" spans="1:15" x14ac:dyDescent="0.3">
      <c r="A237" s="15" t="str">
        <f>INDEX('R1. Scenario specifications'!$C$11:$C$49,MATCH($B237,'R1. Scenario specifications'!$A$11:$A$49,0))</f>
        <v>Current 1.75DS, 2020 start, 'Expect the Unexpected' but with most conservative biomass CCS / NET technology cost assumptions</v>
      </c>
      <c r="B237" s="15" t="s">
        <v>43</v>
      </c>
      <c r="C237" s="15" t="s">
        <v>315</v>
      </c>
      <c r="D237" s="15" t="s">
        <v>344</v>
      </c>
      <c r="E237" s="16">
        <v>0</v>
      </c>
      <c r="F237" s="16">
        <v>0</v>
      </c>
      <c r="G237" s="16">
        <v>0</v>
      </c>
      <c r="H237" s="16">
        <v>2920.4927897824819</v>
      </c>
      <c r="I237" s="16">
        <v>3340.4204148276758</v>
      </c>
      <c r="J237" s="16">
        <v>5075.8779517054163</v>
      </c>
      <c r="K237" s="16">
        <v>4973.3615752961459</v>
      </c>
      <c r="L237" s="16">
        <v>5496.3776030493655</v>
      </c>
      <c r="M237" s="16">
        <v>5728.6254186010674</v>
      </c>
      <c r="N237" s="16">
        <v>6039.3153312015329</v>
      </c>
      <c r="O237" s="16">
        <v>6484.4381815908191</v>
      </c>
    </row>
    <row r="238" spans="1:15" x14ac:dyDescent="0.3">
      <c r="A238" s="15" t="str">
        <f>INDEX('R1. Scenario specifications'!$C$11:$C$49,MATCH($B238,'R1. Scenario specifications'!$A$11:$A$49,0))</f>
        <v>Current 1.75DS, 2020 start, 'Expect the Unexpected' but with most conservative biomass CCS / NET technology cost assumptions</v>
      </c>
      <c r="B238" s="15" t="s">
        <v>43</v>
      </c>
      <c r="C238" s="15" t="s">
        <v>313</v>
      </c>
      <c r="D238" s="15" t="s">
        <v>345</v>
      </c>
      <c r="E238" s="16">
        <v>3713.3155062532496</v>
      </c>
      <c r="F238" s="16">
        <v>9315.0276981882525</v>
      </c>
      <c r="G238" s="16">
        <v>16631.440649651107</v>
      </c>
      <c r="H238" s="16">
        <v>17682.598828261471</v>
      </c>
      <c r="I238" s="16">
        <v>15017.928785050299</v>
      </c>
      <c r="J238" s="16">
        <v>17768.202009599103</v>
      </c>
      <c r="K238" s="16">
        <v>5031.2678543362526</v>
      </c>
      <c r="L238" s="16">
        <v>3353.2853067016827</v>
      </c>
      <c r="M238" s="16">
        <v>3048.9649883671254</v>
      </c>
      <c r="N238" s="16">
        <v>2685.5636886488733</v>
      </c>
      <c r="O238" s="16">
        <v>2464.9802166538261</v>
      </c>
    </row>
    <row r="239" spans="1:15" x14ac:dyDescent="0.3">
      <c r="A239" s="15" t="str">
        <f>INDEX('R1. Scenario specifications'!$C$11:$C$49,MATCH($B239,'R1. Scenario specifications'!$A$11:$A$49,0))</f>
        <v>Current 1.75DS, 2020 start, 'Expect the Unexpected' but with most conservative biomass CCS / NET technology cost assumptions</v>
      </c>
      <c r="B239" s="15" t="s">
        <v>43</v>
      </c>
      <c r="C239" s="15" t="s">
        <v>314</v>
      </c>
      <c r="D239" s="15" t="s">
        <v>346</v>
      </c>
      <c r="E239" s="16">
        <v>0</v>
      </c>
      <c r="F239" s="16">
        <v>0</v>
      </c>
      <c r="G239" s="16">
        <v>0</v>
      </c>
      <c r="H239" s="16">
        <v>1245.9294161887101</v>
      </c>
      <c r="I239" s="16">
        <v>1911.1185099777217</v>
      </c>
      <c r="J239" s="16">
        <v>3031.08820969095</v>
      </c>
      <c r="K239" s="16">
        <v>8248.8573964802326</v>
      </c>
      <c r="L239" s="16">
        <v>4476.8747901504985</v>
      </c>
      <c r="M239" s="16">
        <v>1234.2824508788649</v>
      </c>
      <c r="N239" s="16">
        <v>268.25858862137</v>
      </c>
      <c r="O239" s="16">
        <v>0</v>
      </c>
    </row>
    <row r="240" spans="1:15" x14ac:dyDescent="0.3">
      <c r="A240" s="15" t="str">
        <f>INDEX('R1. Scenario specifications'!$C$11:$C$49,MATCH($B240,'R1. Scenario specifications'!$A$11:$A$49,0))</f>
        <v>Current 1.75DS, 2020 start, 'Expect the Unexpected' but with most conservative biomass CCS / NET technology cost assumptions</v>
      </c>
      <c r="B240" s="15" t="s">
        <v>43</v>
      </c>
      <c r="C240" s="15" t="s">
        <v>316</v>
      </c>
      <c r="D240" s="15" t="s">
        <v>347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2154.8767792405238</v>
      </c>
      <c r="M240" s="16">
        <v>3245.2852756573084</v>
      </c>
      <c r="N240" s="16">
        <v>5614.858230519314</v>
      </c>
      <c r="O240" s="16">
        <v>2800.593637665223</v>
      </c>
    </row>
    <row r="241" spans="1:15" x14ac:dyDescent="0.3">
      <c r="A241" s="15" t="str">
        <f>INDEX('R1. Scenario specifications'!$C$11:$C$49,MATCH($B241,'R1. Scenario specifications'!$A$11:$A$49,0))</f>
        <v>Current 1.75DS, 2030 start, 'Expect the Unexpected' but with most conservative biomass CCS / NET technology cost assumptions</v>
      </c>
      <c r="B241" s="15" t="s">
        <v>44</v>
      </c>
      <c r="C241" s="15" t="s">
        <v>311</v>
      </c>
      <c r="D241" s="15" t="s">
        <v>343</v>
      </c>
      <c r="E241" s="16">
        <v>5.3181942212818658</v>
      </c>
      <c r="F241" s="16">
        <v>52.489504077311494</v>
      </c>
      <c r="G241" s="16">
        <v>984.80993677964273</v>
      </c>
      <c r="H241" s="16">
        <v>2435.6436647030087</v>
      </c>
      <c r="I241" s="16">
        <v>806.3826933117515</v>
      </c>
      <c r="J241" s="16">
        <v>734.08946469220393</v>
      </c>
      <c r="K241" s="16">
        <v>1109.7492184969824</v>
      </c>
      <c r="L241" s="16">
        <v>363.50343487645887</v>
      </c>
      <c r="M241" s="16">
        <v>669.91303875615699</v>
      </c>
      <c r="N241" s="16">
        <v>1457.8094113682268</v>
      </c>
      <c r="O241" s="16">
        <v>1586.9221548301243</v>
      </c>
    </row>
    <row r="242" spans="1:15" x14ac:dyDescent="0.3">
      <c r="A242" s="15" t="str">
        <f>INDEX('R1. Scenario specifications'!$C$11:$C$49,MATCH($B242,'R1. Scenario specifications'!$A$11:$A$49,0))</f>
        <v>Current 1.75DS, 2030 start, 'Expect the Unexpected' but with most conservative biomass CCS / NET technology cost assumptions</v>
      </c>
      <c r="B242" s="15" t="s">
        <v>44</v>
      </c>
      <c r="C242" s="15" t="s">
        <v>312</v>
      </c>
      <c r="D242" s="15" t="s">
        <v>342</v>
      </c>
      <c r="E242" s="16">
        <v>0</v>
      </c>
      <c r="F242" s="16">
        <v>0</v>
      </c>
      <c r="G242" s="16">
        <v>55.3</v>
      </c>
      <c r="H242" s="16">
        <v>55.3</v>
      </c>
      <c r="I242" s="16">
        <v>55.3</v>
      </c>
      <c r="J242" s="16">
        <v>292.41979050429791</v>
      </c>
      <c r="K242" s="16">
        <v>3237.8408295121553</v>
      </c>
      <c r="L242" s="16">
        <v>12804.531021161763</v>
      </c>
      <c r="M242" s="16">
        <v>18618.032035186232</v>
      </c>
      <c r="N242" s="16">
        <v>19072.791081379866</v>
      </c>
      <c r="O242" s="16">
        <v>23128.119914290586</v>
      </c>
    </row>
    <row r="243" spans="1:15" x14ac:dyDescent="0.3">
      <c r="A243" s="15" t="str">
        <f>INDEX('R1. Scenario specifications'!$C$11:$C$49,MATCH($B243,'R1. Scenario specifications'!$A$11:$A$49,0))</f>
        <v>Current 1.75DS, 2030 start, 'Expect the Unexpected' but with most conservative biomass CCS / NET technology cost assumptions</v>
      </c>
      <c r="B243" s="15" t="s">
        <v>44</v>
      </c>
      <c r="C243" s="15" t="s">
        <v>315</v>
      </c>
      <c r="D243" s="15" t="s">
        <v>344</v>
      </c>
      <c r="E243" s="16">
        <v>0</v>
      </c>
      <c r="F243" s="16">
        <v>0</v>
      </c>
      <c r="G243" s="16">
        <v>0</v>
      </c>
      <c r="H243" s="16">
        <v>0</v>
      </c>
      <c r="I243" s="16">
        <v>4018.0756579304716</v>
      </c>
      <c r="J243" s="16">
        <v>4560.688901734291</v>
      </c>
      <c r="K243" s="16">
        <v>4637.8481717143741</v>
      </c>
      <c r="L243" s="16">
        <v>5548.6293284842741</v>
      </c>
      <c r="M243" s="16">
        <v>5740.7383548672788</v>
      </c>
      <c r="N243" s="16">
        <v>6096.0338626699013</v>
      </c>
      <c r="O243" s="16">
        <v>6487.1599694922807</v>
      </c>
    </row>
    <row r="244" spans="1:15" x14ac:dyDescent="0.3">
      <c r="A244" s="15" t="str">
        <f>INDEX('R1. Scenario specifications'!$C$11:$C$49,MATCH($B244,'R1. Scenario specifications'!$A$11:$A$49,0))</f>
        <v>Current 1.75DS, 2030 start, 'Expect the Unexpected' but with most conservative biomass CCS / NET technology cost assumptions</v>
      </c>
      <c r="B244" s="15" t="s">
        <v>44</v>
      </c>
      <c r="C244" s="15" t="s">
        <v>313</v>
      </c>
      <c r="D244" s="15" t="s">
        <v>345</v>
      </c>
      <c r="E244" s="16">
        <v>3713.3155062532496</v>
      </c>
      <c r="F244" s="16">
        <v>9315.0276981882525</v>
      </c>
      <c r="G244" s="16">
        <v>16631.440649651107</v>
      </c>
      <c r="H244" s="16">
        <v>20212.766720979838</v>
      </c>
      <c r="I244" s="16">
        <v>14557.347138976353</v>
      </c>
      <c r="J244" s="16">
        <v>5406.9165452949583</v>
      </c>
      <c r="K244" s="16">
        <v>2873.6309994860558</v>
      </c>
      <c r="L244" s="16">
        <v>3582.5004100883634</v>
      </c>
      <c r="M244" s="16">
        <v>3241.1383496939857</v>
      </c>
      <c r="N244" s="16">
        <v>2734.1489541910878</v>
      </c>
      <c r="O244" s="16">
        <v>2571.6991302366951</v>
      </c>
    </row>
    <row r="245" spans="1:15" x14ac:dyDescent="0.3">
      <c r="A245" s="15" t="str">
        <f>INDEX('R1. Scenario specifications'!$C$11:$C$49,MATCH($B245,'R1. Scenario specifications'!$A$11:$A$49,0))</f>
        <v>Current 1.75DS, 2030 start, 'Expect the Unexpected' but with most conservative biomass CCS / NET technology cost assumptions</v>
      </c>
      <c r="B245" s="15" t="s">
        <v>44</v>
      </c>
      <c r="C245" s="15" t="s">
        <v>314</v>
      </c>
      <c r="D245" s="15" t="s">
        <v>346</v>
      </c>
      <c r="E245" s="16">
        <v>0</v>
      </c>
      <c r="F245" s="16">
        <v>0</v>
      </c>
      <c r="G245" s="16">
        <v>0</v>
      </c>
      <c r="H245" s="16">
        <v>0</v>
      </c>
      <c r="I245" s="16">
        <v>2339.0462261697767</v>
      </c>
      <c r="J245" s="16">
        <v>8280.630798068285</v>
      </c>
      <c r="K245" s="16">
        <v>6849.4649870902977</v>
      </c>
      <c r="L245" s="16">
        <v>8748.5337751159459</v>
      </c>
      <c r="M245" s="16">
        <v>2203.1841210421608</v>
      </c>
      <c r="N245" s="16">
        <v>911.96660076882642</v>
      </c>
      <c r="O245" s="16">
        <v>0</v>
      </c>
    </row>
    <row r="246" spans="1:15" x14ac:dyDescent="0.3">
      <c r="A246" s="15" t="str">
        <f>INDEX('R1. Scenario specifications'!$C$11:$C$49,MATCH($B246,'R1. Scenario specifications'!$A$11:$A$49,0))</f>
        <v>Current 1.75DS, 2030 start, 'Expect the Unexpected' but with most conservative biomass CCS / NET technology cost assumptions</v>
      </c>
      <c r="B246" s="15" t="s">
        <v>44</v>
      </c>
      <c r="C246" s="15" t="s">
        <v>316</v>
      </c>
      <c r="D246" s="15" t="s">
        <v>347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7620.569301331142</v>
      </c>
      <c r="K246" s="16">
        <v>8733.7471025117793</v>
      </c>
      <c r="L246" s="16">
        <v>0</v>
      </c>
      <c r="M246" s="16">
        <v>1818.1899945152632</v>
      </c>
      <c r="N246" s="16">
        <v>4014.6626371224884</v>
      </c>
      <c r="O246" s="16">
        <v>2626.3486459783935</v>
      </c>
    </row>
    <row r="247" spans="1:15" x14ac:dyDescent="0.3">
      <c r="A247" s="15" t="str">
        <f>INDEX('R1. Scenario specifications'!$C$11:$C$49,MATCH($B247,'R1. Scenario specifications'!$A$11:$A$49,0))</f>
        <v>Current 2DS, 2030 start, 'Expect the Unexpected' but with cheap renewables</v>
      </c>
      <c r="B247" s="15" t="s">
        <v>45</v>
      </c>
      <c r="C247" s="15" t="s">
        <v>311</v>
      </c>
      <c r="D247" s="15" t="s">
        <v>343</v>
      </c>
      <c r="E247" s="16">
        <v>5.3181942212818658</v>
      </c>
      <c r="F247" s="16">
        <v>52.489504077311494</v>
      </c>
      <c r="G247" s="16">
        <v>984.80993677964273</v>
      </c>
      <c r="H247" s="16">
        <v>2435.6436647030087</v>
      </c>
      <c r="I247" s="16">
        <v>1848.1359353466078</v>
      </c>
      <c r="J247" s="16">
        <v>1709.1209401931912</v>
      </c>
      <c r="K247" s="16">
        <v>300.88226204670411</v>
      </c>
      <c r="L247" s="16">
        <v>137.39631008797286</v>
      </c>
      <c r="M247" s="16">
        <v>187.39115724615078</v>
      </c>
      <c r="N247" s="16">
        <v>724.84901916517333</v>
      </c>
      <c r="O247" s="16">
        <v>1114.6482483065627</v>
      </c>
    </row>
    <row r="248" spans="1:15" x14ac:dyDescent="0.3">
      <c r="A248" s="15" t="str">
        <f>INDEX('R1. Scenario specifications'!$C$11:$C$49,MATCH($B248,'R1. Scenario specifications'!$A$11:$A$49,0))</f>
        <v>Current 2DS, 2030 start, 'Expect the Unexpected' but with cheap renewables</v>
      </c>
      <c r="B248" s="15" t="s">
        <v>45</v>
      </c>
      <c r="C248" s="15" t="s">
        <v>312</v>
      </c>
      <c r="D248" s="15" t="s">
        <v>342</v>
      </c>
      <c r="E248" s="16">
        <v>0</v>
      </c>
      <c r="F248" s="16">
        <v>0</v>
      </c>
      <c r="G248" s="16">
        <v>55.3</v>
      </c>
      <c r="H248" s="16">
        <v>55.3</v>
      </c>
      <c r="I248" s="16">
        <v>55.3</v>
      </c>
      <c r="J248" s="16">
        <v>55.3</v>
      </c>
      <c r="K248" s="16">
        <v>7156.2381927293081</v>
      </c>
      <c r="L248" s="16">
        <v>15056.638947403617</v>
      </c>
      <c r="M248" s="16">
        <v>19815.803133512669</v>
      </c>
      <c r="N248" s="16">
        <v>20411.229275151669</v>
      </c>
      <c r="O248" s="16">
        <v>23627.621828912717</v>
      </c>
    </row>
    <row r="249" spans="1:15" x14ac:dyDescent="0.3">
      <c r="A249" s="15" t="str">
        <f>INDEX('R1. Scenario specifications'!$C$11:$C$49,MATCH($B249,'R1. Scenario specifications'!$A$11:$A$49,0))</f>
        <v>Current 2DS, 2030 start, 'Expect the Unexpected' but with cheap renewables</v>
      </c>
      <c r="B249" s="15" t="s">
        <v>45</v>
      </c>
      <c r="C249" s="15" t="s">
        <v>315</v>
      </c>
      <c r="D249" s="15" t="s">
        <v>344</v>
      </c>
      <c r="E249" s="16">
        <v>0</v>
      </c>
      <c r="F249" s="16">
        <v>0</v>
      </c>
      <c r="G249" s="16">
        <v>0</v>
      </c>
      <c r="H249" s="16">
        <v>0</v>
      </c>
      <c r="I249" s="16">
        <v>4219.5640389483451</v>
      </c>
      <c r="J249" s="16">
        <v>4753.0846214775283</v>
      </c>
      <c r="K249" s="16">
        <v>5121.8583614168892</v>
      </c>
      <c r="L249" s="16">
        <v>5478.4172954887381</v>
      </c>
      <c r="M249" s="16">
        <v>5810.2205942703195</v>
      </c>
      <c r="N249" s="16">
        <v>6118.8540371779</v>
      </c>
      <c r="O249" s="16">
        <v>6540.6137384279446</v>
      </c>
    </row>
    <row r="250" spans="1:15" x14ac:dyDescent="0.3">
      <c r="A250" s="15" t="str">
        <f>INDEX('R1. Scenario specifications'!$C$11:$C$49,MATCH($B250,'R1. Scenario specifications'!$A$11:$A$49,0))</f>
        <v>Current 2DS, 2030 start, 'Expect the Unexpected' but with cheap renewables</v>
      </c>
      <c r="B250" s="15" t="s">
        <v>45</v>
      </c>
      <c r="C250" s="15" t="s">
        <v>313</v>
      </c>
      <c r="D250" s="15" t="s">
        <v>345</v>
      </c>
      <c r="E250" s="16">
        <v>3713.3155062532496</v>
      </c>
      <c r="F250" s="16">
        <v>9315.0276981882525</v>
      </c>
      <c r="G250" s="16">
        <v>16631.440649651107</v>
      </c>
      <c r="H250" s="16">
        <v>20212.766720979838</v>
      </c>
      <c r="I250" s="16">
        <v>14779.441664333583</v>
      </c>
      <c r="J250" s="16">
        <v>20753.481638846402</v>
      </c>
      <c r="K250" s="16">
        <v>7879.6456120898429</v>
      </c>
      <c r="L250" s="16">
        <v>4972.924098656973</v>
      </c>
      <c r="M250" s="16">
        <v>3796.9609109726875</v>
      </c>
      <c r="N250" s="16">
        <v>3475.4383112956848</v>
      </c>
      <c r="O250" s="16">
        <v>3184.565144315934</v>
      </c>
    </row>
    <row r="251" spans="1:15" x14ac:dyDescent="0.3">
      <c r="A251" s="15" t="str">
        <f>INDEX('R1. Scenario specifications'!$C$11:$C$49,MATCH($B251,'R1. Scenario specifications'!$A$11:$A$49,0))</f>
        <v>Current 2DS, 2030 start, 'Expect the Unexpected' but with cheap renewables</v>
      </c>
      <c r="B251" s="15" t="s">
        <v>45</v>
      </c>
      <c r="C251" s="15" t="s">
        <v>314</v>
      </c>
      <c r="D251" s="15" t="s">
        <v>346</v>
      </c>
      <c r="E251" s="16">
        <v>0</v>
      </c>
      <c r="F251" s="16">
        <v>0</v>
      </c>
      <c r="G251" s="16">
        <v>0</v>
      </c>
      <c r="H251" s="16">
        <v>0</v>
      </c>
      <c r="I251" s="16">
        <v>1014.7809412897315</v>
      </c>
      <c r="J251" s="16">
        <v>1.2150557720275199</v>
      </c>
      <c r="K251" s="16">
        <v>8002.2513190296959</v>
      </c>
      <c r="L251" s="16">
        <v>5150.3761900998406</v>
      </c>
      <c r="M251" s="16">
        <v>2401.7416897943954</v>
      </c>
      <c r="N251" s="16">
        <v>1844.7381299294234</v>
      </c>
      <c r="O251" s="16">
        <v>55.404986499757243</v>
      </c>
    </row>
    <row r="252" spans="1:15" x14ac:dyDescent="0.3">
      <c r="A252" s="15" t="str">
        <f>INDEX('R1. Scenario specifications'!$C$11:$C$49,MATCH($B252,'R1. Scenario specifications'!$A$11:$A$49,0))</f>
        <v>Current 2DS, 2030 start, 'Expect the Unexpected' but with cheap renewables</v>
      </c>
      <c r="B252" s="15" t="s">
        <v>45</v>
      </c>
      <c r="C252" s="15" t="s">
        <v>316</v>
      </c>
      <c r="D252" s="15" t="s">
        <v>347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557.04178840348504</v>
      </c>
      <c r="N252" s="16">
        <v>1881.9911014810459</v>
      </c>
      <c r="O252" s="16">
        <v>2232.8190231576123</v>
      </c>
    </row>
    <row r="253" spans="1:15" x14ac:dyDescent="0.3">
      <c r="A253" s="15" t="str">
        <f>INDEX('R1. Scenario specifications'!$C$11:$C$49,MATCH($B253,'R1. Scenario specifications'!$A$11:$A$49,0))</f>
        <v>Current 2DS, 2020 start, 'Expect the Unexpected' but with cheap CCS</v>
      </c>
      <c r="B253" s="15" t="s">
        <v>46</v>
      </c>
      <c r="C253" s="15" t="s">
        <v>311</v>
      </c>
      <c r="D253" s="15" t="s">
        <v>343</v>
      </c>
      <c r="E253" s="16">
        <v>5.2478609927237558</v>
      </c>
      <c r="F253" s="16">
        <v>52.559837305869308</v>
      </c>
      <c r="G253" s="16">
        <v>982.05397218017083</v>
      </c>
      <c r="H253" s="16">
        <v>858.23506097260906</v>
      </c>
      <c r="I253" s="16">
        <v>1930.5698312142149</v>
      </c>
      <c r="J253" s="16">
        <v>2128.5553035192638</v>
      </c>
      <c r="K253" s="16">
        <v>536.87583956809794</v>
      </c>
      <c r="L253" s="16">
        <v>125.03164494795085</v>
      </c>
      <c r="M253" s="16">
        <v>147.69875422899585</v>
      </c>
      <c r="N253" s="16">
        <v>729.65097357079492</v>
      </c>
      <c r="O253" s="16">
        <v>1076.7712508924508</v>
      </c>
    </row>
    <row r="254" spans="1:15" x14ac:dyDescent="0.3">
      <c r="A254" s="15" t="str">
        <f>INDEX('R1. Scenario specifications'!$C$11:$C$49,MATCH($B254,'R1. Scenario specifications'!$A$11:$A$49,0))</f>
        <v>Current 2DS, 2020 start, 'Expect the Unexpected' but with cheap CCS</v>
      </c>
      <c r="B254" s="15" t="s">
        <v>46</v>
      </c>
      <c r="C254" s="15" t="s">
        <v>312</v>
      </c>
      <c r="D254" s="15" t="s">
        <v>342</v>
      </c>
      <c r="E254" s="16">
        <v>0</v>
      </c>
      <c r="F254" s="16">
        <v>0</v>
      </c>
      <c r="G254" s="16">
        <v>55.3</v>
      </c>
      <c r="H254" s="16">
        <v>55.3</v>
      </c>
      <c r="I254" s="16">
        <v>55.3</v>
      </c>
      <c r="J254" s="16">
        <v>55.3</v>
      </c>
      <c r="K254" s="16">
        <v>8508.0094258453919</v>
      </c>
      <c r="L254" s="16">
        <v>15898.260971354324</v>
      </c>
      <c r="M254" s="16">
        <v>19549.717288311371</v>
      </c>
      <c r="N254" s="16">
        <v>20535.357969931189</v>
      </c>
      <c r="O254" s="16">
        <v>23699.119066296349</v>
      </c>
    </row>
    <row r="255" spans="1:15" x14ac:dyDescent="0.3">
      <c r="A255" s="15" t="str">
        <f>INDEX('R1. Scenario specifications'!$C$11:$C$49,MATCH($B255,'R1. Scenario specifications'!$A$11:$A$49,0))</f>
        <v>Current 2DS, 2020 start, 'Expect the Unexpected' but with cheap CCS</v>
      </c>
      <c r="B255" s="15" t="s">
        <v>46</v>
      </c>
      <c r="C255" s="15" t="s">
        <v>315</v>
      </c>
      <c r="D255" s="15" t="s">
        <v>344</v>
      </c>
      <c r="E255" s="16">
        <v>0</v>
      </c>
      <c r="F255" s="16">
        <v>0</v>
      </c>
      <c r="G255" s="16">
        <v>0</v>
      </c>
      <c r="H255" s="16">
        <v>2971.0338516342968</v>
      </c>
      <c r="I255" s="16">
        <v>3369.075683410746</v>
      </c>
      <c r="J255" s="16">
        <v>5105.3044832440619</v>
      </c>
      <c r="K255" s="16">
        <v>5001.5808769413015</v>
      </c>
      <c r="L255" s="16">
        <v>5539.4207793224732</v>
      </c>
      <c r="M255" s="16">
        <v>5772.1455645170054</v>
      </c>
      <c r="N255" s="16">
        <v>6145.1596267208761</v>
      </c>
      <c r="O255" s="16">
        <v>6530.4708425991976</v>
      </c>
    </row>
    <row r="256" spans="1:15" x14ac:dyDescent="0.3">
      <c r="A256" s="15" t="str">
        <f>INDEX('R1. Scenario specifications'!$C$11:$C$49,MATCH($B256,'R1. Scenario specifications'!$A$11:$A$49,0))</f>
        <v>Current 2DS, 2020 start, 'Expect the Unexpected' but with cheap CCS</v>
      </c>
      <c r="B256" s="15" t="s">
        <v>46</v>
      </c>
      <c r="C256" s="15" t="s">
        <v>313</v>
      </c>
      <c r="D256" s="15" t="s">
        <v>345</v>
      </c>
      <c r="E256" s="16">
        <v>3713.385839481808</v>
      </c>
      <c r="F256" s="16">
        <v>9314.9573649596932</v>
      </c>
      <c r="G256" s="16">
        <v>16634.196614250577</v>
      </c>
      <c r="H256" s="16">
        <v>18870.611855374111</v>
      </c>
      <c r="I256" s="16">
        <v>15311.859222588731</v>
      </c>
      <c r="J256" s="16">
        <v>20230.57680430992</v>
      </c>
      <c r="K256" s="16">
        <v>8320.8697873268993</v>
      </c>
      <c r="L256" s="16">
        <v>4686.7304158415909</v>
      </c>
      <c r="M256" s="16">
        <v>3865.2810264084583</v>
      </c>
      <c r="N256" s="16">
        <v>3477.6404176757983</v>
      </c>
      <c r="O256" s="16">
        <v>3231.8788981790399</v>
      </c>
    </row>
    <row r="257" spans="1:15" x14ac:dyDescent="0.3">
      <c r="A257" s="15" t="str">
        <f>INDEX('R1. Scenario specifications'!$C$11:$C$49,MATCH($B257,'R1. Scenario specifications'!$A$11:$A$49,0))</f>
        <v>Current 2DS, 2020 start, 'Expect the Unexpected' but with cheap CCS</v>
      </c>
      <c r="B257" s="15" t="s">
        <v>46</v>
      </c>
      <c r="C257" s="15" t="s">
        <v>314</v>
      </c>
      <c r="D257" s="15" t="s">
        <v>346</v>
      </c>
      <c r="E257" s="16">
        <v>0</v>
      </c>
      <c r="F257" s="16">
        <v>0</v>
      </c>
      <c r="G257" s="16">
        <v>0</v>
      </c>
      <c r="H257" s="16">
        <v>0</v>
      </c>
      <c r="I257" s="16">
        <v>1074.2958000780941</v>
      </c>
      <c r="J257" s="16">
        <v>0</v>
      </c>
      <c r="K257" s="16">
        <v>6161.1670006241957</v>
      </c>
      <c r="L257" s="16">
        <v>4549.5638970239706</v>
      </c>
      <c r="M257" s="16">
        <v>2237.7402863717352</v>
      </c>
      <c r="N257" s="16">
        <v>1864.6964463306977</v>
      </c>
      <c r="O257" s="16">
        <v>48.289113917827002</v>
      </c>
    </row>
    <row r="258" spans="1:15" x14ac:dyDescent="0.3">
      <c r="A258" s="15" t="str">
        <f>INDEX('R1. Scenario specifications'!$C$11:$C$49,MATCH($B258,'R1. Scenario specifications'!$A$11:$A$49,0))</f>
        <v>Current 2DS, 2020 start, 'Expect the Unexpected' but with cheap CCS</v>
      </c>
      <c r="B258" s="15" t="s">
        <v>46</v>
      </c>
      <c r="C258" s="15" t="s">
        <v>316</v>
      </c>
      <c r="D258" s="15" t="s">
        <v>347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996.61788364415202</v>
      </c>
      <c r="N258" s="16">
        <v>1767.6108401992271</v>
      </c>
      <c r="O258" s="16">
        <v>2177.5050607479011</v>
      </c>
    </row>
    <row r="259" spans="1:15" x14ac:dyDescent="0.3">
      <c r="A259" s="15" t="str">
        <f>INDEX('R1. Scenario specifications'!$C$11:$C$49,MATCH($B259,'R1. Scenario specifications'!$A$11:$A$49,0))</f>
        <v>Current 2DS, 2030 start, 'Expect the Unexpected' but with cheap CCS</v>
      </c>
      <c r="B259" s="15" t="s">
        <v>47</v>
      </c>
      <c r="C259" s="15" t="s">
        <v>311</v>
      </c>
      <c r="D259" s="15" t="s">
        <v>343</v>
      </c>
      <c r="E259" s="16">
        <v>5.3181942212818658</v>
      </c>
      <c r="F259" s="16">
        <v>52.489504077311494</v>
      </c>
      <c r="G259" s="16">
        <v>984.80993677964273</v>
      </c>
      <c r="H259" s="16">
        <v>2435.6436647030087</v>
      </c>
      <c r="I259" s="16">
        <v>1878.5208146759724</v>
      </c>
      <c r="J259" s="16">
        <v>1719.995233189301</v>
      </c>
      <c r="K259" s="16">
        <v>317.88999310268724</v>
      </c>
      <c r="L259" s="16">
        <v>130.26099633921001</v>
      </c>
      <c r="M259" s="16">
        <v>197.1790807486876</v>
      </c>
      <c r="N259" s="16">
        <v>718.20133043456485</v>
      </c>
      <c r="O259" s="16">
        <v>1160.8718671835543</v>
      </c>
    </row>
    <row r="260" spans="1:15" x14ac:dyDescent="0.3">
      <c r="A260" s="15" t="str">
        <f>INDEX('R1. Scenario specifications'!$C$11:$C$49,MATCH($B260,'R1. Scenario specifications'!$A$11:$A$49,0))</f>
        <v>Current 2DS, 2030 start, 'Expect the Unexpected' but with cheap CCS</v>
      </c>
      <c r="B260" s="15" t="s">
        <v>47</v>
      </c>
      <c r="C260" s="15" t="s">
        <v>312</v>
      </c>
      <c r="D260" s="15" t="s">
        <v>342</v>
      </c>
      <c r="E260" s="16">
        <v>0</v>
      </c>
      <c r="F260" s="16">
        <v>0</v>
      </c>
      <c r="G260" s="16">
        <v>55.3</v>
      </c>
      <c r="H260" s="16">
        <v>55.3</v>
      </c>
      <c r="I260" s="16">
        <v>55.3</v>
      </c>
      <c r="J260" s="16">
        <v>55.299999999999947</v>
      </c>
      <c r="K260" s="16">
        <v>7310.8216579384971</v>
      </c>
      <c r="L260" s="16">
        <v>15156.43525002981</v>
      </c>
      <c r="M260" s="16">
        <v>19649.919191789424</v>
      </c>
      <c r="N260" s="16">
        <v>20381.695886192239</v>
      </c>
      <c r="O260" s="16">
        <v>23608.977267732334</v>
      </c>
    </row>
    <row r="261" spans="1:15" x14ac:dyDescent="0.3">
      <c r="A261" s="15" t="str">
        <f>INDEX('R1. Scenario specifications'!$C$11:$C$49,MATCH($B261,'R1. Scenario specifications'!$A$11:$A$49,0))</f>
        <v>Current 2DS, 2030 start, 'Expect the Unexpected' but with cheap CCS</v>
      </c>
      <c r="B261" s="15" t="s">
        <v>47</v>
      </c>
      <c r="C261" s="15" t="s">
        <v>315</v>
      </c>
      <c r="D261" s="15" t="s">
        <v>344</v>
      </c>
      <c r="E261" s="16">
        <v>0</v>
      </c>
      <c r="F261" s="16">
        <v>0</v>
      </c>
      <c r="G261" s="16">
        <v>0</v>
      </c>
      <c r="H261" s="16">
        <v>0</v>
      </c>
      <c r="I261" s="16">
        <v>4219.2776926691322</v>
      </c>
      <c r="J261" s="16">
        <v>4753.2451721242305</v>
      </c>
      <c r="K261" s="16">
        <v>5127.8133978383066</v>
      </c>
      <c r="L261" s="16">
        <v>5474.6737406842585</v>
      </c>
      <c r="M261" s="16">
        <v>5818.7009902351883</v>
      </c>
      <c r="N261" s="16">
        <v>6113.1372385320528</v>
      </c>
      <c r="O261" s="16">
        <v>6542.7662768117061</v>
      </c>
    </row>
    <row r="262" spans="1:15" x14ac:dyDescent="0.3">
      <c r="A262" s="15" t="str">
        <f>INDEX('R1. Scenario specifications'!$C$11:$C$49,MATCH($B262,'R1. Scenario specifications'!$A$11:$A$49,0))</f>
        <v>Current 2DS, 2030 start, 'Expect the Unexpected' but with cheap CCS</v>
      </c>
      <c r="B262" s="15" t="s">
        <v>47</v>
      </c>
      <c r="C262" s="15" t="s">
        <v>313</v>
      </c>
      <c r="D262" s="15" t="s">
        <v>345</v>
      </c>
      <c r="E262" s="16">
        <v>3713.3155062532496</v>
      </c>
      <c r="F262" s="16">
        <v>9315.0276981882525</v>
      </c>
      <c r="G262" s="16">
        <v>16631.440649651107</v>
      </c>
      <c r="H262" s="16">
        <v>20212.766720979838</v>
      </c>
      <c r="I262" s="16">
        <v>14747.680096191551</v>
      </c>
      <c r="J262" s="16">
        <v>20743.016800443562</v>
      </c>
      <c r="K262" s="16">
        <v>7601.3375736359167</v>
      </c>
      <c r="L262" s="16">
        <v>4891.2590036523279</v>
      </c>
      <c r="M262" s="16">
        <v>3778.4076521838488</v>
      </c>
      <c r="N262" s="16">
        <v>3487.0006098917952</v>
      </c>
      <c r="O262" s="16">
        <v>3135.5859673979608</v>
      </c>
    </row>
    <row r="263" spans="1:15" x14ac:dyDescent="0.3">
      <c r="A263" s="15" t="str">
        <f>INDEX('R1. Scenario specifications'!$C$11:$C$49,MATCH($B263,'R1. Scenario specifications'!$A$11:$A$49,0))</f>
        <v>Current 2DS, 2030 start, 'Expect the Unexpected' but with cheap CCS</v>
      </c>
      <c r="B263" s="15" t="s">
        <v>47</v>
      </c>
      <c r="C263" s="15" t="s">
        <v>314</v>
      </c>
      <c r="D263" s="15" t="s">
        <v>346</v>
      </c>
      <c r="E263" s="16">
        <v>0</v>
      </c>
      <c r="F263" s="16">
        <v>0</v>
      </c>
      <c r="G263" s="16">
        <v>0</v>
      </c>
      <c r="H263" s="16">
        <v>0</v>
      </c>
      <c r="I263" s="16">
        <v>1014.7809412897325</v>
      </c>
      <c r="J263" s="16">
        <v>1.2150557720275299</v>
      </c>
      <c r="K263" s="16">
        <v>8143.1016934546124</v>
      </c>
      <c r="L263" s="16">
        <v>5139.3961151283102</v>
      </c>
      <c r="M263" s="16">
        <v>2443.7025121159672</v>
      </c>
      <c r="N263" s="16">
        <v>1800.3484871412265</v>
      </c>
      <c r="O263" s="16">
        <v>47.784722223202202</v>
      </c>
    </row>
    <row r="264" spans="1:15" x14ac:dyDescent="0.3">
      <c r="A264" s="15" t="str">
        <f>INDEX('R1. Scenario specifications'!$C$11:$C$49,MATCH($B264,'R1. Scenario specifications'!$A$11:$A$49,0))</f>
        <v>Current 2DS, 2030 start, 'Expect the Unexpected' but with cheap CCS</v>
      </c>
      <c r="B264" s="15" t="s">
        <v>47</v>
      </c>
      <c r="C264" s="15" t="s">
        <v>316</v>
      </c>
      <c r="D264" s="15" t="s">
        <v>347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723.77330586918197</v>
      </c>
      <c r="N264" s="16">
        <v>1930.9325363481694</v>
      </c>
      <c r="O264" s="16">
        <v>2266.5138716493984</v>
      </c>
    </row>
    <row r="265" spans="1:15" x14ac:dyDescent="0.3">
      <c r="A265" s="15" t="str">
        <f>INDEX('R1. Scenario specifications'!$C$11:$C$49,MATCH($B265,'R1. Scenario specifications'!$A$11:$A$49,0))</f>
        <v>Current 2DS, 2020 start, 'Expect the Unexpected' but with cheap EVs</v>
      </c>
      <c r="B265" s="15" t="s">
        <v>48</v>
      </c>
      <c r="C265" s="15" t="s">
        <v>311</v>
      </c>
      <c r="D265" s="15" t="s">
        <v>343</v>
      </c>
      <c r="E265" s="16">
        <v>5.2478609927237558</v>
      </c>
      <c r="F265" s="16">
        <v>52.559837305869308</v>
      </c>
      <c r="G265" s="16">
        <v>982.05397218017083</v>
      </c>
      <c r="H265" s="16">
        <v>118.38643759800273</v>
      </c>
      <c r="I265" s="16">
        <v>265.7681455110789</v>
      </c>
      <c r="J265" s="16">
        <v>837.62489545516689</v>
      </c>
      <c r="K265" s="16">
        <v>138.69351857582748</v>
      </c>
      <c r="L265" s="16">
        <v>168.10756201782482</v>
      </c>
      <c r="M265" s="16">
        <v>399.22148238412507</v>
      </c>
      <c r="N265" s="16">
        <v>876.86380400323139</v>
      </c>
      <c r="O265" s="16">
        <v>1077.245935855133</v>
      </c>
    </row>
    <row r="266" spans="1:15" x14ac:dyDescent="0.3">
      <c r="A266" s="15" t="str">
        <f>INDEX('R1. Scenario specifications'!$C$11:$C$49,MATCH($B266,'R1. Scenario specifications'!$A$11:$A$49,0))</f>
        <v>Current 2DS, 2020 start, 'Expect the Unexpected' but with cheap EVs</v>
      </c>
      <c r="B266" s="15" t="s">
        <v>48</v>
      </c>
      <c r="C266" s="15" t="s">
        <v>312</v>
      </c>
      <c r="D266" s="15" t="s">
        <v>342</v>
      </c>
      <c r="E266" s="16">
        <v>0</v>
      </c>
      <c r="F266" s="16">
        <v>0</v>
      </c>
      <c r="G266" s="16">
        <v>55.3</v>
      </c>
      <c r="H266" s="16">
        <v>741.82490403363477</v>
      </c>
      <c r="I266" s="16">
        <v>15003.655476418175</v>
      </c>
      <c r="J266" s="16">
        <v>19766.109487879934</v>
      </c>
      <c r="K266" s="16">
        <v>20801.78156986419</v>
      </c>
      <c r="L266" s="16">
        <v>22354.782676414306</v>
      </c>
      <c r="M266" s="16">
        <v>24013.724813698591</v>
      </c>
      <c r="N266" s="16">
        <v>26517.986583372658</v>
      </c>
      <c r="O266" s="16">
        <v>28407.588600171588</v>
      </c>
    </row>
    <row r="267" spans="1:15" x14ac:dyDescent="0.3">
      <c r="A267" s="15" t="str">
        <f>INDEX('R1. Scenario specifications'!$C$11:$C$49,MATCH($B267,'R1. Scenario specifications'!$A$11:$A$49,0))</f>
        <v>Current 2DS, 2020 start, 'Expect the Unexpected' but with cheap EVs</v>
      </c>
      <c r="B267" s="15" t="s">
        <v>48</v>
      </c>
      <c r="C267" s="15" t="s">
        <v>315</v>
      </c>
      <c r="D267" s="15" t="s">
        <v>344</v>
      </c>
      <c r="E267" s="16">
        <v>0</v>
      </c>
      <c r="F267" s="16">
        <v>0</v>
      </c>
      <c r="G267" s="16">
        <v>0</v>
      </c>
      <c r="H267" s="16">
        <v>2882.9634593273754</v>
      </c>
      <c r="I267" s="16">
        <v>3039.9690633749169</v>
      </c>
      <c r="J267" s="16">
        <v>4994.6385822374168</v>
      </c>
      <c r="K267" s="16">
        <v>4941.5520775006789</v>
      </c>
      <c r="L267" s="16">
        <v>5486.3626112534275</v>
      </c>
      <c r="M267" s="16">
        <v>5400.5013162998421</v>
      </c>
      <c r="N267" s="16">
        <v>4999.6569866162863</v>
      </c>
      <c r="O267" s="16">
        <v>5630.5729133982113</v>
      </c>
    </row>
    <row r="268" spans="1:15" x14ac:dyDescent="0.3">
      <c r="A268" s="15" t="str">
        <f>INDEX('R1. Scenario specifications'!$C$11:$C$49,MATCH($B268,'R1. Scenario specifications'!$A$11:$A$49,0))</f>
        <v>Current 2DS, 2020 start, 'Expect the Unexpected' but with cheap EVs</v>
      </c>
      <c r="B268" s="15" t="s">
        <v>48</v>
      </c>
      <c r="C268" s="15" t="s">
        <v>313</v>
      </c>
      <c r="D268" s="15" t="s">
        <v>345</v>
      </c>
      <c r="E268" s="16">
        <v>3713.385839481808</v>
      </c>
      <c r="F268" s="16">
        <v>9314.9573649596932</v>
      </c>
      <c r="G268" s="16">
        <v>16634.196614250577</v>
      </c>
      <c r="H268" s="16">
        <v>8057.5573736412462</v>
      </c>
      <c r="I268" s="16">
        <v>3127.72701756591</v>
      </c>
      <c r="J268" s="16">
        <v>2812.0204290799688</v>
      </c>
      <c r="K268" s="16">
        <v>3626.4446207172577</v>
      </c>
      <c r="L268" s="16">
        <v>3784.0168628973056</v>
      </c>
      <c r="M268" s="16">
        <v>3785.0168639782701</v>
      </c>
      <c r="N268" s="16">
        <v>3436.1668130259141</v>
      </c>
      <c r="O268" s="16">
        <v>3315.3667599659575</v>
      </c>
    </row>
    <row r="269" spans="1:15" x14ac:dyDescent="0.3">
      <c r="A269" s="15" t="str">
        <f>INDEX('R1. Scenario specifications'!$C$11:$C$49,MATCH($B269,'R1. Scenario specifications'!$A$11:$A$49,0))</f>
        <v>Current 2DS, 2020 start, 'Expect the Unexpected' but with cheap EVs</v>
      </c>
      <c r="B269" s="15" t="s">
        <v>48</v>
      </c>
      <c r="C269" s="15" t="s">
        <v>314</v>
      </c>
      <c r="D269" s="15" t="s">
        <v>346</v>
      </c>
      <c r="E269" s="16">
        <v>0</v>
      </c>
      <c r="F269" s="16">
        <v>0</v>
      </c>
      <c r="G269" s="16">
        <v>0</v>
      </c>
      <c r="H269" s="16">
        <v>5675.5919449317471</v>
      </c>
      <c r="I269" s="16">
        <v>872.45703790816594</v>
      </c>
      <c r="J269" s="16">
        <v>9.9457966013568395</v>
      </c>
      <c r="K269" s="16">
        <v>35.381685439720329</v>
      </c>
      <c r="L269" s="16">
        <v>70.535015815840822</v>
      </c>
      <c r="M269" s="16">
        <v>268.8040755386113</v>
      </c>
      <c r="N269" s="16">
        <v>159.87954164472055</v>
      </c>
      <c r="O269" s="16">
        <v>0</v>
      </c>
    </row>
    <row r="270" spans="1:15" x14ac:dyDescent="0.3">
      <c r="A270" s="15" t="str">
        <f>INDEX('R1. Scenario specifications'!$C$11:$C$49,MATCH($B270,'R1. Scenario specifications'!$A$11:$A$49,0))</f>
        <v>Current 2DS, 2020 start, 'Expect the Unexpected' but with cheap EVs</v>
      </c>
      <c r="B270" s="15" t="s">
        <v>48</v>
      </c>
      <c r="C270" s="15" t="s">
        <v>316</v>
      </c>
      <c r="D270" s="15" t="s">
        <v>347</v>
      </c>
      <c r="E270" s="16">
        <v>0</v>
      </c>
      <c r="F270" s="16">
        <v>0</v>
      </c>
      <c r="G270" s="16">
        <v>0</v>
      </c>
      <c r="H270" s="16">
        <v>5845.3254413549303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</row>
    <row r="271" spans="1:15" x14ac:dyDescent="0.3">
      <c r="A271" s="15" t="str">
        <f>INDEX('R1. Scenario specifications'!$C$11:$C$49,MATCH($B271,'R1. Scenario specifications'!$A$11:$A$49,0))</f>
        <v>Current 2DS, 2030 start, 'Expect the Unexpected' but with cheap EVs</v>
      </c>
      <c r="B271" s="15" t="s">
        <v>49</v>
      </c>
      <c r="C271" s="15" t="s">
        <v>311</v>
      </c>
      <c r="D271" s="15" t="s">
        <v>343</v>
      </c>
      <c r="E271" s="16">
        <v>5.3181942212818658</v>
      </c>
      <c r="F271" s="16">
        <v>52.489504077311494</v>
      </c>
      <c r="G271" s="16">
        <v>984.80993677964273</v>
      </c>
      <c r="H271" s="16">
        <v>2435.6436647030087</v>
      </c>
      <c r="I271" s="16">
        <v>250.3970887300631</v>
      </c>
      <c r="J271" s="16">
        <v>656.84566755429967</v>
      </c>
      <c r="K271" s="16">
        <v>268.75466716332295</v>
      </c>
      <c r="L271" s="16">
        <v>228.81693830505057</v>
      </c>
      <c r="M271" s="16">
        <v>406.61505651892668</v>
      </c>
      <c r="N271" s="16">
        <v>1042.4175490791122</v>
      </c>
      <c r="O271" s="16">
        <v>1157.1672270685681</v>
      </c>
    </row>
    <row r="272" spans="1:15" x14ac:dyDescent="0.3">
      <c r="A272" s="15" t="str">
        <f>INDEX('R1. Scenario specifications'!$C$11:$C$49,MATCH($B272,'R1. Scenario specifications'!$A$11:$A$49,0))</f>
        <v>Current 2DS, 2030 start, 'Expect the Unexpected' but with cheap EVs</v>
      </c>
      <c r="B272" s="15" t="s">
        <v>49</v>
      </c>
      <c r="C272" s="15" t="s">
        <v>312</v>
      </c>
      <c r="D272" s="15" t="s">
        <v>342</v>
      </c>
      <c r="E272" s="16">
        <v>0</v>
      </c>
      <c r="F272" s="16">
        <v>0</v>
      </c>
      <c r="G272" s="16">
        <v>55.3</v>
      </c>
      <c r="H272" s="16">
        <v>55.3</v>
      </c>
      <c r="I272" s="16">
        <v>14629.89009016288</v>
      </c>
      <c r="J272" s="16">
        <v>19835.621203414903</v>
      </c>
      <c r="K272" s="16">
        <v>20719.379042244975</v>
      </c>
      <c r="L272" s="16">
        <v>22349.753191100332</v>
      </c>
      <c r="M272" s="16">
        <v>24071.237760011598</v>
      </c>
      <c r="N272" s="16">
        <v>26524.189046506461</v>
      </c>
      <c r="O272" s="16">
        <v>28720.945882240307</v>
      </c>
    </row>
    <row r="273" spans="1:15" x14ac:dyDescent="0.3">
      <c r="A273" s="15" t="str">
        <f>INDEX('R1. Scenario specifications'!$C$11:$C$49,MATCH($B273,'R1. Scenario specifications'!$A$11:$A$49,0))</f>
        <v>Current 2DS, 2030 start, 'Expect the Unexpected' but with cheap EVs</v>
      </c>
      <c r="B273" s="15" t="s">
        <v>49</v>
      </c>
      <c r="C273" s="15" t="s">
        <v>315</v>
      </c>
      <c r="D273" s="15" t="s">
        <v>344</v>
      </c>
      <c r="E273" s="16">
        <v>0</v>
      </c>
      <c r="F273" s="16">
        <v>0</v>
      </c>
      <c r="G273" s="16">
        <v>0</v>
      </c>
      <c r="H273" s="16">
        <v>0</v>
      </c>
      <c r="I273" s="16">
        <v>3917.2114424376527</v>
      </c>
      <c r="J273" s="16">
        <v>4604.2767580795771</v>
      </c>
      <c r="K273" s="16">
        <v>4951.068934784309</v>
      </c>
      <c r="L273" s="16">
        <v>5449.9283054185635</v>
      </c>
      <c r="M273" s="16">
        <v>5306.0119591250486</v>
      </c>
      <c r="N273" s="16">
        <v>4987.3994188811203</v>
      </c>
      <c r="O273" s="16">
        <v>5285.0855864175264</v>
      </c>
    </row>
    <row r="274" spans="1:15" x14ac:dyDescent="0.3">
      <c r="A274" s="15" t="str">
        <f>INDEX('R1. Scenario specifications'!$C$11:$C$49,MATCH($B274,'R1. Scenario specifications'!$A$11:$A$49,0))</f>
        <v>Current 2DS, 2030 start, 'Expect the Unexpected' but with cheap EVs</v>
      </c>
      <c r="B274" s="15" t="s">
        <v>49</v>
      </c>
      <c r="C274" s="15" t="s">
        <v>313</v>
      </c>
      <c r="D274" s="15" t="s">
        <v>345</v>
      </c>
      <c r="E274" s="16">
        <v>3713.3155062532496</v>
      </c>
      <c r="F274" s="16">
        <v>9315.0276981882525</v>
      </c>
      <c r="G274" s="16">
        <v>16631.440649651107</v>
      </c>
      <c r="H274" s="16">
        <v>20212.766720979838</v>
      </c>
      <c r="I274" s="16">
        <v>3144.4874854386148</v>
      </c>
      <c r="J274" s="16">
        <v>3013.5833044599426</v>
      </c>
      <c r="K274" s="16">
        <v>3527.4677200266706</v>
      </c>
      <c r="L274" s="16">
        <v>3727.2852026854844</v>
      </c>
      <c r="M274" s="16">
        <v>3775.2431462921181</v>
      </c>
      <c r="N274" s="16">
        <v>3308.3166429513117</v>
      </c>
      <c r="O274" s="16">
        <v>3182.5245489620065</v>
      </c>
    </row>
    <row r="275" spans="1:15" x14ac:dyDescent="0.3">
      <c r="A275" s="15" t="str">
        <f>INDEX('R1. Scenario specifications'!$C$11:$C$49,MATCH($B275,'R1. Scenario specifications'!$A$11:$A$49,0))</f>
        <v>Current 2DS, 2030 start, 'Expect the Unexpected' but with cheap EVs</v>
      </c>
      <c r="B275" s="15" t="s">
        <v>49</v>
      </c>
      <c r="C275" s="15" t="s">
        <v>314</v>
      </c>
      <c r="D275" s="15" t="s">
        <v>346</v>
      </c>
      <c r="E275" s="16">
        <v>0</v>
      </c>
      <c r="F275" s="16">
        <v>0</v>
      </c>
      <c r="G275" s="16">
        <v>0</v>
      </c>
      <c r="H275" s="16">
        <v>0</v>
      </c>
      <c r="I275" s="16">
        <v>626.62717578466209</v>
      </c>
      <c r="J275" s="16">
        <v>138.62598590064462</v>
      </c>
      <c r="K275" s="16">
        <v>35.647994778301523</v>
      </c>
      <c r="L275" s="16">
        <v>77.644045523940406</v>
      </c>
      <c r="M275" s="16">
        <v>276.86771257444332</v>
      </c>
      <c r="N275" s="16">
        <v>141.92786475086592</v>
      </c>
      <c r="O275" s="16">
        <v>0.20909574710204801</v>
      </c>
    </row>
    <row r="276" spans="1:15" x14ac:dyDescent="0.3">
      <c r="A276" s="15" t="str">
        <f>INDEX('R1. Scenario specifications'!$C$11:$C$49,MATCH($B276,'R1. Scenario specifications'!$A$11:$A$49,0))</f>
        <v>Current 2DS, 2030 start, 'Expect the Unexpected' but with cheap EVs</v>
      </c>
      <c r="B276" s="15" t="s">
        <v>49</v>
      </c>
      <c r="C276" s="15" t="s">
        <v>316</v>
      </c>
      <c r="D276" s="15" t="s">
        <v>347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</row>
    <row r="277" spans="1:15" x14ac:dyDescent="0.3">
      <c r="A277" s="15" t="str">
        <f>INDEX('R1. Scenario specifications'!$C$11:$C$49,MATCH($B277,'R1. Scenario specifications'!$A$11:$A$49,0))</f>
        <v>Current 2DS, 2020 start, 'Expect the Unexpected' but with cheap energy efficiency</v>
      </c>
      <c r="B277" s="15" t="s">
        <v>50</v>
      </c>
      <c r="C277" s="15" t="s">
        <v>311</v>
      </c>
      <c r="D277" s="15" t="s">
        <v>343</v>
      </c>
      <c r="E277" s="16">
        <v>5.3181942212818658</v>
      </c>
      <c r="F277" s="16">
        <v>52.489504077311494</v>
      </c>
      <c r="G277" s="16">
        <v>984.80993677964273</v>
      </c>
      <c r="H277" s="16">
        <v>610.39341891207528</v>
      </c>
      <c r="I277" s="16">
        <v>1724.6124541747647</v>
      </c>
      <c r="J277" s="16">
        <v>2028.4131529299727</v>
      </c>
      <c r="K277" s="16">
        <v>690.12606298477908</v>
      </c>
      <c r="L277" s="16">
        <v>222.9237335130866</v>
      </c>
      <c r="M277" s="16">
        <v>148.03963937721119</v>
      </c>
      <c r="N277" s="16">
        <v>239.94562299638102</v>
      </c>
      <c r="O277" s="16">
        <v>900.66321049769158</v>
      </c>
    </row>
    <row r="278" spans="1:15" x14ac:dyDescent="0.3">
      <c r="A278" s="15" t="str">
        <f>INDEX('R1. Scenario specifications'!$C$11:$C$49,MATCH($B278,'R1. Scenario specifications'!$A$11:$A$49,0))</f>
        <v>Current 2DS, 2020 start, 'Expect the Unexpected' but with cheap energy efficiency</v>
      </c>
      <c r="B278" s="15" t="s">
        <v>50</v>
      </c>
      <c r="C278" s="15" t="s">
        <v>312</v>
      </c>
      <c r="D278" s="15" t="s">
        <v>342</v>
      </c>
      <c r="E278" s="16">
        <v>0</v>
      </c>
      <c r="F278" s="16">
        <v>0</v>
      </c>
      <c r="G278" s="16">
        <v>55.3</v>
      </c>
      <c r="H278" s="16">
        <v>55.3</v>
      </c>
      <c r="I278" s="16">
        <v>55.3</v>
      </c>
      <c r="J278" s="16">
        <v>55.3</v>
      </c>
      <c r="K278" s="16">
        <v>5316.9293137630966</v>
      </c>
      <c r="L278" s="16">
        <v>12321.242075553233</v>
      </c>
      <c r="M278" s="16">
        <v>14732.582707279165</v>
      </c>
      <c r="N278" s="16">
        <v>15992.094749381467</v>
      </c>
      <c r="O278" s="16">
        <v>18740.352890265734</v>
      </c>
    </row>
    <row r="279" spans="1:15" x14ac:dyDescent="0.3">
      <c r="A279" s="15" t="str">
        <f>INDEX('R1. Scenario specifications'!$C$11:$C$49,MATCH($B279,'R1. Scenario specifications'!$A$11:$A$49,0))</f>
        <v>Current 2DS, 2020 start, 'Expect the Unexpected' but with cheap energy efficiency</v>
      </c>
      <c r="B279" s="15" t="s">
        <v>50</v>
      </c>
      <c r="C279" s="15" t="s">
        <v>315</v>
      </c>
      <c r="D279" s="15" t="s">
        <v>344</v>
      </c>
      <c r="E279" s="16">
        <v>0</v>
      </c>
      <c r="F279" s="16">
        <v>0</v>
      </c>
      <c r="G279" s="16">
        <v>0</v>
      </c>
      <c r="H279" s="16">
        <v>2202.7657901673952</v>
      </c>
      <c r="I279" s="16">
        <v>3089.8437019282637</v>
      </c>
      <c r="J279" s="16">
        <v>4332.3870814166312</v>
      </c>
      <c r="K279" s="16">
        <v>4314.5926723317962</v>
      </c>
      <c r="L279" s="16">
        <v>4751.3754077453095</v>
      </c>
      <c r="M279" s="16">
        <v>4954.2043763392039</v>
      </c>
      <c r="N279" s="16">
        <v>5264.0576009313272</v>
      </c>
      <c r="O279" s="16">
        <v>5570.8928606808504</v>
      </c>
    </row>
    <row r="280" spans="1:15" x14ac:dyDescent="0.3">
      <c r="A280" s="15" t="str">
        <f>INDEX('R1. Scenario specifications'!$C$11:$C$49,MATCH($B280,'R1. Scenario specifications'!$A$11:$A$49,0))</f>
        <v>Current 2DS, 2020 start, 'Expect the Unexpected' but with cheap energy efficiency</v>
      </c>
      <c r="B280" s="15" t="s">
        <v>50</v>
      </c>
      <c r="C280" s="15" t="s">
        <v>313</v>
      </c>
      <c r="D280" s="15" t="s">
        <v>345</v>
      </c>
      <c r="E280" s="16">
        <v>3713.3155062532496</v>
      </c>
      <c r="F280" s="16">
        <v>9315.0276981882525</v>
      </c>
      <c r="G280" s="16">
        <v>16631.440649651107</v>
      </c>
      <c r="H280" s="16">
        <v>12624.157465239477</v>
      </c>
      <c r="I280" s="16">
        <v>14685.052617653953</v>
      </c>
      <c r="J280" s="16">
        <v>15556.816623424904</v>
      </c>
      <c r="K280" s="16">
        <v>8493.7256280717575</v>
      </c>
      <c r="L280" s="16">
        <v>5485.4521725805726</v>
      </c>
      <c r="M280" s="16">
        <v>3867.35538485287</v>
      </c>
      <c r="N280" s="16">
        <v>4040.6097798846795</v>
      </c>
      <c r="O280" s="16">
        <v>3433.7734925631676</v>
      </c>
    </row>
    <row r="281" spans="1:15" x14ac:dyDescent="0.3">
      <c r="A281" s="15" t="str">
        <f>INDEX('R1. Scenario specifications'!$C$11:$C$49,MATCH($B281,'R1. Scenario specifications'!$A$11:$A$49,0))</f>
        <v>Current 2DS, 2020 start, 'Expect the Unexpected' but with cheap energy efficiency</v>
      </c>
      <c r="B281" s="15" t="s">
        <v>50</v>
      </c>
      <c r="C281" s="15" t="s">
        <v>314</v>
      </c>
      <c r="D281" s="15" t="s">
        <v>346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4561.6744840046049</v>
      </c>
      <c r="L281" s="16">
        <v>2360.0862522227931</v>
      </c>
      <c r="M281" s="16">
        <v>2797.7148790705151</v>
      </c>
      <c r="N281" s="16">
        <v>2176.5187884283114</v>
      </c>
      <c r="O281" s="16">
        <v>71.887631895710953</v>
      </c>
    </row>
    <row r="282" spans="1:15" x14ac:dyDescent="0.3">
      <c r="A282" s="15" t="str">
        <f>INDEX('R1. Scenario specifications'!$C$11:$C$49,MATCH($B282,'R1. Scenario specifications'!$A$11:$A$49,0))</f>
        <v>Current 2DS, 2020 start, 'Expect the Unexpected' but with cheap energy efficiency</v>
      </c>
      <c r="B282" s="15" t="s">
        <v>50</v>
      </c>
      <c r="C282" s="15" t="s">
        <v>316</v>
      </c>
      <c r="D282" s="15" t="s">
        <v>347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476.73784036557947</v>
      </c>
      <c r="O282" s="16">
        <v>1104.6397533259201</v>
      </c>
    </row>
  </sheetData>
  <mergeCells count="2">
    <mergeCell ref="C38:N38"/>
    <mergeCell ref="O38:Z38"/>
  </mergeCells>
  <conditionalFormatting sqref="A1:XFD19 N20:XFD20 A3269:XFD1048576 A315:A3268 E323:XFD3268 A283:B314 D283:E314 C90:C332 E315:E322 H283:XFD322 B90:B282 B88:C89 A88:A282 A38:C38 A37:N37 AA37:XFD38 E48:XFD282 A48:C87 A39:XFD47 A21:XFD36">
    <cfRule type="expression" dxfId="14" priority="4">
      <formula>_xlfn.ISFORMULA(A1)</formula>
    </cfRule>
  </conditionalFormatting>
  <conditionalFormatting sqref="A20:M20">
    <cfRule type="expression" dxfId="13" priority="3">
      <formula>_xlfn.ISFORMULA(A20)</formula>
    </cfRule>
  </conditionalFormatting>
  <conditionalFormatting sqref="G283:G314 F283:F322">
    <cfRule type="expression" dxfId="12" priority="2">
      <formula>_xlfn.ISFORMULA(F283)</formula>
    </cfRule>
  </conditionalFormatting>
  <conditionalFormatting sqref="O38 O37:Z37">
    <cfRule type="expression" dxfId="11" priority="1">
      <formula>_xlfn.ISFORMULA(O37)</formula>
    </cfRule>
  </conditionalFormatting>
  <dataValidations count="1">
    <dataValidation type="list" allowBlank="1" showInputMessage="1" showErrorMessage="1" sqref="B23" xr:uid="{D9488A89-8D76-447A-AD0F-F5528BB5EB74}">
      <formula1>$D$49:$D$54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A4197E-04C5-4AB7-9A39-DAB12C984665}">
          <x14:formula1>
            <xm:f>'R1. Scenario specifications'!$A$11:$A$49</xm:f>
          </x14:formula1>
          <xm:sqref>B21:M21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32AB-A8F7-4EB2-8774-2685D756663B}">
  <sheetPr>
    <tabColor theme="5" tint="0.39997558519241921"/>
  </sheetPr>
  <dimension ref="A1:Z361"/>
  <sheetViews>
    <sheetView zoomScale="70" zoomScaleNormal="70" workbookViewId="0">
      <pane ySplit="13" topLeftCell="A14" activePane="bottomLeft" state="frozen"/>
      <selection pane="bottomLeft" activeCell="E14" sqref="E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326</v>
      </c>
    </row>
    <row r="2" spans="1:4" s="14" customFormat="1" x14ac:dyDescent="0.3">
      <c r="A2" s="5" t="s">
        <v>5</v>
      </c>
      <c r="B2" s="14" t="s">
        <v>330</v>
      </c>
    </row>
    <row r="3" spans="1:4" s="14" customFormat="1" x14ac:dyDescent="0.3">
      <c r="A3" s="5" t="s">
        <v>6</v>
      </c>
      <c r="B3" s="14" t="s">
        <v>327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328</v>
      </c>
    </row>
    <row r="7" spans="1:4" s="14" customFormat="1" x14ac:dyDescent="0.3">
      <c r="A7" s="5"/>
      <c r="B7" s="14" t="s">
        <v>190</v>
      </c>
      <c r="C7" s="14" t="s">
        <v>51</v>
      </c>
      <c r="D7" s="14" t="s">
        <v>329</v>
      </c>
    </row>
    <row r="8" spans="1:4" s="14" customFormat="1" x14ac:dyDescent="0.3">
      <c r="A8" s="5"/>
      <c r="B8" s="14" t="s">
        <v>192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210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$D$8:$O350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CONCATENATE("Transport service output from ",$B$22)</f>
        <v>Transport service output from Cars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348</v>
      </c>
      <c r="B22" s="20" t="s">
        <v>355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INDEX($E$50:$O$361,MATCH(B$24&amp;$B$22,$B$50:$B$361&amp;$D$50:$D$361,0),MATCH($A25,$E$49:$O$49,0))</f>
        <v>9604.056661485145</v>
      </c>
      <c r="C25" s="16">
        <f t="array" ref="C25">INDEX($E$50:$O$361,MATCH(C$24&amp;$B$22,$B$50:$B$361&amp;$D$50:$D$361,0),MATCH($A25,$E$49:$O$49,0))</f>
        <v>9604.056661485145</v>
      </c>
      <c r="D25" s="16">
        <f t="array" ref="D25">INDEX($E$50:$O$361,MATCH(D$24&amp;$B$22,$B$50:$B$361&amp;$D$50:$D$361,0),MATCH($A25,$E$49:$O$49,0))</f>
        <v>9604.056661485145</v>
      </c>
      <c r="E25" s="16">
        <f t="array" ref="E25">INDEX($E$50:$O$361,MATCH(E$24&amp;$B$22,$B$50:$B$361&amp;$D$50:$D$361,0),MATCH($A25,$E$49:$O$49,0))</f>
        <v>9604.056661485145</v>
      </c>
      <c r="F25" s="16">
        <f t="array" ref="F25">INDEX($E$50:$O$361,MATCH(F$24&amp;$B$22,$B$50:$B$361&amp;$D$50:$D$361,0),MATCH($A25,$E$49:$O$49,0))</f>
        <v>9604.056661485145</v>
      </c>
      <c r="G25" s="16">
        <f t="array" ref="G25">INDEX($E$50:$O$361,MATCH(G$24&amp;$B$22,$B$50:$B$361&amp;$D$50:$D$361,0),MATCH($A25,$E$49:$O$49,0))</f>
        <v>9604.056661485145</v>
      </c>
      <c r="H25" s="16">
        <f t="array" ref="H25">INDEX($E$50:$O$361,MATCH(H$24&amp;$B$22,$B$50:$B$361&amp;$D$50:$D$361,0),MATCH($A25,$E$49:$O$49,0))</f>
        <v>9604.056661485145</v>
      </c>
      <c r="I25" s="16">
        <f t="array" ref="I25">INDEX($E$50:$O$361,MATCH(I$24&amp;$B$22,$B$50:$B$361&amp;$D$50:$D$361,0),MATCH($A25,$E$49:$O$49,0))</f>
        <v>9604.056661485145</v>
      </c>
      <c r="J25" s="16">
        <f t="array" ref="J25">INDEX($E$50:$O$361,MATCH(J$24&amp;$B$22,$B$50:$B$361&amp;$D$50:$D$361,0),MATCH($A25,$E$49:$O$49,0))</f>
        <v>9604.056661485145</v>
      </c>
      <c r="K25" s="16" t="e">
        <f t="array" ref="K25">INDEX($E$50:$O$361,MATCH(K$24&amp;$B$22,$B$50:$B$361&amp;$D$50:$D$361,0),MATCH($A25,$E$49:$O$49,0))</f>
        <v>#N/A</v>
      </c>
      <c r="L25" s="16" t="e">
        <f t="array" ref="L25">INDEX($E$50:$O$361,MATCH(L$24&amp;$B$22,$B$50:$B$361&amp;$D$50:$D$361,0),MATCH($A25,$E$49:$O$49,0))</f>
        <v>#N/A</v>
      </c>
      <c r="M25" s="16" t="e">
        <f t="array" ref="M25">INDEX($E$50:$O$361,MATCH(M$24&amp;$B$22,$B$50:$B$361&amp;$D$50:$D$361,0),MATCH($A25,$E$49:$O$49,0))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INDEX($E$50:$O$361,MATCH(B$24&amp;$B$22,$B$50:$B$361&amp;$D$50:$D$361,0),MATCH($A26,$E$49:$O$49,0))</f>
        <v>16237.412608619828</v>
      </c>
      <c r="C26" s="16">
        <f t="array" ref="C26">INDEX($E$50:$O$361,MATCH(C$24&amp;$B$22,$B$50:$B$361&amp;$D$50:$D$361,0),MATCH($A26,$E$49:$O$49,0))</f>
        <v>16237.412608619827</v>
      </c>
      <c r="D26" s="16">
        <f t="array" ref="D26">INDEX($E$50:$O$361,MATCH(D$24&amp;$B$22,$B$50:$B$361&amp;$D$50:$D$361,0),MATCH($A26,$E$49:$O$49,0))</f>
        <v>16237.412608619827</v>
      </c>
      <c r="E26" s="16">
        <f t="array" ref="E26">INDEX($E$50:$O$361,MATCH(E$24&amp;$B$22,$B$50:$B$361&amp;$D$50:$D$361,0),MATCH($A26,$E$49:$O$49,0))</f>
        <v>16237.412608619827</v>
      </c>
      <c r="F26" s="16">
        <f t="array" ref="F26">INDEX($E$50:$O$361,MATCH(F$24&amp;$B$22,$B$50:$B$361&amp;$D$50:$D$361,0),MATCH($A26,$E$49:$O$49,0))</f>
        <v>16237.412608619827</v>
      </c>
      <c r="G26" s="16">
        <f t="array" ref="G26">INDEX($E$50:$O$361,MATCH(G$24&amp;$B$22,$B$50:$B$361&amp;$D$50:$D$361,0),MATCH($A26,$E$49:$O$49,0))</f>
        <v>16237.412608619827</v>
      </c>
      <c r="H26" s="16">
        <f t="array" ref="H26">INDEX($E$50:$O$361,MATCH(H$24&amp;$B$22,$B$50:$B$361&amp;$D$50:$D$361,0),MATCH($A26,$E$49:$O$49,0))</f>
        <v>16237.412608619827</v>
      </c>
      <c r="I26" s="16">
        <f t="array" ref="I26">INDEX($E$50:$O$361,MATCH(I$24&amp;$B$22,$B$50:$B$361&amp;$D$50:$D$361,0),MATCH($A26,$E$49:$O$49,0))</f>
        <v>16237.412608619827</v>
      </c>
      <c r="J26" s="16">
        <f t="array" ref="J26">INDEX($E$50:$O$361,MATCH(J$24&amp;$B$22,$B$50:$B$361&amp;$D$50:$D$361,0),MATCH($A26,$E$49:$O$49,0))</f>
        <v>16237.412608619827</v>
      </c>
      <c r="K26" s="16" t="e">
        <f t="array" ref="K26">INDEX($E$50:$O$361,MATCH(K$24&amp;$B$22,$B$50:$B$361&amp;$D$50:$D$361,0),MATCH($A26,$E$49:$O$49,0))</f>
        <v>#N/A</v>
      </c>
      <c r="L26" s="16" t="e">
        <f t="array" ref="L26">INDEX($E$50:$O$361,MATCH(L$24&amp;$B$22,$B$50:$B$361&amp;$D$50:$D$361,0),MATCH($A26,$E$49:$O$49,0))</f>
        <v>#N/A</v>
      </c>
      <c r="M26" s="16" t="e">
        <f t="array" ref="M26">INDEX($E$50:$O$361,MATCH(M$24&amp;$B$22,$B$50:$B$361&amp;$D$50:$D$361,0),MATCH($A26,$E$49:$O$49,0))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INDEX($E$50:$O$361,MATCH(B$24&amp;$B$22,$B$50:$B$361&amp;$D$50:$D$361,0),MATCH($A27,$E$49:$O$49,0))</f>
        <v>17601.175858707185</v>
      </c>
      <c r="C27" s="16">
        <f t="array" ref="C27">INDEX($E$50:$O$361,MATCH(C$24&amp;$B$22,$B$50:$B$361&amp;$D$50:$D$361,0),MATCH($A27,$E$49:$O$49,0))</f>
        <v>17601.175858707185</v>
      </c>
      <c r="D27" s="16">
        <f t="array" ref="D27">INDEX($E$50:$O$361,MATCH(D$24&amp;$B$22,$B$50:$B$361&amp;$D$50:$D$361,0),MATCH($A27,$E$49:$O$49,0))</f>
        <v>17601.175858707185</v>
      </c>
      <c r="E27" s="16">
        <f t="array" ref="E27">INDEX($E$50:$O$361,MATCH(E$24&amp;$B$22,$B$50:$B$361&amp;$D$50:$D$361,0),MATCH($A27,$E$49:$O$49,0))</f>
        <v>17638.585769775749</v>
      </c>
      <c r="F27" s="16">
        <f t="array" ref="F27">INDEX($E$50:$O$361,MATCH(F$24&amp;$B$22,$B$50:$B$361&amp;$D$50:$D$361,0),MATCH($A27,$E$49:$O$49,0))</f>
        <v>17601.175858707185</v>
      </c>
      <c r="G27" s="16">
        <f t="array" ref="G27">INDEX($E$50:$O$361,MATCH(G$24&amp;$B$22,$B$50:$B$361&amp;$D$50:$D$361,0),MATCH($A27,$E$49:$O$49,0))</f>
        <v>16572.453209501324</v>
      </c>
      <c r="H27" s="16">
        <f t="array" ref="H27">INDEX($E$50:$O$361,MATCH(H$24&amp;$B$22,$B$50:$B$361&amp;$D$50:$D$361,0),MATCH($A27,$E$49:$O$49,0))</f>
        <v>17601.175858707185</v>
      </c>
      <c r="I27" s="16">
        <f t="array" ref="I27">INDEX($E$50:$O$361,MATCH(I$24&amp;$B$22,$B$50:$B$361&amp;$D$50:$D$361,0),MATCH($A27,$E$49:$O$49,0))</f>
        <v>17617.982571903165</v>
      </c>
      <c r="J27" s="16">
        <f t="array" ref="J27">INDEX($E$50:$O$361,MATCH(J$24&amp;$B$22,$B$50:$B$361&amp;$D$50:$D$361,0),MATCH($A27,$E$49:$O$49,0))</f>
        <v>17601.175858707185</v>
      </c>
      <c r="K27" s="16" t="e">
        <f t="array" ref="K27">INDEX($E$50:$O$361,MATCH(K$24&amp;$B$22,$B$50:$B$361&amp;$D$50:$D$361,0),MATCH($A27,$E$49:$O$49,0))</f>
        <v>#N/A</v>
      </c>
      <c r="L27" s="16" t="e">
        <f t="array" ref="L27">INDEX($E$50:$O$361,MATCH(L$24&amp;$B$22,$B$50:$B$361&amp;$D$50:$D$361,0),MATCH($A27,$E$49:$O$49,0))</f>
        <v>#N/A</v>
      </c>
      <c r="M27" s="16" t="e">
        <f t="array" ref="M27">INDEX($E$50:$O$361,MATCH(M$24&amp;$B$22,$B$50:$B$361&amp;$D$50:$D$361,0),MATCH($A27,$E$49:$O$49,0))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INDEX($E$50:$O$361,MATCH(B$24&amp;$B$22,$B$50:$B$361&amp;$D$50:$D$361,0),MATCH($A28,$E$49:$O$49,0))</f>
        <v>16779.146430788529</v>
      </c>
      <c r="C28" s="16">
        <f t="array" ref="C28">INDEX($E$50:$O$361,MATCH(C$24&amp;$B$22,$B$50:$B$361&amp;$D$50:$D$361,0),MATCH($A28,$E$49:$O$49,0))</f>
        <v>16779.146430788529</v>
      </c>
      <c r="D28" s="16">
        <f t="array" ref="D28">INDEX($E$50:$O$361,MATCH(D$24&amp;$B$22,$B$50:$B$361&amp;$D$50:$D$361,0),MATCH($A28,$E$49:$O$49,0))</f>
        <v>16779.146430788522</v>
      </c>
      <c r="E28" s="16">
        <f t="array" ref="E28">INDEX($E$50:$O$361,MATCH(E$24&amp;$B$22,$B$50:$B$361&amp;$D$50:$D$361,0),MATCH($A28,$E$49:$O$49,0))</f>
        <v>16934.61679585692</v>
      </c>
      <c r="F28" s="16">
        <f t="array" ref="F28">INDEX($E$50:$O$361,MATCH(F$24&amp;$B$22,$B$50:$B$361&amp;$D$50:$D$361,0),MATCH($A28,$E$49:$O$49,0))</f>
        <v>16940.142859621814</v>
      </c>
      <c r="G28" s="16">
        <f t="array" ref="G28">INDEX($E$50:$O$361,MATCH(G$24&amp;$B$22,$B$50:$B$361&amp;$D$50:$D$361,0),MATCH($A28,$E$49:$O$49,0))</f>
        <v>14113.280272896591</v>
      </c>
      <c r="H28" s="16">
        <f t="array" ref="H28">INDEX($E$50:$O$361,MATCH(H$24&amp;$B$22,$B$50:$B$361&amp;$D$50:$D$361,0),MATCH($A28,$E$49:$O$49,0))</f>
        <v>15161.719098265405</v>
      </c>
      <c r="I28" s="16">
        <f t="array" ref="I28">INDEX($E$50:$O$361,MATCH(I$24&amp;$B$22,$B$50:$B$361&amp;$D$50:$D$361,0),MATCH($A28,$E$49:$O$49,0))</f>
        <v>16856.958549350955</v>
      </c>
      <c r="J28" s="16">
        <f t="array" ref="J28">INDEX($E$50:$O$361,MATCH(J$24&amp;$B$22,$B$50:$B$361&amp;$D$50:$D$361,0),MATCH($A28,$E$49:$O$49,0))</f>
        <v>16856.958549350951</v>
      </c>
      <c r="K28" s="16" t="e">
        <f t="array" ref="K28">INDEX($E$50:$O$361,MATCH(K$24&amp;$B$22,$B$50:$B$361&amp;$D$50:$D$361,0),MATCH($A28,$E$49:$O$49,0))</f>
        <v>#N/A</v>
      </c>
      <c r="L28" s="16" t="e">
        <f t="array" ref="L28">INDEX($E$50:$O$361,MATCH(L$24&amp;$B$22,$B$50:$B$361&amp;$D$50:$D$361,0),MATCH($A28,$E$49:$O$49,0))</f>
        <v>#N/A</v>
      </c>
      <c r="M28" s="16" t="e">
        <f t="array" ref="M28">INDEX($E$50:$O$361,MATCH(M$24&amp;$B$22,$B$50:$B$361&amp;$D$50:$D$361,0),MATCH($A28,$E$49:$O$49,0))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INDEX($E$50:$O$361,MATCH(B$24&amp;$B$22,$B$50:$B$361&amp;$D$50:$D$361,0),MATCH($A29,$E$49:$O$49,0))</f>
        <v>20017.263086372102</v>
      </c>
      <c r="C29" s="16">
        <f t="array" ref="C29">INDEX($E$50:$O$361,MATCH(C$24&amp;$B$22,$B$50:$B$361&amp;$D$50:$D$361,0),MATCH($A29,$E$49:$O$49,0))</f>
        <v>20017.26308637211</v>
      </c>
      <c r="D29" s="16">
        <f t="array" ref="D29">INDEX($E$50:$O$361,MATCH(D$24&amp;$B$22,$B$50:$B$361&amp;$D$50:$D$361,0),MATCH($A29,$E$49:$O$49,0))</f>
        <v>20017.26308637211</v>
      </c>
      <c r="E29" s="16">
        <f t="array" ref="E29">INDEX($E$50:$O$361,MATCH(E$24&amp;$B$22,$B$50:$B$361&amp;$D$50:$D$361,0),MATCH($A29,$E$49:$O$49,0))</f>
        <v>20313.215472969121</v>
      </c>
      <c r="F29" s="16">
        <f t="array" ref="F29">INDEX($E$50:$O$361,MATCH(F$24&amp;$B$22,$B$50:$B$361&amp;$D$50:$D$361,0),MATCH($A29,$E$49:$O$49,0))</f>
        <v>20251.256549208316</v>
      </c>
      <c r="G29" s="16">
        <f t="array" ref="G29">INDEX($E$50:$O$361,MATCH(G$24&amp;$B$22,$B$50:$B$361&amp;$D$50:$D$361,0),MATCH($A29,$E$49:$O$49,0))</f>
        <v>14657.051908030593</v>
      </c>
      <c r="H29" s="16">
        <f t="array" ref="H29">INDEX($E$50:$O$361,MATCH(H$24&amp;$B$22,$B$50:$B$361&amp;$D$50:$D$361,0),MATCH($A29,$E$49:$O$49,0))</f>
        <v>16259.734332667203</v>
      </c>
      <c r="I29" s="16">
        <f t="array" ref="I29">INDEX($E$50:$O$361,MATCH(I$24&amp;$B$22,$B$50:$B$361&amp;$D$50:$D$361,0),MATCH($A29,$E$49:$O$49,0))</f>
        <v>20215.353212476773</v>
      </c>
      <c r="J29" s="16">
        <f t="array" ref="J29">INDEX($E$50:$O$361,MATCH(J$24&amp;$B$22,$B$50:$B$361&amp;$D$50:$D$361,0),MATCH($A29,$E$49:$O$49,0))</f>
        <v>20056.770252586284</v>
      </c>
      <c r="K29" s="16" t="e">
        <f t="array" ref="K29">INDEX($E$50:$O$361,MATCH(K$24&amp;$B$22,$B$50:$B$361&amp;$D$50:$D$361,0),MATCH($A29,$E$49:$O$49,0))</f>
        <v>#N/A</v>
      </c>
      <c r="L29" s="16" t="e">
        <f t="array" ref="L29">INDEX($E$50:$O$361,MATCH(L$24&amp;$B$22,$B$50:$B$361&amp;$D$50:$D$361,0),MATCH($A29,$E$49:$O$49,0))</f>
        <v>#N/A</v>
      </c>
      <c r="M29" s="16" t="e">
        <f t="array" ref="M29">INDEX($E$50:$O$361,MATCH(M$24&amp;$B$22,$B$50:$B$361&amp;$D$50:$D$361,0),MATCH($A29,$E$49:$O$49,0))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INDEX($E$50:$O$361,MATCH(B$24&amp;$B$22,$B$50:$B$361&amp;$D$50:$D$361,0),MATCH($A30,$E$49:$O$49,0))</f>
        <v>21780.524686421086</v>
      </c>
      <c r="C30" s="16">
        <f t="array" ref="C30">INDEX($E$50:$O$361,MATCH(C$24&amp;$B$22,$B$50:$B$361&amp;$D$50:$D$361,0),MATCH($A30,$E$49:$O$49,0))</f>
        <v>21780.524686421089</v>
      </c>
      <c r="D30" s="16">
        <f t="array" ref="D30">INDEX($E$50:$O$361,MATCH(D$24&amp;$B$22,$B$50:$B$361&amp;$D$50:$D$361,0),MATCH($A30,$E$49:$O$49,0))</f>
        <v>21780.524686421093</v>
      </c>
      <c r="E30" s="16">
        <f t="array" ref="E30">INDEX($E$50:$O$361,MATCH(E$24&amp;$B$22,$B$50:$B$361&amp;$D$50:$D$361,0),MATCH($A30,$E$49:$O$49,0))</f>
        <v>22113.869252108256</v>
      </c>
      <c r="F30" s="16">
        <f t="array" ref="F30">INDEX($E$50:$O$361,MATCH(F$24&amp;$B$22,$B$50:$B$361&amp;$D$50:$D$361,0),MATCH($A30,$E$49:$O$49,0))</f>
        <v>22039.884343791924</v>
      </c>
      <c r="G30" s="16">
        <f t="array" ref="G30">INDEX($E$50:$O$361,MATCH(G$24&amp;$B$22,$B$50:$B$361&amp;$D$50:$D$361,0),MATCH($A30,$E$49:$O$49,0))</f>
        <v>20724.838944942065</v>
      </c>
      <c r="H30" s="16">
        <f t="array" ref="H30">INDEX($E$50:$O$361,MATCH(H$24&amp;$B$22,$B$50:$B$361&amp;$D$50:$D$361,0),MATCH($A30,$E$49:$O$49,0))</f>
        <v>15563.317029408398</v>
      </c>
      <c r="I30" s="16">
        <f t="array" ref="I30">INDEX($E$50:$O$361,MATCH(I$24&amp;$B$22,$B$50:$B$361&amp;$D$50:$D$361,0),MATCH($A30,$E$49:$O$49,0))</f>
        <v>22005.661601259537</v>
      </c>
      <c r="J30" s="16">
        <f t="array" ref="J30">INDEX($E$50:$O$361,MATCH(J$24&amp;$B$22,$B$50:$B$361&amp;$D$50:$D$361,0),MATCH($A30,$E$49:$O$49,0))</f>
        <v>21468.015573911365</v>
      </c>
      <c r="K30" s="16" t="e">
        <f t="array" ref="K30">INDEX($E$50:$O$361,MATCH(K$24&amp;$B$22,$B$50:$B$361&amp;$D$50:$D$361,0),MATCH($A30,$E$49:$O$49,0))</f>
        <v>#N/A</v>
      </c>
      <c r="L30" s="16" t="e">
        <f t="array" ref="L30">INDEX($E$50:$O$361,MATCH(L$24&amp;$B$22,$B$50:$B$361&amp;$D$50:$D$361,0),MATCH($A30,$E$49:$O$49,0))</f>
        <v>#N/A</v>
      </c>
      <c r="M30" s="16" t="e">
        <f t="array" ref="M30">INDEX($E$50:$O$361,MATCH(M$24&amp;$B$22,$B$50:$B$361&amp;$D$50:$D$361,0),MATCH($A30,$E$49:$O$49,0))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INDEX($E$50:$O$361,MATCH(B$24&amp;$B$22,$B$50:$B$361&amp;$D$50:$D$361,0),MATCH($A31,$E$49:$O$49,0))</f>
        <v>23398.30845732701</v>
      </c>
      <c r="C31" s="16">
        <f t="array" ref="C31">INDEX($E$50:$O$361,MATCH(C$24&amp;$B$22,$B$50:$B$361&amp;$D$50:$D$361,0),MATCH($A31,$E$49:$O$49,0))</f>
        <v>23398.308457327003</v>
      </c>
      <c r="D31" s="16">
        <f t="array" ref="D31">INDEX($E$50:$O$361,MATCH(D$24&amp;$B$22,$B$50:$B$361&amp;$D$50:$D$361,0),MATCH($A31,$E$49:$O$49,0))</f>
        <v>23398.308457326995</v>
      </c>
      <c r="E31" s="16">
        <f t="array" ref="E31">INDEX($E$50:$O$361,MATCH(E$24&amp;$B$22,$B$50:$B$361&amp;$D$50:$D$361,0),MATCH($A31,$E$49:$O$49,0))</f>
        <v>23651.351560869683</v>
      </c>
      <c r="F31" s="16">
        <f t="array" ref="F31">INDEX($E$50:$O$361,MATCH(F$24&amp;$B$22,$B$50:$B$361&amp;$D$50:$D$361,0),MATCH($A31,$E$49:$O$49,0))</f>
        <v>23651.351560869687</v>
      </c>
      <c r="G31" s="16">
        <f t="array" ref="G31">INDEX($E$50:$O$361,MATCH(G$24&amp;$B$22,$B$50:$B$361&amp;$D$50:$D$361,0),MATCH($A31,$E$49:$O$49,0))</f>
        <v>23651.351560869691</v>
      </c>
      <c r="H31" s="16">
        <f t="array" ref="H31">INDEX($E$50:$O$361,MATCH(H$24&amp;$B$22,$B$50:$B$361&amp;$D$50:$D$361,0),MATCH($A31,$E$49:$O$49,0))</f>
        <v>23852.247420455402</v>
      </c>
      <c r="I31" s="16">
        <f t="array" ref="I31">INDEX($E$50:$O$361,MATCH(I$24&amp;$B$22,$B$50:$B$361&amp;$D$50:$D$361,0),MATCH($A31,$E$49:$O$49,0))</f>
        <v>23504.130998200108</v>
      </c>
      <c r="J31" s="16">
        <f t="array" ref="J31">INDEX($E$50:$O$361,MATCH(J$24&amp;$B$22,$B$50:$B$361&amp;$D$50:$D$361,0),MATCH($A31,$E$49:$O$49,0))</f>
        <v>23593.103499932109</v>
      </c>
      <c r="K31" s="16" t="e">
        <f t="array" ref="K31">INDEX($E$50:$O$361,MATCH(K$24&amp;$B$22,$B$50:$B$361&amp;$D$50:$D$361,0),MATCH($A31,$E$49:$O$49,0))</f>
        <v>#N/A</v>
      </c>
      <c r="L31" s="16" t="e">
        <f t="array" ref="L31">INDEX($E$50:$O$361,MATCH(L$24&amp;$B$22,$B$50:$B$361&amp;$D$50:$D$361,0),MATCH($A31,$E$49:$O$49,0))</f>
        <v>#N/A</v>
      </c>
      <c r="M31" s="16" t="e">
        <f t="array" ref="M31">INDEX($E$50:$O$361,MATCH(M$24&amp;$B$22,$B$50:$B$361&amp;$D$50:$D$361,0),MATCH($A31,$E$49:$O$49,0))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INDEX($E$50:$O$361,MATCH(B$24&amp;$B$22,$B$50:$B$361&amp;$D$50:$D$361,0),MATCH($A32,$E$49:$O$49,0))</f>
        <v>25059.689178762703</v>
      </c>
      <c r="C32" s="16">
        <f t="array" ref="C32">INDEX($E$50:$O$361,MATCH(C$24&amp;$B$22,$B$50:$B$361&amp;$D$50:$D$361,0),MATCH($A32,$E$49:$O$49,0))</f>
        <v>25059.68917876271</v>
      </c>
      <c r="D32" s="16">
        <f t="array" ref="D32">INDEX($E$50:$O$361,MATCH(D$24&amp;$B$22,$B$50:$B$361&amp;$D$50:$D$361,0),MATCH($A32,$E$49:$O$49,0))</f>
        <v>25059.68917876271</v>
      </c>
      <c r="E32" s="16">
        <f t="array" ref="E32">INDEX($E$50:$O$361,MATCH(E$24&amp;$B$22,$B$50:$B$361&amp;$D$50:$D$361,0),MATCH($A32,$E$49:$O$49,0))</f>
        <v>25291.862586605901</v>
      </c>
      <c r="F32" s="16">
        <f t="array" ref="F32">INDEX($E$50:$O$361,MATCH(F$24&amp;$B$22,$B$50:$B$361&amp;$D$50:$D$361,0),MATCH($A32,$E$49:$O$49,0))</f>
        <v>25330.384453973653</v>
      </c>
      <c r="G32" s="16">
        <f t="array" ref="G32">INDEX($E$50:$O$361,MATCH(G$24&amp;$B$22,$B$50:$B$361&amp;$D$50:$D$361,0),MATCH($A32,$E$49:$O$49,0))</f>
        <v>25254.658026955647</v>
      </c>
      <c r="H32" s="16">
        <f t="array" ref="H32">INDEX($E$50:$O$361,MATCH(H$24&amp;$B$22,$B$50:$B$361&amp;$D$50:$D$361,0),MATCH($A32,$E$49:$O$49,0))</f>
        <v>25496.578393926295</v>
      </c>
      <c r="I32" s="16">
        <f t="array" ref="I32">INDEX($E$50:$O$361,MATCH(I$24&amp;$B$22,$B$50:$B$361&amp;$D$50:$D$361,0),MATCH($A32,$E$49:$O$49,0))</f>
        <v>25073.178597328228</v>
      </c>
      <c r="J32" s="16">
        <f t="array" ref="J32">INDEX($E$50:$O$361,MATCH(J$24&amp;$B$22,$B$50:$B$361&amp;$D$50:$D$361,0),MATCH($A32,$E$49:$O$49,0))</f>
        <v>25208.382542468</v>
      </c>
      <c r="K32" s="16" t="e">
        <f t="array" ref="K32">INDEX($E$50:$O$361,MATCH(K$24&amp;$B$22,$B$50:$B$361&amp;$D$50:$D$361,0),MATCH($A32,$E$49:$O$49,0))</f>
        <v>#N/A</v>
      </c>
      <c r="L32" s="16" t="e">
        <f t="array" ref="L32">INDEX($E$50:$O$361,MATCH(L$24&amp;$B$22,$B$50:$B$361&amp;$D$50:$D$361,0),MATCH($A32,$E$49:$O$49,0))</f>
        <v>#N/A</v>
      </c>
      <c r="M32" s="16" t="e">
        <f t="array" ref="M32">INDEX($E$50:$O$361,MATCH(M$24&amp;$B$22,$B$50:$B$361&amp;$D$50:$D$361,0),MATCH($A32,$E$49:$O$49,0))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INDEX($E$50:$O$361,MATCH(B$24&amp;$B$22,$B$50:$B$361&amp;$D$50:$D$361,0),MATCH($A33,$E$49:$O$49,0))</f>
        <v>26803.274541214028</v>
      </c>
      <c r="C33" s="16">
        <f t="array" ref="C33">INDEX($E$50:$O$361,MATCH(C$24&amp;$B$22,$B$50:$B$361&amp;$D$50:$D$361,0),MATCH($A33,$E$49:$O$49,0))</f>
        <v>26803.274541214028</v>
      </c>
      <c r="D33" s="16">
        <f t="array" ref="D33">INDEX($E$50:$O$361,MATCH(D$24&amp;$B$22,$B$50:$B$361&amp;$D$50:$D$361,0),MATCH($A33,$E$49:$O$49,0))</f>
        <v>26803.274541214028</v>
      </c>
      <c r="E33" s="16">
        <f t="array" ref="E33">INDEX($E$50:$O$361,MATCH(E$24&amp;$B$22,$B$50:$B$361&amp;$D$50:$D$361,0),MATCH($A33,$E$49:$O$49,0))</f>
        <v>26952.501738737566</v>
      </c>
      <c r="F33" s="16">
        <f t="array" ref="F33">INDEX($E$50:$O$361,MATCH(F$24&amp;$B$22,$B$50:$B$361&amp;$D$50:$D$361,0),MATCH($A33,$E$49:$O$49,0))</f>
        <v>26912.145479439503</v>
      </c>
      <c r="G33" s="16">
        <f t="array" ref="G33">INDEX($E$50:$O$361,MATCH(G$24&amp;$B$22,$B$50:$B$361&amp;$D$50:$D$361,0),MATCH($A33,$E$49:$O$49,0))</f>
        <v>26912.14547943951</v>
      </c>
      <c r="H33" s="16">
        <f t="array" ref="H33">INDEX($E$50:$O$361,MATCH(H$24&amp;$B$22,$B$50:$B$361&amp;$D$50:$D$361,0),MATCH($A33,$E$49:$O$49,0))</f>
        <v>27231.353802519599</v>
      </c>
      <c r="I33" s="16">
        <f t="array" ref="I33">INDEX($E$50:$O$361,MATCH(I$24&amp;$B$22,$B$50:$B$361&amp;$D$50:$D$361,0),MATCH($A33,$E$49:$O$49,0))</f>
        <v>26559.69000753585</v>
      </c>
      <c r="J33" s="16">
        <f t="array" ref="J33">INDEX($E$50:$O$361,MATCH(J$24&amp;$B$22,$B$50:$B$361&amp;$D$50:$D$361,0),MATCH($A33,$E$49:$O$49,0))</f>
        <v>26784.363872685248</v>
      </c>
      <c r="K33" s="16" t="e">
        <f t="array" ref="K33">INDEX($E$50:$O$361,MATCH(K$24&amp;$B$22,$B$50:$B$361&amp;$D$50:$D$361,0),MATCH($A33,$E$49:$O$49,0))</f>
        <v>#N/A</v>
      </c>
      <c r="L33" s="16" t="e">
        <f t="array" ref="L33">INDEX($E$50:$O$361,MATCH(L$24&amp;$B$22,$B$50:$B$361&amp;$D$50:$D$361,0),MATCH($A33,$E$49:$O$49,0))</f>
        <v>#N/A</v>
      </c>
      <c r="M33" s="16" t="e">
        <f t="array" ref="M33">INDEX($E$50:$O$361,MATCH(M$24&amp;$B$22,$B$50:$B$361&amp;$D$50:$D$361,0),MATCH($A33,$E$49:$O$49,0))</f>
        <v>#N/A</v>
      </c>
    </row>
    <row r="34" spans="1:26" x14ac:dyDescent="0.3">
      <c r="A34" s="15">
        <v>2100</v>
      </c>
      <c r="B34" s="16">
        <f t="array" ref="B34">INDEX($E$50:$O$361,MATCH(B$24&amp;$B$22,$B$50:$B$361&amp;$D$50:$D$361,0),MATCH($A34,$E$49:$O$49,0))</f>
        <v>28739.059332887762</v>
      </c>
      <c r="C34" s="16">
        <f t="array" ref="C34">INDEX($E$50:$O$361,MATCH(C$24&amp;$B$22,$B$50:$B$361&amp;$D$50:$D$361,0),MATCH($A34,$E$49:$O$49,0))</f>
        <v>28739.059332887762</v>
      </c>
      <c r="D34" s="16">
        <f t="array" ref="D34">INDEX($E$50:$O$361,MATCH(D$24&amp;$B$22,$B$50:$B$361&amp;$D$50:$D$361,0),MATCH($A34,$E$49:$O$49,0))</f>
        <v>28739.059332887777</v>
      </c>
      <c r="E34" s="16">
        <f t="array" ref="E34">INDEX($E$50:$O$361,MATCH(E$24&amp;$B$22,$B$50:$B$361&amp;$D$50:$D$361,0),MATCH($A34,$E$49:$O$49,0))</f>
        <v>28992.473791332599</v>
      </c>
      <c r="F34" s="16">
        <f t="array" ref="F34">INDEX($E$50:$O$361,MATCH(F$24&amp;$B$22,$B$50:$B$361&amp;$D$50:$D$361,0),MATCH($A34,$E$49:$O$49,0))</f>
        <v>28976.898047542676</v>
      </c>
      <c r="G34" s="16">
        <f t="array" ref="G34">INDEX($E$50:$O$361,MATCH(G$24&amp;$B$22,$B$50:$B$361&amp;$D$50:$D$361,0),MATCH($A34,$E$49:$O$49,0))</f>
        <v>28971.096706695243</v>
      </c>
      <c r="H34" s="16">
        <f t="array" ref="H34">INDEX($E$50:$O$361,MATCH(H$24&amp;$B$22,$B$50:$B$361&amp;$D$50:$D$361,0),MATCH($A34,$E$49:$O$49,0))</f>
        <v>29147.563438998062</v>
      </c>
      <c r="I34" s="16">
        <f t="array" ref="I34">INDEX($E$50:$O$361,MATCH(I$24&amp;$B$22,$B$50:$B$361&amp;$D$50:$D$361,0),MATCH($A34,$E$49:$O$49,0))</f>
        <v>28756.805233123996</v>
      </c>
      <c r="J34" s="16">
        <f t="array" ref="J34">INDEX($E$50:$O$361,MATCH(J$24&amp;$B$22,$B$50:$B$361&amp;$D$50:$D$361,0),MATCH($A34,$E$49:$O$49,0))</f>
        <v>28769.556665167987</v>
      </c>
      <c r="K34" s="16" t="e">
        <f t="array" ref="K34">INDEX($E$50:$O$361,MATCH(K$24&amp;$B$22,$B$50:$B$361&amp;$D$50:$D$361,0),MATCH($A34,$E$49:$O$49,0))</f>
        <v>#N/A</v>
      </c>
      <c r="L34" s="16" t="e">
        <f t="array" ref="L34">INDEX($E$50:$O$361,MATCH(L$24&amp;$B$22,$B$50:$B$361&amp;$D$50:$D$361,0),MATCH($A34,$E$49:$O$49,0))</f>
        <v>#N/A</v>
      </c>
      <c r="M34" s="16" t="e">
        <f t="array" ref="M34">INDEX($E$50:$O$361,MATCH(M$24&amp;$B$22,$B$50:$B$361&amp;$D$50:$D$361,0),MATCH($A34,$E$49:$O$49,0))</f>
        <v>#N/A</v>
      </c>
    </row>
    <row r="36" spans="1:26" x14ac:dyDescent="0.3">
      <c r="A36" s="15" t="s">
        <v>196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15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51</v>
      </c>
      <c r="B38" s="15" t="str">
        <f>$B$24</f>
        <v>Vivid_0A</v>
      </c>
      <c r="C38" s="15" t="str">
        <f>B$24</f>
        <v>Vivid_0A</v>
      </c>
      <c r="D38" s="15" t="str">
        <f t="shared" ref="D38:N38" si="2">C$24</f>
        <v>Vivid_0A_BAU</v>
      </c>
      <c r="E38" s="15" t="str">
        <f t="shared" si="2"/>
        <v>Vivid_0B</v>
      </c>
      <c r="F38" s="15" t="str">
        <f t="shared" si="2"/>
        <v>Vivid_1</v>
      </c>
      <c r="G38" s="15" t="str">
        <f t="shared" si="2"/>
        <v>Vivid_2</v>
      </c>
      <c r="H38" s="15" t="str">
        <f t="shared" si="2"/>
        <v>Vivid_13</v>
      </c>
      <c r="I38" s="15" t="str">
        <f t="shared" si="2"/>
        <v>Vivid_14</v>
      </c>
      <c r="J38" s="15" t="str">
        <f t="shared" si="2"/>
        <v>Vivid_25</v>
      </c>
      <c r="K38" s="15" t="str">
        <f t="shared" si="2"/>
        <v>Vivid_26</v>
      </c>
      <c r="L38" s="15" t="str">
        <f t="shared" si="2"/>
        <v/>
      </c>
      <c r="M38" s="15" t="str">
        <f t="shared" si="2"/>
        <v/>
      </c>
      <c r="N38" s="15" t="str">
        <f t="shared" si="2"/>
        <v/>
      </c>
      <c r="O38" s="15" t="str">
        <f>B$24</f>
        <v>Vivid_0A</v>
      </c>
      <c r="P38" s="15" t="str">
        <f t="shared" ref="P38:Z38" si="3">C$24</f>
        <v>Vivid_0A_BAU</v>
      </c>
      <c r="Q38" s="15" t="str">
        <f t="shared" si="3"/>
        <v>Vivid_0B</v>
      </c>
      <c r="R38" s="15" t="str">
        <f t="shared" si="3"/>
        <v>Vivid_1</v>
      </c>
      <c r="S38" s="15" t="str">
        <f t="shared" si="3"/>
        <v>Vivid_2</v>
      </c>
      <c r="T38" s="15" t="str">
        <f t="shared" si="3"/>
        <v>Vivid_13</v>
      </c>
      <c r="U38" s="15" t="str">
        <f t="shared" si="3"/>
        <v>Vivid_14</v>
      </c>
      <c r="V38" s="15" t="str">
        <f t="shared" si="3"/>
        <v>Vivid_25</v>
      </c>
      <c r="W38" s="15" t="str">
        <f t="shared" si="3"/>
        <v>Vivid_26</v>
      </c>
      <c r="X38" s="15" t="str">
        <f t="shared" si="3"/>
        <v/>
      </c>
      <c r="Y38" s="15" t="str">
        <f t="shared" si="3"/>
        <v/>
      </c>
      <c r="Z38" s="15" t="str">
        <f t="shared" si="3"/>
        <v/>
      </c>
    </row>
    <row r="39" spans="1:26" x14ac:dyDescent="0.3">
      <c r="A39" s="15" t="s">
        <v>349</v>
      </c>
      <c r="B39" s="16">
        <f t="array" ref="B39">INDEX($E$50:$O$361,MATCH(B$38&amp;$A39,$B$50:$B$361&amp;$D$50:$D$361,0),MATCH(B$36,$E$49:$O$49,0))</f>
        <v>326.15031746610549</v>
      </c>
      <c r="C39" s="16">
        <f t="array" ref="C39">INDEX($E$50:$O$361,MATCH(C$38&amp;$A39,$B$50:$B$361&amp;$D$50:$D$361,0),MATCH(C$36,$E$49:$O$49,0))</f>
        <v>353.33506067595158</v>
      </c>
      <c r="D39" s="16">
        <f t="array" ref="D39">INDEX($E$50:$O$361,MATCH(D$38&amp;$A39,$B$50:$B$361&amp;$D$50:$D$361,0),MATCH(D$36,$E$49:$O$49,0))</f>
        <v>353.33506067595158</v>
      </c>
      <c r="E39" s="16">
        <f t="array" ref="E39">INDEX($E$50:$O$361,MATCH(E$38&amp;$A39,$B$50:$B$361&amp;$D$50:$D$361,0),MATCH(E$36,$E$49:$O$49,0))</f>
        <v>353.33506067595147</v>
      </c>
      <c r="F39" s="16">
        <f t="array" ref="F39">INDEX($E$50:$O$361,MATCH(F$38&amp;$A39,$B$50:$B$361&amp;$D$50:$D$361,0),MATCH(F$36,$E$49:$O$49,0))</f>
        <v>353.33506067595147</v>
      </c>
      <c r="G39" s="16">
        <f t="array" ref="G39">INDEX($E$50:$O$361,MATCH(G$38&amp;$A39,$B$50:$B$361&amp;$D$50:$D$361,0),MATCH(G$36,$E$49:$O$49,0))</f>
        <v>353.33506067595147</v>
      </c>
      <c r="H39" s="16">
        <f t="array" ref="H39">INDEX($E$50:$O$361,MATCH(H$38&amp;$A39,$B$50:$B$361&amp;$D$50:$D$361,0),MATCH(H$36,$E$49:$O$49,0))</f>
        <v>340.19589991048207</v>
      </c>
      <c r="I39" s="16">
        <f t="array" ref="I39">INDEX($E$50:$O$361,MATCH(I$38&amp;$A39,$B$50:$B$361&amp;$D$50:$D$361,0),MATCH(I$36,$E$49:$O$49,0))</f>
        <v>353.33506067595147</v>
      </c>
      <c r="J39" s="16">
        <f t="array" ref="J39">INDEX($E$50:$O$361,MATCH(J$38&amp;$A39,$B$50:$B$361&amp;$D$50:$D$361,0),MATCH(J$36,$E$49:$O$49,0))</f>
        <v>353.33506067595158</v>
      </c>
      <c r="K39" s="16">
        <f t="array" ref="K39">INDEX($E$50:$O$361,MATCH(K$38&amp;$A39,$B$50:$B$361&amp;$D$50:$D$361,0),MATCH(K$36,$E$49:$O$49,0))</f>
        <v>353.33506067595147</v>
      </c>
      <c r="L39" s="16" t="e">
        <f t="array" ref="L39">INDEX($E$50:$O$361,MATCH(L$38&amp;$A39,$B$50:$B$361&amp;$D$50:$D$361,0),MATCH(L$36,$E$49:$O$49,0))</f>
        <v>#N/A</v>
      </c>
      <c r="M39" s="16" t="e">
        <f t="array" ref="M39">INDEX($E$50:$O$361,MATCH(M$38&amp;$A39,$B$50:$B$361&amp;$D$50:$D$361,0),MATCH(M$36,$E$49:$O$49,0))</f>
        <v>#N/A</v>
      </c>
      <c r="N39" s="16" t="e">
        <f t="array" ref="N39">INDEX($E$50:$O$361,MATCH(N$38&amp;$A39,$B$50:$B$361&amp;$D$50:$D$361,0),MATCH(N$36,$E$49:$O$49,0))</f>
        <v>#N/A</v>
      </c>
      <c r="O39" s="16">
        <f t="array" ref="O39">INDEX($E$50:$O$361,MATCH(O$38&amp;$A39,$B$50:$B$361&amp;$D$50:$D$361,0),MATCH(O$36,$E$49:$O$49,0))</f>
        <v>380.92275123968449</v>
      </c>
      <c r="P39" s="16">
        <f t="array" ref="P39">INDEX($E$50:$O$361,MATCH(P$38&amp;$A39,$B$50:$B$361&amp;$D$50:$D$361,0),MATCH(P$36,$E$49:$O$49,0))</f>
        <v>380.92275123968454</v>
      </c>
      <c r="Q39" s="16">
        <f t="array" ref="Q39">INDEX($E$50:$O$361,MATCH(Q$38&amp;$A39,$B$50:$B$361&amp;$D$50:$D$361,0),MATCH(Q$36,$E$49:$O$49,0))</f>
        <v>380.92275123968449</v>
      </c>
      <c r="R39" s="16">
        <f t="array" ref="R39">INDEX($E$50:$O$361,MATCH(R$38&amp;$A39,$B$50:$B$361&amp;$D$50:$D$361,0),MATCH(R$36,$E$49:$O$49,0))</f>
        <v>397.1782263480294</v>
      </c>
      <c r="S39" s="16">
        <f t="array" ref="S39">INDEX($E$50:$O$361,MATCH(S$38&amp;$A39,$B$50:$B$361&amp;$D$50:$D$361,0),MATCH(S$36,$E$49:$O$49,0))</f>
        <v>395.89107686726095</v>
      </c>
      <c r="T39" s="16">
        <f t="array" ref="T39">INDEX($E$50:$O$361,MATCH(T$38&amp;$A39,$B$50:$B$361&amp;$D$50:$D$361,0),MATCH(T$36,$E$49:$O$49,0))</f>
        <v>309.73832321222068</v>
      </c>
      <c r="U39" s="16">
        <f t="array" ref="U39">INDEX($E$50:$O$361,MATCH(U$38&amp;$A39,$B$50:$B$361&amp;$D$50:$D$361,0),MATCH(U$36,$E$49:$O$49,0))</f>
        <v>328.01807101116486</v>
      </c>
      <c r="V39" s="16">
        <f t="array" ref="V39">INDEX($E$50:$O$361,MATCH(V$38&amp;$A39,$B$50:$B$361&amp;$D$50:$D$361,0),MATCH(V$36,$E$49:$O$49,0))</f>
        <v>395.71194015491983</v>
      </c>
      <c r="W39" s="16">
        <f t="array" ref="W39">INDEX($E$50:$O$361,MATCH(W$38&amp;$A39,$B$50:$B$361&amp;$D$50:$D$361,0),MATCH(W$36,$E$49:$O$49,0))</f>
        <v>388.90748872769205</v>
      </c>
      <c r="X39" s="16" t="e">
        <f t="array" ref="X39">INDEX($E$50:$O$361,MATCH(X$38&amp;$A39,$B$50:$B$361&amp;$D$50:$D$361,0),MATCH(X$36,$E$49:$O$49,0))</f>
        <v>#N/A</v>
      </c>
      <c r="Y39" s="16" t="e">
        <f t="array" ref="Y39">INDEX($E$50:$O$361,MATCH(Y$38&amp;$A39,$B$50:$B$361&amp;$D$50:$D$361,0),MATCH(Y$36,$E$49:$O$49,0))</f>
        <v>#N/A</v>
      </c>
      <c r="Z39" s="16" t="e">
        <f t="array" ref="Z39">INDEX($E$50:$O$361,MATCH(Z$38&amp;$A39,$B$50:$B$361&amp;$D$50:$D$361,0),MATCH(Z$36,$E$49:$O$49,0))</f>
        <v>#N/A</v>
      </c>
    </row>
    <row r="40" spans="1:26" x14ac:dyDescent="0.3">
      <c r="A40" s="15" t="s">
        <v>350</v>
      </c>
      <c r="B40" s="16">
        <f t="array" ref="B40">INDEX($E$50:$O$361,MATCH(B$38&amp;$A40,$B$50:$B$361&amp;$D$50:$D$361,0),MATCH(B$36,$E$49:$O$49,0))</f>
        <v>860.97149986110492</v>
      </c>
      <c r="C40" s="16">
        <f t="array" ref="C40">INDEX($E$50:$O$361,MATCH(C$38&amp;$A40,$B$50:$B$361&amp;$D$50:$D$361,0),MATCH(C$36,$E$49:$O$49,0))</f>
        <v>1500.2632370055148</v>
      </c>
      <c r="D40" s="16">
        <f t="array" ref="D40">INDEX($E$50:$O$361,MATCH(D$38&amp;$A40,$B$50:$B$361&amp;$D$50:$D$361,0),MATCH(D$36,$E$49:$O$49,0))</f>
        <v>1500.2632370055155</v>
      </c>
      <c r="E40" s="16">
        <f t="array" ref="E40">INDEX($E$50:$O$361,MATCH(E$38&amp;$A40,$B$50:$B$361&amp;$D$50:$D$361,0),MATCH(E$36,$E$49:$O$49,0))</f>
        <v>1500.2632370055148</v>
      </c>
      <c r="F40" s="16">
        <f t="array" ref="F40">INDEX($E$50:$O$361,MATCH(F$38&amp;$A40,$B$50:$B$361&amp;$D$50:$D$361,0),MATCH(F$36,$E$49:$O$49,0))</f>
        <v>1502.2698784962467</v>
      </c>
      <c r="G40" s="16">
        <f t="array" ref="G40">INDEX($E$50:$O$361,MATCH(G$38&amp;$A40,$B$50:$B$361&amp;$D$50:$D$361,0),MATCH(G$36,$E$49:$O$49,0))</f>
        <v>1500.2632370055153</v>
      </c>
      <c r="H40" s="16">
        <f t="array" ref="H40">INDEX($E$50:$O$361,MATCH(H$38&amp;$A40,$B$50:$B$361&amp;$D$50:$D$361,0),MATCH(H$36,$E$49:$O$49,0))</f>
        <v>1464.3797786479697</v>
      </c>
      <c r="I40" s="16">
        <f t="array" ref="I40">INDEX($E$50:$O$361,MATCH(I$38&amp;$A40,$B$50:$B$361&amp;$D$50:$D$361,0),MATCH(I$36,$E$49:$O$49,0))</f>
        <v>1500.2632370055153</v>
      </c>
      <c r="J40" s="16">
        <f t="array" ref="J40">INDEX($E$50:$O$361,MATCH(J$38&amp;$A40,$B$50:$B$361&amp;$D$50:$D$361,0),MATCH(J$36,$E$49:$O$49,0))</f>
        <v>1490.1846866987601</v>
      </c>
      <c r="K40" s="16">
        <f t="array" ref="K40">INDEX($E$50:$O$361,MATCH(K$38&amp;$A40,$B$50:$B$361&amp;$D$50:$D$361,0),MATCH(K$36,$E$49:$O$49,0))</f>
        <v>1500.2632370055153</v>
      </c>
      <c r="L40" s="16" t="e">
        <f t="array" ref="L40">INDEX($E$50:$O$361,MATCH(L$38&amp;$A40,$B$50:$B$361&amp;$D$50:$D$361,0),MATCH(L$36,$E$49:$O$49,0))</f>
        <v>#N/A</v>
      </c>
      <c r="M40" s="16" t="e">
        <f t="array" ref="M40">INDEX($E$50:$O$361,MATCH(M$38&amp;$A40,$B$50:$B$361&amp;$D$50:$D$361,0),MATCH(M$36,$E$49:$O$49,0))</f>
        <v>#N/A</v>
      </c>
      <c r="N40" s="16" t="e">
        <f t="array" ref="N40">INDEX($E$50:$O$361,MATCH(N$38&amp;$A40,$B$50:$B$361&amp;$D$50:$D$361,0),MATCH(N$36,$E$49:$O$49,0))</f>
        <v>#N/A</v>
      </c>
      <c r="O40" s="16">
        <f t="array" ref="O40">INDEX($E$50:$O$361,MATCH(O$38&amp;$A40,$B$50:$B$361&amp;$D$50:$D$361,0),MATCH(O$36,$E$49:$O$49,0))</f>
        <v>2354.8824149802977</v>
      </c>
      <c r="P40" s="16">
        <f t="array" ref="P40">INDEX($E$50:$O$361,MATCH(P$38&amp;$A40,$B$50:$B$361&amp;$D$50:$D$361,0),MATCH(P$36,$E$49:$O$49,0))</f>
        <v>2354.8824149802977</v>
      </c>
      <c r="Q40" s="16">
        <f t="array" ref="Q40">INDEX($E$50:$O$361,MATCH(Q$38&amp;$A40,$B$50:$B$361&amp;$D$50:$D$361,0),MATCH(Q$36,$E$49:$O$49,0))</f>
        <v>2354.8824149802977</v>
      </c>
      <c r="R40" s="16">
        <f t="array" ref="R40">INDEX($E$50:$O$361,MATCH(R$38&amp;$A40,$B$50:$B$361&amp;$D$50:$D$361,0),MATCH(R$36,$E$49:$O$49,0))</f>
        <v>2342.3444080423433</v>
      </c>
      <c r="S40" s="16">
        <f t="array" ref="S40">INDEX($E$50:$O$361,MATCH(S$38&amp;$A40,$B$50:$B$361&amp;$D$50:$D$361,0),MATCH(S$36,$E$49:$O$49,0))</f>
        <v>2311.4155400239174</v>
      </c>
      <c r="T40" s="16">
        <f t="array" ref="T40">INDEX($E$50:$O$361,MATCH(T$38&amp;$A40,$B$50:$B$361&amp;$D$50:$D$361,0),MATCH(T$36,$E$49:$O$49,0))</f>
        <v>1718.8505393391661</v>
      </c>
      <c r="U40" s="16">
        <f t="array" ref="U40">INDEX($E$50:$O$361,MATCH(U$38&amp;$A40,$B$50:$B$361&amp;$D$50:$D$361,0),MATCH(U$36,$E$49:$O$49,0))</f>
        <v>1833.788461796629</v>
      </c>
      <c r="V40" s="16">
        <f t="array" ref="V40">INDEX($E$50:$O$361,MATCH(V$38&amp;$A40,$B$50:$B$361&amp;$D$50:$D$361,0),MATCH(V$36,$E$49:$O$49,0))</f>
        <v>2269.3087298987075</v>
      </c>
      <c r="W40" s="16">
        <f t="array" ref="W40">INDEX($E$50:$O$361,MATCH(W$38&amp;$A40,$B$50:$B$361&amp;$D$50:$D$361,0),MATCH(W$36,$E$49:$O$49,0))</f>
        <v>2259.710010177917</v>
      </c>
      <c r="X40" s="16" t="e">
        <f t="array" ref="X40">INDEX($E$50:$O$361,MATCH(X$38&amp;$A40,$B$50:$B$361&amp;$D$50:$D$361,0),MATCH(X$36,$E$49:$O$49,0))</f>
        <v>#N/A</v>
      </c>
      <c r="Y40" s="16" t="e">
        <f t="array" ref="Y40">INDEX($E$50:$O$361,MATCH(Y$38&amp;$A40,$B$50:$B$361&amp;$D$50:$D$361,0),MATCH(Y$36,$E$49:$O$49,0))</f>
        <v>#N/A</v>
      </c>
      <c r="Z40" s="16" t="e">
        <f t="array" ref="Z40">INDEX($E$50:$O$361,MATCH(Z$38&amp;$A40,$B$50:$B$361&amp;$D$50:$D$361,0),MATCH(Z$36,$E$49:$O$49,0))</f>
        <v>#N/A</v>
      </c>
    </row>
    <row r="41" spans="1:26" x14ac:dyDescent="0.3">
      <c r="A41" s="15" t="s">
        <v>351</v>
      </c>
      <c r="B41" s="16">
        <f t="array" ref="B41">INDEX($E$50:$O$361,MATCH(B$38&amp;$A41,$B$50:$B$361&amp;$D$50:$D$361,0),MATCH(B$36,$E$49:$O$49,0))</f>
        <v>169.3959959871955</v>
      </c>
      <c r="C41" s="16">
        <f t="array" ref="C41">INDEX($E$50:$O$361,MATCH(C$38&amp;$A41,$B$50:$B$361&amp;$D$50:$D$361,0),MATCH(C$36,$E$49:$O$49,0))</f>
        <v>175.15830181655548</v>
      </c>
      <c r="D41" s="16">
        <f t="array" ref="D41">INDEX($E$50:$O$361,MATCH(D$38&amp;$A41,$B$50:$B$361&amp;$D$50:$D$361,0),MATCH(D$36,$E$49:$O$49,0))</f>
        <v>175.15830181655548</v>
      </c>
      <c r="E41" s="16">
        <f t="array" ref="E41">INDEX($E$50:$O$361,MATCH(E$38&amp;$A41,$B$50:$B$361&amp;$D$50:$D$361,0),MATCH(E$36,$E$49:$O$49,0))</f>
        <v>175.15830181655548</v>
      </c>
      <c r="F41" s="16">
        <f t="array" ref="F41">INDEX($E$50:$O$361,MATCH(F$38&amp;$A41,$B$50:$B$361&amp;$D$50:$D$361,0),MATCH(F$36,$E$49:$O$49,0))</f>
        <v>175.15830181655548</v>
      </c>
      <c r="G41" s="16">
        <f t="array" ref="G41">INDEX($E$50:$O$361,MATCH(G$38&amp;$A41,$B$50:$B$361&amp;$D$50:$D$361,0),MATCH(G$36,$E$49:$O$49,0))</f>
        <v>175.15830181655548</v>
      </c>
      <c r="H41" s="16">
        <f t="array" ref="H41">INDEX($E$50:$O$361,MATCH(H$38&amp;$A41,$B$50:$B$361&amp;$D$50:$D$361,0),MATCH(H$36,$E$49:$O$49,0))</f>
        <v>175.15830181655548</v>
      </c>
      <c r="I41" s="16">
        <f t="array" ref="I41">INDEX($E$50:$O$361,MATCH(I$38&amp;$A41,$B$50:$B$361&amp;$D$50:$D$361,0),MATCH(I$36,$E$49:$O$49,0))</f>
        <v>175.15830181655548</v>
      </c>
      <c r="J41" s="16">
        <f t="array" ref="J41">INDEX($E$50:$O$361,MATCH(J$38&amp;$A41,$B$50:$B$361&amp;$D$50:$D$361,0),MATCH(J$36,$E$49:$O$49,0))</f>
        <v>175.15830181655548</v>
      </c>
      <c r="K41" s="16">
        <f t="array" ref="K41">INDEX($E$50:$O$361,MATCH(K$38&amp;$A41,$B$50:$B$361&amp;$D$50:$D$361,0),MATCH(K$36,$E$49:$O$49,0))</f>
        <v>175.15830181655548</v>
      </c>
      <c r="L41" s="16" t="e">
        <f t="array" ref="L41">INDEX($E$50:$O$361,MATCH(L$38&amp;$A41,$B$50:$B$361&amp;$D$50:$D$361,0),MATCH(L$36,$E$49:$O$49,0))</f>
        <v>#N/A</v>
      </c>
      <c r="M41" s="16" t="e">
        <f t="array" ref="M41">INDEX($E$50:$O$361,MATCH(M$38&amp;$A41,$B$50:$B$361&amp;$D$50:$D$361,0),MATCH(M$36,$E$49:$O$49,0))</f>
        <v>#N/A</v>
      </c>
      <c r="N41" s="16" t="e">
        <f t="array" ref="N41">INDEX($E$50:$O$361,MATCH(N$38&amp;$A41,$B$50:$B$361&amp;$D$50:$D$361,0),MATCH(N$36,$E$49:$O$49,0))</f>
        <v>#N/A</v>
      </c>
      <c r="O41" s="16">
        <f t="array" ref="O41">INDEX($E$50:$O$361,MATCH(O$38&amp;$A41,$B$50:$B$361&amp;$D$50:$D$361,0),MATCH(O$36,$E$49:$O$49,0))</f>
        <v>180.1031409584196</v>
      </c>
      <c r="P41" s="16">
        <f t="array" ref="P41">INDEX($E$50:$O$361,MATCH(P$38&amp;$A41,$B$50:$B$361&amp;$D$50:$D$361,0),MATCH(P$36,$E$49:$O$49,0))</f>
        <v>180.1031409584196</v>
      </c>
      <c r="Q41" s="16">
        <f t="array" ref="Q41">INDEX($E$50:$O$361,MATCH(Q$38&amp;$A41,$B$50:$B$361&amp;$D$50:$D$361,0),MATCH(Q$36,$E$49:$O$49,0))</f>
        <v>180.1031409584196</v>
      </c>
      <c r="R41" s="16">
        <f t="array" ref="R41">INDEX($E$50:$O$361,MATCH(R$38&amp;$A41,$B$50:$B$361&amp;$D$50:$D$361,0),MATCH(R$36,$E$49:$O$49,0))</f>
        <v>180.1031409584196</v>
      </c>
      <c r="S41" s="16">
        <f t="array" ref="S41">INDEX($E$50:$O$361,MATCH(S$38&amp;$A41,$B$50:$B$361&amp;$D$50:$D$361,0),MATCH(S$36,$E$49:$O$49,0))</f>
        <v>180.1031409584196</v>
      </c>
      <c r="T41" s="16">
        <f t="array" ref="T41">INDEX($E$50:$O$361,MATCH(T$38&amp;$A41,$B$50:$B$361&amp;$D$50:$D$361,0),MATCH(T$36,$E$49:$O$49,0))</f>
        <v>149.62654273881708</v>
      </c>
      <c r="U41" s="16">
        <f t="array" ref="U41">INDEX($E$50:$O$361,MATCH(U$38&amp;$A41,$B$50:$B$361&amp;$D$50:$D$361,0),MATCH(U$36,$E$49:$O$49,0))</f>
        <v>156.21390120390058</v>
      </c>
      <c r="V41" s="16">
        <f t="array" ref="V41">INDEX($E$50:$O$361,MATCH(V$38&amp;$A41,$B$50:$B$361&amp;$D$50:$D$361,0),MATCH(V$36,$E$49:$O$49,0))</f>
        <v>180.1031409584196</v>
      </c>
      <c r="W41" s="16">
        <f t="array" ref="W41">INDEX($E$50:$O$361,MATCH(W$38&amp;$A41,$B$50:$B$361&amp;$D$50:$D$361,0),MATCH(W$36,$E$49:$O$49,0))</f>
        <v>180.1031409584196</v>
      </c>
      <c r="X41" s="16" t="e">
        <f t="array" ref="X41">INDEX($E$50:$O$361,MATCH(X$38&amp;$A41,$B$50:$B$361&amp;$D$50:$D$361,0),MATCH(X$36,$E$49:$O$49,0))</f>
        <v>#N/A</v>
      </c>
      <c r="Y41" s="16" t="e">
        <f t="array" ref="Y41">INDEX($E$50:$O$361,MATCH(Y$38&amp;$A41,$B$50:$B$361&amp;$D$50:$D$361,0),MATCH(Y$36,$E$49:$O$49,0))</f>
        <v>#N/A</v>
      </c>
      <c r="Z41" s="16" t="e">
        <f t="array" ref="Z41">INDEX($E$50:$O$361,MATCH(Z$38&amp;$A41,$B$50:$B$361&amp;$D$50:$D$361,0),MATCH(Z$36,$E$49:$O$49,0))</f>
        <v>#N/A</v>
      </c>
    </row>
    <row r="42" spans="1:26" x14ac:dyDescent="0.3">
      <c r="A42" s="15" t="s">
        <v>352</v>
      </c>
      <c r="B42" s="16">
        <f t="array" ref="B42">INDEX($E$50:$O$361,MATCH(B$38&amp;$A42,$B$50:$B$361&amp;$D$50:$D$361,0),MATCH(B$36,$E$49:$O$49,0))</f>
        <v>894.2141396100933</v>
      </c>
      <c r="C42" s="16">
        <f t="array" ref="C42">INDEX($E$50:$O$361,MATCH(C$38&amp;$A42,$B$50:$B$361&amp;$D$50:$D$361,0),MATCH(C$36,$E$49:$O$49,0))</f>
        <v>1375.5475785566462</v>
      </c>
      <c r="D42" s="16">
        <f t="array" ref="D42">INDEX($E$50:$O$361,MATCH(D$38&amp;$A42,$B$50:$B$361&amp;$D$50:$D$361,0),MATCH(D$36,$E$49:$O$49,0))</f>
        <v>1375.5475785566462</v>
      </c>
      <c r="E42" s="16">
        <f t="array" ref="E42">INDEX($E$50:$O$361,MATCH(E$38&amp;$A42,$B$50:$B$361&amp;$D$50:$D$361,0),MATCH(E$36,$E$49:$O$49,0))</f>
        <v>1375.5475785566457</v>
      </c>
      <c r="F42" s="16">
        <f t="array" ref="F42">INDEX($E$50:$O$361,MATCH(F$38&amp;$A42,$B$50:$B$361&amp;$D$50:$D$361,0),MATCH(F$36,$E$49:$O$49,0))</f>
        <v>1387.5982784307412</v>
      </c>
      <c r="G42" s="16">
        <f t="array" ref="G42">INDEX($E$50:$O$361,MATCH(G$38&amp;$A42,$B$50:$B$361&amp;$D$50:$D$361,0),MATCH(G$36,$E$49:$O$49,0))</f>
        <v>1375.5475785566457</v>
      </c>
      <c r="H42" s="16">
        <f t="array" ref="H42">INDEX($E$50:$O$361,MATCH(H$38&amp;$A42,$B$50:$B$361&amp;$D$50:$D$361,0),MATCH(H$36,$E$49:$O$49,0))</f>
        <v>1358.7660423391285</v>
      </c>
      <c r="I42" s="16">
        <f t="array" ref="I42">INDEX($E$50:$O$361,MATCH(I$38&amp;$A42,$B$50:$B$361&amp;$D$50:$D$361,0),MATCH(I$36,$E$49:$O$49,0))</f>
        <v>1375.5475785566457</v>
      </c>
      <c r="J42" s="16">
        <f t="array" ref="J42">INDEX($E$50:$O$361,MATCH(J$38&amp;$A42,$B$50:$B$361&amp;$D$50:$D$361,0),MATCH(J$36,$E$49:$O$49,0))</f>
        <v>1387.5982784307421</v>
      </c>
      <c r="K42" s="16">
        <f t="array" ref="K42">INDEX($E$50:$O$361,MATCH(K$38&amp;$A42,$B$50:$B$361&amp;$D$50:$D$361,0),MATCH(K$36,$E$49:$O$49,0))</f>
        <v>1375.5475785566457</v>
      </c>
      <c r="L42" s="16" t="e">
        <f t="array" ref="L42">INDEX($E$50:$O$361,MATCH(L$38&amp;$A42,$B$50:$B$361&amp;$D$50:$D$361,0),MATCH(L$36,$E$49:$O$49,0))</f>
        <v>#N/A</v>
      </c>
      <c r="M42" s="16" t="e">
        <f t="array" ref="M42">INDEX($E$50:$O$361,MATCH(M$38&amp;$A42,$B$50:$B$361&amp;$D$50:$D$361,0),MATCH(M$36,$E$49:$O$49,0))</f>
        <v>#N/A</v>
      </c>
      <c r="N42" s="16" t="e">
        <f t="array" ref="N42">INDEX($E$50:$O$361,MATCH(N$38&amp;$A42,$B$50:$B$361&amp;$D$50:$D$361,0),MATCH(N$36,$E$49:$O$49,0))</f>
        <v>#N/A</v>
      </c>
      <c r="O42" s="16">
        <f t="array" ref="O42">INDEX($E$50:$O$361,MATCH(O$38&amp;$A42,$B$50:$B$361&amp;$D$50:$D$361,0),MATCH(O$36,$E$49:$O$49,0))</f>
        <v>2025.3126300276197</v>
      </c>
      <c r="P42" s="16">
        <f t="array" ref="P42">INDEX($E$50:$O$361,MATCH(P$38&amp;$A42,$B$50:$B$361&amp;$D$50:$D$361,0),MATCH(P$36,$E$49:$O$49,0))</f>
        <v>2025.3126300276203</v>
      </c>
      <c r="Q42" s="16">
        <f t="array" ref="Q42">INDEX($E$50:$O$361,MATCH(Q$38&amp;$A42,$B$50:$B$361&amp;$D$50:$D$361,0),MATCH(Q$36,$E$49:$O$49,0))</f>
        <v>2025.3126300276199</v>
      </c>
      <c r="R42" s="16">
        <f t="array" ref="R42">INDEX($E$50:$O$361,MATCH(R$38&amp;$A42,$B$50:$B$361&amp;$D$50:$D$361,0),MATCH(R$36,$E$49:$O$49,0))</f>
        <v>2086.0848176863919</v>
      </c>
      <c r="S42" s="16">
        <f t="array" ref="S42">INDEX($E$50:$O$361,MATCH(S$38&amp;$A42,$B$50:$B$361&amp;$D$50:$D$361,0),MATCH(S$36,$E$49:$O$49,0))</f>
        <v>2084.8687241142929</v>
      </c>
      <c r="T42" s="16">
        <f t="array" ref="T42">INDEX($E$50:$O$361,MATCH(T$38&amp;$A42,$B$50:$B$361&amp;$D$50:$D$361,0),MATCH(T$36,$E$49:$O$49,0))</f>
        <v>1683.7179973852537</v>
      </c>
      <c r="U42" s="16">
        <f t="array" ref="U42">INDEX($E$50:$O$361,MATCH(U$38&amp;$A42,$B$50:$B$361&amp;$D$50:$D$361,0),MATCH(U$36,$E$49:$O$49,0))</f>
        <v>1781.8174289565986</v>
      </c>
      <c r="V42" s="16">
        <f t="array" ref="V42">INDEX($E$50:$O$361,MATCH(V$38&amp;$A42,$B$50:$B$361&amp;$D$50:$D$361,0),MATCH(V$36,$E$49:$O$49,0))</f>
        <v>2081.1980095004187</v>
      </c>
      <c r="W42" s="16">
        <f t="array" ref="W42">INDEX($E$50:$O$361,MATCH(W$38&amp;$A42,$B$50:$B$361&amp;$D$50:$D$361,0),MATCH(W$36,$E$49:$O$49,0))</f>
        <v>2067.9626018665749</v>
      </c>
      <c r="X42" s="16" t="e">
        <f t="array" ref="X42">INDEX($E$50:$O$361,MATCH(X$38&amp;$A42,$B$50:$B$361&amp;$D$50:$D$361,0),MATCH(X$36,$E$49:$O$49,0))</f>
        <v>#N/A</v>
      </c>
      <c r="Y42" s="16" t="e">
        <f t="array" ref="Y42">INDEX($E$50:$O$361,MATCH(Y$38&amp;$A42,$B$50:$B$361&amp;$D$50:$D$361,0),MATCH(Y$36,$E$49:$O$49,0))</f>
        <v>#N/A</v>
      </c>
      <c r="Z42" s="16" t="e">
        <f t="array" ref="Z42">INDEX($E$50:$O$361,MATCH(Z$38&amp;$A42,$B$50:$B$361&amp;$D$50:$D$361,0),MATCH(Z$36,$E$49:$O$49,0))</f>
        <v>#N/A</v>
      </c>
    </row>
    <row r="43" spans="1:26" x14ac:dyDescent="0.3">
      <c r="A43" s="15" t="s">
        <v>353</v>
      </c>
      <c r="B43" s="16">
        <f t="array" ref="B43">INDEX($E$50:$O$361,MATCH(B$38&amp;$A43,$B$50:$B$361&amp;$D$50:$D$361,0),MATCH(B$36,$E$49:$O$49,0))</f>
        <v>4082.6935657435747</v>
      </c>
      <c r="C43" s="16">
        <f t="array" ref="C43">INDEX($E$50:$O$361,MATCH(C$38&amp;$A43,$B$50:$B$361&amp;$D$50:$D$361,0),MATCH(C$36,$E$49:$O$49,0))</f>
        <v>5690.8087984717558</v>
      </c>
      <c r="D43" s="16">
        <f t="array" ref="D43">INDEX($E$50:$O$361,MATCH(D$38&amp;$A43,$B$50:$B$361&amp;$D$50:$D$361,0),MATCH(D$36,$E$49:$O$49,0))</f>
        <v>5690.8087984717613</v>
      </c>
      <c r="E43" s="16">
        <f t="array" ref="E43">INDEX($E$50:$O$361,MATCH(E$38&amp;$A43,$B$50:$B$361&amp;$D$50:$D$361,0),MATCH(E$36,$E$49:$O$49,0))</f>
        <v>5690.8087984717549</v>
      </c>
      <c r="F43" s="16">
        <f t="array" ref="F43">INDEX($E$50:$O$361,MATCH(F$38&amp;$A43,$B$50:$B$361&amp;$D$50:$D$361,0),MATCH(F$36,$E$49:$O$49,0))</f>
        <v>5700.9694473044383</v>
      </c>
      <c r="G43" s="16">
        <f t="array" ref="G43">INDEX($E$50:$O$361,MATCH(G$38&amp;$A43,$B$50:$B$361&amp;$D$50:$D$361,0),MATCH(G$36,$E$49:$O$49,0))</f>
        <v>5690.8087984717567</v>
      </c>
      <c r="H43" s="16">
        <f t="array" ref="H43">INDEX($E$50:$O$361,MATCH(H$38&amp;$A43,$B$50:$B$361&amp;$D$50:$D$361,0),MATCH(H$36,$E$49:$O$49,0))</f>
        <v>5465.7996713357916</v>
      </c>
      <c r="I43" s="16">
        <f t="array" ref="I43">INDEX($E$50:$O$361,MATCH(I$38&amp;$A43,$B$50:$B$361&amp;$D$50:$D$361,0),MATCH(I$36,$E$49:$O$49,0))</f>
        <v>5690.8087984717567</v>
      </c>
      <c r="J43" s="16">
        <f t="array" ref="J43">INDEX($E$50:$O$361,MATCH(J$38&amp;$A43,$B$50:$B$361&amp;$D$50:$D$361,0),MATCH(J$36,$E$49:$O$49,0))</f>
        <v>5665.6849994499717</v>
      </c>
      <c r="K43" s="16">
        <f t="array" ref="K43">INDEX($E$50:$O$361,MATCH(K$38&amp;$A43,$B$50:$B$361&amp;$D$50:$D$361,0),MATCH(K$36,$E$49:$O$49,0))</f>
        <v>5690.8087984717567</v>
      </c>
      <c r="L43" s="16" t="e">
        <f t="array" ref="L43">INDEX($E$50:$O$361,MATCH(L$38&amp;$A43,$B$50:$B$361&amp;$D$50:$D$361,0),MATCH(L$36,$E$49:$O$49,0))</f>
        <v>#N/A</v>
      </c>
      <c r="M43" s="16" t="e">
        <f t="array" ref="M43">INDEX($E$50:$O$361,MATCH(M$38&amp;$A43,$B$50:$B$361&amp;$D$50:$D$361,0),MATCH(M$36,$E$49:$O$49,0))</f>
        <v>#N/A</v>
      </c>
      <c r="N43" s="16" t="e">
        <f t="array" ref="N43">INDEX($E$50:$O$361,MATCH(N$38&amp;$A43,$B$50:$B$361&amp;$D$50:$D$361,0),MATCH(N$36,$E$49:$O$49,0))</f>
        <v>#N/A</v>
      </c>
      <c r="O43" s="16">
        <f t="array" ref="O43">INDEX($E$50:$O$361,MATCH(O$38&amp;$A43,$B$50:$B$361&amp;$D$50:$D$361,0),MATCH(O$36,$E$49:$O$49,0))</f>
        <v>7201.0651902290801</v>
      </c>
      <c r="P43" s="16">
        <f t="array" ref="P43">INDEX($E$50:$O$361,MATCH(P$38&amp;$A43,$B$50:$B$361&amp;$D$50:$D$361,0),MATCH(P$36,$E$49:$O$49,0))</f>
        <v>7201.065190229082</v>
      </c>
      <c r="Q43" s="16">
        <f t="array" ref="Q43">INDEX($E$50:$O$361,MATCH(Q$38&amp;$A43,$B$50:$B$361&amp;$D$50:$D$361,0),MATCH(Q$36,$E$49:$O$49,0))</f>
        <v>7201.0651902290783</v>
      </c>
      <c r="R43" s="16">
        <f t="array" ref="R43">INDEX($E$50:$O$361,MATCH(R$38&amp;$A43,$B$50:$B$361&amp;$D$50:$D$361,0),MATCH(R$36,$E$49:$O$49,0))</f>
        <v>7300.1277077269697</v>
      </c>
      <c r="S43" s="16">
        <f t="array" ref="S43">INDEX($E$50:$O$361,MATCH(S$38&amp;$A43,$B$50:$B$361&amp;$D$50:$D$361,0),MATCH(S$36,$E$49:$O$49,0))</f>
        <v>7287.7375132872039</v>
      </c>
      <c r="T43" s="16">
        <f t="array" ref="T43">INDEX($E$50:$O$361,MATCH(T$38&amp;$A43,$B$50:$B$361&amp;$D$50:$D$361,0),MATCH(T$36,$E$49:$O$49,0))</f>
        <v>5198.3577996022896</v>
      </c>
      <c r="U43" s="16">
        <f t="array" ref="U43">INDEX($E$50:$O$361,MATCH(U$38&amp;$A43,$B$50:$B$361&amp;$D$50:$D$361,0),MATCH(U$36,$E$49:$O$49,0))</f>
        <v>5721.3229729074301</v>
      </c>
      <c r="V43" s="16">
        <f t="array" ref="V43">INDEX($E$50:$O$361,MATCH(V$38&amp;$A43,$B$50:$B$361&amp;$D$50:$D$361,0),MATCH(V$36,$E$49:$O$49,0))</f>
        <v>7268.9186964541223</v>
      </c>
      <c r="W43" s="16">
        <f t="array" ref="W43">INDEX($E$50:$O$361,MATCH(W$38&amp;$A43,$B$50:$B$361&amp;$D$50:$D$361,0),MATCH(W$36,$E$49:$O$49,0))</f>
        <v>7223.8689396693308</v>
      </c>
      <c r="X43" s="16" t="e">
        <f t="array" ref="X43">INDEX($E$50:$O$361,MATCH(X$38&amp;$A43,$B$50:$B$361&amp;$D$50:$D$361,0),MATCH(X$36,$E$49:$O$49,0))</f>
        <v>#N/A</v>
      </c>
      <c r="Y43" s="16" t="e">
        <f t="array" ref="Y43">INDEX($E$50:$O$361,MATCH(Y$38&amp;$A43,$B$50:$B$361&amp;$D$50:$D$361,0),MATCH(Y$36,$E$49:$O$49,0))</f>
        <v>#N/A</v>
      </c>
      <c r="Z43" s="16" t="e">
        <f t="array" ref="Z43">INDEX($E$50:$O$361,MATCH(Z$38&amp;$A43,$B$50:$B$361&amp;$D$50:$D$361,0),MATCH(Z$36,$E$49:$O$49,0))</f>
        <v>#N/A</v>
      </c>
    </row>
    <row r="44" spans="1:26" x14ac:dyDescent="0.3">
      <c r="A44" s="15" t="s">
        <v>354</v>
      </c>
      <c r="B44" s="16">
        <f t="array" ref="B44">INDEX($E$50:$O$361,MATCH(B$38&amp;$A44,$B$50:$B$361&amp;$D$50:$D$361,0),MATCH(B$36,$E$49:$O$49,0))</f>
        <v>667.25533606737849</v>
      </c>
      <c r="C44" s="16">
        <f t="array" ref="C44">INDEX($E$50:$O$361,MATCH(C$38&amp;$A44,$B$50:$B$361&amp;$D$50:$D$361,0),MATCH(C$36,$E$49:$O$49,0))</f>
        <v>1088.2132483847263</v>
      </c>
      <c r="D44" s="16">
        <f t="array" ref="D44">INDEX($E$50:$O$361,MATCH(D$38&amp;$A44,$B$50:$B$361&amp;$D$50:$D$361,0),MATCH(D$36,$E$49:$O$49,0))</f>
        <v>1088.2132483847258</v>
      </c>
      <c r="E44" s="16">
        <f t="array" ref="E44">INDEX($E$50:$O$361,MATCH(E$38&amp;$A44,$B$50:$B$361&amp;$D$50:$D$361,0),MATCH(E$36,$E$49:$O$49,0))</f>
        <v>1088.2132483847258</v>
      </c>
      <c r="F44" s="16">
        <f t="array" ref="F44">INDEX($E$50:$O$361,MATCH(F$38&amp;$A44,$B$50:$B$361&amp;$D$50:$D$361,0),MATCH(F$36,$E$49:$O$49,0))</f>
        <v>1082.2030070045673</v>
      </c>
      <c r="G44" s="16">
        <f t="array" ref="G44">INDEX($E$50:$O$361,MATCH(G$38&amp;$A44,$B$50:$B$361&amp;$D$50:$D$361,0),MATCH(G$36,$E$49:$O$49,0))</f>
        <v>1088.2132483847256</v>
      </c>
      <c r="H44" s="16">
        <f t="array" ref="H44">INDEX($E$50:$O$361,MATCH(H$38&amp;$A44,$B$50:$B$361&amp;$D$50:$D$361,0),MATCH(H$36,$E$49:$O$49,0))</f>
        <v>1046.427175350952</v>
      </c>
      <c r="I44" s="16">
        <f t="array" ref="I44">INDEX($E$50:$O$361,MATCH(I$38&amp;$A44,$B$50:$B$361&amp;$D$50:$D$361,0),MATCH(I$36,$E$49:$O$49,0))</f>
        <v>1088.2132483847256</v>
      </c>
      <c r="J44" s="16">
        <f t="array" ref="J44">INDEX($E$50:$O$361,MATCH(J$38&amp;$A44,$B$50:$B$361&amp;$D$50:$D$361,0),MATCH(J$36,$E$49:$O$49,0))</f>
        <v>1077.7865622132608</v>
      </c>
      <c r="K44" s="16">
        <f t="array" ref="K44">INDEX($E$50:$O$361,MATCH(K$38&amp;$A44,$B$50:$B$361&amp;$D$50:$D$361,0),MATCH(K$36,$E$49:$O$49,0))</f>
        <v>1088.2132483847256</v>
      </c>
      <c r="L44" s="16" t="e">
        <f t="array" ref="L44">INDEX($E$50:$O$361,MATCH(L$38&amp;$A44,$B$50:$B$361&amp;$D$50:$D$361,0),MATCH(L$36,$E$49:$O$49,0))</f>
        <v>#N/A</v>
      </c>
      <c r="M44" s="16" t="e">
        <f t="array" ref="M44">INDEX($E$50:$O$361,MATCH(M$38&amp;$A44,$B$50:$B$361&amp;$D$50:$D$361,0),MATCH(M$36,$E$49:$O$49,0))</f>
        <v>#N/A</v>
      </c>
      <c r="N44" s="16" t="e">
        <f t="array" ref="N44">INDEX($E$50:$O$361,MATCH(N$38&amp;$A44,$B$50:$B$361&amp;$D$50:$D$361,0),MATCH(N$36,$E$49:$O$49,0))</f>
        <v>#N/A</v>
      </c>
      <c r="O44" s="16">
        <f t="array" ref="O44">INDEX($E$50:$O$361,MATCH(O$38&amp;$A44,$B$50:$B$361&amp;$D$50:$D$361,0),MATCH(O$36,$E$49:$O$49,0))</f>
        <v>1654.7087339928394</v>
      </c>
      <c r="P44" s="16">
        <f t="array" ref="P44">INDEX($E$50:$O$361,MATCH(P$38&amp;$A44,$B$50:$B$361&amp;$D$50:$D$361,0),MATCH(P$36,$E$49:$O$49,0))</f>
        <v>1654.7087339928394</v>
      </c>
      <c r="Q44" s="16">
        <f t="array" ref="Q44">INDEX($E$50:$O$361,MATCH(Q$38&amp;$A44,$B$50:$B$361&amp;$D$50:$D$361,0),MATCH(Q$36,$E$49:$O$49,0))</f>
        <v>1654.7087339928394</v>
      </c>
      <c r="R44" s="16">
        <f t="array" ref="R44">INDEX($E$50:$O$361,MATCH(R$38&amp;$A44,$B$50:$B$361&amp;$D$50:$D$361,0),MATCH(R$36,$E$49:$O$49,0))</f>
        <v>1621.0072784060217</v>
      </c>
      <c r="S44" s="16">
        <f t="array" ref="S44">INDEX($E$50:$O$361,MATCH(S$38&amp;$A44,$B$50:$B$361&amp;$D$50:$D$361,0),MATCH(S$36,$E$49:$O$49,0))</f>
        <v>1618.373631037435</v>
      </c>
      <c r="T44" s="16">
        <f t="array" ref="T44">INDEX($E$50:$O$361,MATCH(T$38&amp;$A44,$B$50:$B$361&amp;$D$50:$D$361,0),MATCH(T$36,$E$49:$O$49,0))</f>
        <v>1183.7653639794732</v>
      </c>
      <c r="U44" s="16">
        <f t="array" ref="U44">INDEX($E$50:$O$361,MATCH(U$38&amp;$A44,$B$50:$B$361&amp;$D$50:$D$361,0),MATCH(U$36,$E$49:$O$49,0))</f>
        <v>1258.834129696723</v>
      </c>
      <c r="V44" s="16">
        <f t="array" ref="V44">INDEX($E$50:$O$361,MATCH(V$38&amp;$A44,$B$50:$B$361&amp;$D$50:$D$361,0),MATCH(V$36,$E$49:$O$49,0))</f>
        <v>1589.8053373482699</v>
      </c>
      <c r="W44" s="16">
        <f t="array" ref="W44">INDEX($E$50:$O$361,MATCH(W$38&amp;$A44,$B$50:$B$361&amp;$D$50:$D$361,0),MATCH(W$36,$E$49:$O$49,0))</f>
        <v>1581.1949751583277</v>
      </c>
      <c r="X44" s="16" t="e">
        <f t="array" ref="X44">INDEX($E$50:$O$361,MATCH(X$38&amp;$A44,$B$50:$B$361&amp;$D$50:$D$361,0),MATCH(X$36,$E$49:$O$49,0))</f>
        <v>#N/A</v>
      </c>
      <c r="Y44" s="16" t="e">
        <f t="array" ref="Y44">INDEX($E$50:$O$361,MATCH(Y$38&amp;$A44,$B$50:$B$361&amp;$D$50:$D$361,0),MATCH(Y$36,$E$49:$O$49,0))</f>
        <v>#N/A</v>
      </c>
      <c r="Z44" s="16" t="e">
        <f t="array" ref="Z44">INDEX($E$50:$O$361,MATCH(Z$38&amp;$A44,$B$50:$B$361&amp;$D$50:$D$361,0),MATCH(Z$36,$E$49:$O$49,0))</f>
        <v>#N/A</v>
      </c>
    </row>
    <row r="45" spans="1:26" x14ac:dyDescent="0.3">
      <c r="A45" s="15" t="s">
        <v>355</v>
      </c>
      <c r="B45" s="16">
        <f t="array" ref="B45">INDEX($E$50:$O$361,MATCH(B$38&amp;$A45,$B$50:$B$361&amp;$D$50:$D$361,0),MATCH(B$36,$E$49:$O$49,0))</f>
        <v>9604.056661485145</v>
      </c>
      <c r="C45" s="16">
        <f t="array" ref="C45">INDEX($E$50:$O$361,MATCH(C$38&amp;$A45,$B$50:$B$361&amp;$D$50:$D$361,0),MATCH(C$36,$E$49:$O$49,0))</f>
        <v>17601.175858707185</v>
      </c>
      <c r="D45" s="16">
        <f t="array" ref="D45">INDEX($E$50:$O$361,MATCH(D$38&amp;$A45,$B$50:$B$361&amp;$D$50:$D$361,0),MATCH(D$36,$E$49:$O$49,0))</f>
        <v>17601.175858707185</v>
      </c>
      <c r="E45" s="16">
        <f t="array" ref="E45">INDEX($E$50:$O$361,MATCH(E$38&amp;$A45,$B$50:$B$361&amp;$D$50:$D$361,0),MATCH(E$36,$E$49:$O$49,0))</f>
        <v>17601.175858707185</v>
      </c>
      <c r="F45" s="16">
        <f t="array" ref="F45">INDEX($E$50:$O$361,MATCH(F$38&amp;$A45,$B$50:$B$361&amp;$D$50:$D$361,0),MATCH(F$36,$E$49:$O$49,0))</f>
        <v>17638.585769775749</v>
      </c>
      <c r="G45" s="16">
        <f t="array" ref="G45">INDEX($E$50:$O$361,MATCH(G$38&amp;$A45,$B$50:$B$361&amp;$D$50:$D$361,0),MATCH(G$36,$E$49:$O$49,0))</f>
        <v>17601.175858707185</v>
      </c>
      <c r="H45" s="16">
        <f t="array" ref="H45">INDEX($E$50:$O$361,MATCH(H$38&amp;$A45,$B$50:$B$361&amp;$D$50:$D$361,0),MATCH(H$36,$E$49:$O$49,0))</f>
        <v>16572.453209501324</v>
      </c>
      <c r="I45" s="16">
        <f t="array" ref="I45">INDEX($E$50:$O$361,MATCH(I$38&amp;$A45,$B$50:$B$361&amp;$D$50:$D$361,0),MATCH(I$36,$E$49:$O$49,0))</f>
        <v>17601.175858707185</v>
      </c>
      <c r="J45" s="16">
        <f t="array" ref="J45">INDEX($E$50:$O$361,MATCH(J$38&amp;$A45,$B$50:$B$361&amp;$D$50:$D$361,0),MATCH(J$36,$E$49:$O$49,0))</f>
        <v>17617.982571903165</v>
      </c>
      <c r="K45" s="16">
        <f t="array" ref="K45">INDEX($E$50:$O$361,MATCH(K$38&amp;$A45,$B$50:$B$361&amp;$D$50:$D$361,0),MATCH(K$36,$E$49:$O$49,0))</f>
        <v>17601.175858707185</v>
      </c>
      <c r="L45" s="16" t="e">
        <f t="array" ref="L45">INDEX($E$50:$O$361,MATCH(L$38&amp;$A45,$B$50:$B$361&amp;$D$50:$D$361,0),MATCH(L$36,$E$49:$O$49,0))</f>
        <v>#N/A</v>
      </c>
      <c r="M45" s="16" t="e">
        <f t="array" ref="M45">INDEX($E$50:$O$361,MATCH(M$38&amp;$A45,$B$50:$B$361&amp;$D$50:$D$361,0),MATCH(M$36,$E$49:$O$49,0))</f>
        <v>#N/A</v>
      </c>
      <c r="N45" s="16" t="e">
        <f t="array" ref="N45">INDEX($E$50:$O$361,MATCH(N$38&amp;$A45,$B$50:$B$361&amp;$D$50:$D$361,0),MATCH(N$36,$E$49:$O$49,0))</f>
        <v>#N/A</v>
      </c>
      <c r="O45" s="16">
        <f t="array" ref="O45">INDEX($E$50:$O$361,MATCH(O$38&amp;$A45,$B$50:$B$361&amp;$D$50:$D$361,0),MATCH(O$36,$E$49:$O$49,0))</f>
        <v>20017.263086372102</v>
      </c>
      <c r="P45" s="16">
        <f t="array" ref="P45">INDEX($E$50:$O$361,MATCH(P$38&amp;$A45,$B$50:$B$361&amp;$D$50:$D$361,0),MATCH(P$36,$E$49:$O$49,0))</f>
        <v>20017.26308637211</v>
      </c>
      <c r="Q45" s="16">
        <f t="array" ref="Q45">INDEX($E$50:$O$361,MATCH(Q$38&amp;$A45,$B$50:$B$361&amp;$D$50:$D$361,0),MATCH(Q$36,$E$49:$O$49,0))</f>
        <v>20017.26308637211</v>
      </c>
      <c r="R45" s="16">
        <f t="array" ref="R45">INDEX($E$50:$O$361,MATCH(R$38&amp;$A45,$B$50:$B$361&amp;$D$50:$D$361,0),MATCH(R$36,$E$49:$O$49,0))</f>
        <v>20313.215472969121</v>
      </c>
      <c r="S45" s="16">
        <f t="array" ref="S45">INDEX($E$50:$O$361,MATCH(S$38&amp;$A45,$B$50:$B$361&amp;$D$50:$D$361,0),MATCH(S$36,$E$49:$O$49,0))</f>
        <v>20251.256549208316</v>
      </c>
      <c r="T45" s="16">
        <f t="array" ref="T45">INDEX($E$50:$O$361,MATCH(T$38&amp;$A45,$B$50:$B$361&amp;$D$50:$D$361,0),MATCH(T$36,$E$49:$O$49,0))</f>
        <v>14657.051908030593</v>
      </c>
      <c r="U45" s="16">
        <f t="array" ref="U45">INDEX($E$50:$O$361,MATCH(U$38&amp;$A45,$B$50:$B$361&amp;$D$50:$D$361,0),MATCH(U$36,$E$49:$O$49,0))</f>
        <v>16259.734332667203</v>
      </c>
      <c r="V45" s="16">
        <f t="array" ref="V45">INDEX($E$50:$O$361,MATCH(V$38&amp;$A45,$B$50:$B$361&amp;$D$50:$D$361,0),MATCH(V$36,$E$49:$O$49,0))</f>
        <v>20215.353212476773</v>
      </c>
      <c r="W45" s="16">
        <f t="array" ref="W45">INDEX($E$50:$O$361,MATCH(W$38&amp;$A45,$B$50:$B$361&amp;$D$50:$D$361,0),MATCH(W$36,$E$49:$O$49,0))</f>
        <v>20056.770252586284</v>
      </c>
      <c r="X45" s="16" t="e">
        <f t="array" ref="X45">INDEX($E$50:$O$361,MATCH(X$38&amp;$A45,$B$50:$B$361&amp;$D$50:$D$361,0),MATCH(X$36,$E$49:$O$49,0))</f>
        <v>#N/A</v>
      </c>
      <c r="Y45" s="16" t="e">
        <f t="array" ref="Y45">INDEX($E$50:$O$361,MATCH(Y$38&amp;$A45,$B$50:$B$361&amp;$D$50:$D$361,0),MATCH(Y$36,$E$49:$O$49,0))</f>
        <v>#N/A</v>
      </c>
      <c r="Z45" s="16" t="e">
        <f t="array" ref="Z45">INDEX($E$50:$O$361,MATCH(Z$38&amp;$A45,$B$50:$B$361&amp;$D$50:$D$361,0),MATCH(Z$36,$E$49:$O$49,0))</f>
        <v>#N/A</v>
      </c>
    </row>
    <row r="46" spans="1:26" x14ac:dyDescent="0.3">
      <c r="A46" s="15" t="s">
        <v>356</v>
      </c>
      <c r="B46" s="16">
        <f t="array" ref="B46">INDEX($E$50:$O$361,MATCH(B$38&amp;$A46,$B$50:$B$361&amp;$D$50:$D$361,0),MATCH(B$36,$E$49:$O$49,0))</f>
        <v>524.93618944866842</v>
      </c>
      <c r="C46" s="16">
        <f t="array" ref="C46">INDEX($E$50:$O$361,MATCH(C$38&amp;$A46,$B$50:$B$361&amp;$D$50:$D$361,0),MATCH(C$36,$E$49:$O$49,0))</f>
        <v>559.27948645064043</v>
      </c>
      <c r="D46" s="16">
        <f t="array" ref="D46">INDEX($E$50:$O$361,MATCH(D$38&amp;$A46,$B$50:$B$361&amp;$D$50:$D$361,0),MATCH(D$36,$E$49:$O$49,0))</f>
        <v>559.27948645064043</v>
      </c>
      <c r="E46" s="16">
        <f t="array" ref="E46">INDEX($E$50:$O$361,MATCH(E$38&amp;$A46,$B$50:$B$361&amp;$D$50:$D$361,0),MATCH(E$36,$E$49:$O$49,0))</f>
        <v>559.27948645064043</v>
      </c>
      <c r="F46" s="16">
        <f t="array" ref="F46">INDEX($E$50:$O$361,MATCH(F$38&amp;$A46,$B$50:$B$361&amp;$D$50:$D$361,0),MATCH(F$36,$E$49:$O$49,0))</f>
        <v>559.27948645064043</v>
      </c>
      <c r="G46" s="16">
        <f t="array" ref="G46">INDEX($E$50:$O$361,MATCH(G$38&amp;$A46,$B$50:$B$361&amp;$D$50:$D$361,0),MATCH(G$36,$E$49:$O$49,0))</f>
        <v>559.27948645064043</v>
      </c>
      <c r="H46" s="16">
        <f t="array" ref="H46">INDEX($E$50:$O$361,MATCH(H$38&amp;$A46,$B$50:$B$361&amp;$D$50:$D$361,0),MATCH(H$36,$E$49:$O$49,0))</f>
        <v>559.27948645064043</v>
      </c>
      <c r="I46" s="16">
        <f t="array" ref="I46">INDEX($E$50:$O$361,MATCH(I$38&amp;$A46,$B$50:$B$361&amp;$D$50:$D$361,0),MATCH(I$36,$E$49:$O$49,0))</f>
        <v>559.27948645064043</v>
      </c>
      <c r="J46" s="16">
        <f t="array" ref="J46">INDEX($E$50:$O$361,MATCH(J$38&amp;$A46,$B$50:$B$361&amp;$D$50:$D$361,0),MATCH(J$36,$E$49:$O$49,0))</f>
        <v>559.27948645064043</v>
      </c>
      <c r="K46" s="16">
        <f t="array" ref="K46">INDEX($E$50:$O$361,MATCH(K$38&amp;$A46,$B$50:$B$361&amp;$D$50:$D$361,0),MATCH(K$36,$E$49:$O$49,0))</f>
        <v>559.27948645064043</v>
      </c>
      <c r="L46" s="16" t="e">
        <f t="array" ref="L46">INDEX($E$50:$O$361,MATCH(L$38&amp;$A46,$B$50:$B$361&amp;$D$50:$D$361,0),MATCH(L$36,$E$49:$O$49,0))</f>
        <v>#N/A</v>
      </c>
      <c r="M46" s="16" t="e">
        <f t="array" ref="M46">INDEX($E$50:$O$361,MATCH(M$38&amp;$A46,$B$50:$B$361&amp;$D$50:$D$361,0),MATCH(M$36,$E$49:$O$49,0))</f>
        <v>#N/A</v>
      </c>
      <c r="N46" s="16" t="e">
        <f t="array" ref="N46">INDEX($E$50:$O$361,MATCH(N$38&amp;$A46,$B$50:$B$361&amp;$D$50:$D$361,0),MATCH(N$36,$E$49:$O$49,0))</f>
        <v>#N/A</v>
      </c>
      <c r="O46" s="16">
        <f t="array" ref="O46">INDEX($E$50:$O$361,MATCH(O$38&amp;$A46,$B$50:$B$361&amp;$D$50:$D$361,0),MATCH(O$36,$E$49:$O$49,0))</f>
        <v>595.35266871306351</v>
      </c>
      <c r="P46" s="16">
        <f t="array" ref="P46">INDEX($E$50:$O$361,MATCH(P$38&amp;$A46,$B$50:$B$361&amp;$D$50:$D$361,0),MATCH(P$36,$E$49:$O$49,0))</f>
        <v>595.35266871306351</v>
      </c>
      <c r="Q46" s="16">
        <f t="array" ref="Q46">INDEX($E$50:$O$361,MATCH(Q$38&amp;$A46,$B$50:$B$361&amp;$D$50:$D$361,0),MATCH(Q$36,$E$49:$O$49,0))</f>
        <v>595.35266871306351</v>
      </c>
      <c r="R46" s="16">
        <f t="array" ref="R46">INDEX($E$50:$O$361,MATCH(R$38&amp;$A46,$B$50:$B$361&amp;$D$50:$D$361,0),MATCH(R$36,$E$49:$O$49,0))</f>
        <v>595.35266871306351</v>
      </c>
      <c r="S46" s="16">
        <f t="array" ref="S46">INDEX($E$50:$O$361,MATCH(S$38&amp;$A46,$B$50:$B$361&amp;$D$50:$D$361,0),MATCH(S$36,$E$49:$O$49,0))</f>
        <v>595.35266871306351</v>
      </c>
      <c r="T46" s="16">
        <f t="array" ref="T46">INDEX($E$50:$O$361,MATCH(T$38&amp;$A46,$B$50:$B$361&amp;$D$50:$D$361,0),MATCH(T$36,$E$49:$O$49,0))</f>
        <v>497.84026900473782</v>
      </c>
      <c r="U46" s="16">
        <f t="array" ref="U46">INDEX($E$50:$O$361,MATCH(U$38&amp;$A46,$B$50:$B$361&amp;$D$50:$D$361,0),MATCH(U$36,$E$49:$O$49,0))</f>
        <v>520.04211182489507</v>
      </c>
      <c r="V46" s="16">
        <f t="array" ref="V46">INDEX($E$50:$O$361,MATCH(V$38&amp;$A46,$B$50:$B$361&amp;$D$50:$D$361,0),MATCH(V$36,$E$49:$O$49,0))</f>
        <v>595.35266871306351</v>
      </c>
      <c r="W46" s="16">
        <f t="array" ref="W46">INDEX($E$50:$O$361,MATCH(W$38&amp;$A46,$B$50:$B$361&amp;$D$50:$D$361,0),MATCH(W$36,$E$49:$O$49,0))</f>
        <v>595.35266871306351</v>
      </c>
      <c r="X46" s="16" t="e">
        <f t="array" ref="X46">INDEX($E$50:$O$361,MATCH(X$38&amp;$A46,$B$50:$B$361&amp;$D$50:$D$361,0),MATCH(X$36,$E$49:$O$49,0))</f>
        <v>#N/A</v>
      </c>
      <c r="Y46" s="16" t="e">
        <f t="array" ref="Y46">INDEX($E$50:$O$361,MATCH(Y$38&amp;$A46,$B$50:$B$361&amp;$D$50:$D$361,0),MATCH(Y$36,$E$49:$O$49,0))</f>
        <v>#N/A</v>
      </c>
      <c r="Z46" s="16" t="e">
        <f t="array" ref="Z46">INDEX($E$50:$O$361,MATCH(Z$38&amp;$A46,$B$50:$B$361&amp;$D$50:$D$361,0),MATCH(Z$36,$E$49:$O$49,0))</f>
        <v>#N/A</v>
      </c>
    </row>
    <row r="47" spans="1:26" ht="15" thickBot="1" x14ac:dyDescent="0.35"/>
    <row r="48" spans="1:26" s="17" customFormat="1" ht="15" thickBot="1" x14ac:dyDescent="0.35">
      <c r="A48" s="17" t="s">
        <v>202</v>
      </c>
      <c r="S48" s="19"/>
    </row>
    <row r="49" spans="1:19" x14ac:dyDescent="0.3">
      <c r="A49" s="15" t="s">
        <v>87</v>
      </c>
      <c r="B49" s="15" t="s">
        <v>8</v>
      </c>
      <c r="C49" s="15" t="s">
        <v>302</v>
      </c>
      <c r="D49" s="15" t="s">
        <v>348</v>
      </c>
      <c r="E49" s="15">
        <v>2007</v>
      </c>
      <c r="F49" s="15">
        <v>2012</v>
      </c>
      <c r="G49" s="15">
        <v>2020</v>
      </c>
      <c r="H49" s="15">
        <v>2030</v>
      </c>
      <c r="I49" s="15">
        <v>2040</v>
      </c>
      <c r="J49" s="15">
        <v>2050</v>
      </c>
      <c r="K49" s="15">
        <v>2060</v>
      </c>
      <c r="L49" s="15">
        <v>2070</v>
      </c>
      <c r="M49" s="15">
        <v>2080</v>
      </c>
      <c r="N49" s="15">
        <v>2090</v>
      </c>
      <c r="O49" s="15">
        <v>2100</v>
      </c>
    </row>
    <row r="50" spans="1:19" x14ac:dyDescent="0.3">
      <c r="A50" s="15" t="str">
        <f>INDEX('R1. Scenario specifications'!$C$11:$C$49,MATCH($B50,'R1. Scenario specifications'!$A$11:$A$49,0))</f>
        <v>TIAM BAU - No Policy Action</v>
      </c>
      <c r="B50" s="15" t="s">
        <v>11</v>
      </c>
      <c r="C50" s="15" t="s">
        <v>303</v>
      </c>
      <c r="D50" s="15" t="s">
        <v>349</v>
      </c>
      <c r="E50" s="16">
        <v>303.90443076149779</v>
      </c>
      <c r="F50" s="16">
        <v>326.15031746610549</v>
      </c>
      <c r="G50" s="16">
        <v>347.05566024922416</v>
      </c>
      <c r="H50" s="16">
        <v>353.33506067595158</v>
      </c>
      <c r="I50" s="16">
        <v>370.02282354897756</v>
      </c>
      <c r="J50" s="16">
        <v>380.92275123968449</v>
      </c>
      <c r="K50" s="16">
        <v>387.07184299541905</v>
      </c>
      <c r="L50" s="16">
        <v>389.28835008534384</v>
      </c>
      <c r="M50" s="16">
        <v>387.73669743745114</v>
      </c>
      <c r="N50" s="16">
        <v>383.00735356521182</v>
      </c>
      <c r="O50" s="16">
        <v>376.08776823080069</v>
      </c>
      <c r="S50" s="18"/>
    </row>
    <row r="51" spans="1:19" x14ac:dyDescent="0.3">
      <c r="A51" s="15" t="str">
        <f>INDEX('R1. Scenario specifications'!$C$11:$C$49,MATCH($B51,'R1. Scenario specifications'!$A$11:$A$49,0))</f>
        <v>TIAM BAU - No Policy Action</v>
      </c>
      <c r="B51" s="15" t="s">
        <v>11</v>
      </c>
      <c r="C51" s="15" t="s">
        <v>304</v>
      </c>
      <c r="D51" s="15" t="s">
        <v>350</v>
      </c>
      <c r="E51" s="16">
        <v>704.60532435919765</v>
      </c>
      <c r="F51" s="16">
        <v>860.97149986110492</v>
      </c>
      <c r="G51" s="16">
        <v>1146.4631336452251</v>
      </c>
      <c r="H51" s="16">
        <v>1500.2632370055148</v>
      </c>
      <c r="I51" s="16">
        <v>1914.9601144419132</v>
      </c>
      <c r="J51" s="16">
        <v>2354.8824149802977</v>
      </c>
      <c r="K51" s="16">
        <v>2571.6540711055559</v>
      </c>
      <c r="L51" s="16">
        <v>2787.1712980246061</v>
      </c>
      <c r="M51" s="16">
        <v>2990.1838120222887</v>
      </c>
      <c r="N51" s="16">
        <v>3182.484760012479</v>
      </c>
      <c r="O51" s="16">
        <v>3366.5555907419866</v>
      </c>
    </row>
    <row r="52" spans="1:19" x14ac:dyDescent="0.3">
      <c r="A52" s="15" t="str">
        <f>INDEX('R1. Scenario specifications'!$C$11:$C$49,MATCH($B52,'R1. Scenario specifications'!$A$11:$A$49,0))</f>
        <v>TIAM BAU - No Policy Action</v>
      </c>
      <c r="B52" s="15" t="s">
        <v>11</v>
      </c>
      <c r="C52" s="15" t="s">
        <v>305</v>
      </c>
      <c r="D52" s="15" t="s">
        <v>351</v>
      </c>
      <c r="E52" s="16">
        <v>159.73830278697653</v>
      </c>
      <c r="F52" s="16">
        <v>169.3959959871955</v>
      </c>
      <c r="G52" s="16">
        <v>176.71914238919692</v>
      </c>
      <c r="H52" s="16">
        <v>175.15830181655548</v>
      </c>
      <c r="I52" s="16">
        <v>178.93494630264837</v>
      </c>
      <c r="J52" s="16">
        <v>180.1031409584196</v>
      </c>
      <c r="K52" s="16">
        <v>178.82582710171826</v>
      </c>
      <c r="L52" s="16">
        <v>175.78189501677815</v>
      </c>
      <c r="M52" s="16">
        <v>171.47940350173073</v>
      </c>
      <c r="N52" s="16">
        <v>166.23136037709438</v>
      </c>
      <c r="O52" s="16">
        <v>160.73057164452095</v>
      </c>
    </row>
    <row r="53" spans="1:19" x14ac:dyDescent="0.3">
      <c r="A53" s="15" t="str">
        <f>INDEX('R1. Scenario specifications'!$C$11:$C$49,MATCH($B53,'R1. Scenario specifications'!$A$11:$A$49,0))</f>
        <v>TIAM BAU - No Policy Action</v>
      </c>
      <c r="B53" s="15" t="s">
        <v>11</v>
      </c>
      <c r="C53" s="15" t="s">
        <v>306</v>
      </c>
      <c r="D53" s="15" t="s">
        <v>352</v>
      </c>
      <c r="E53" s="16">
        <v>773.46518919181767</v>
      </c>
      <c r="F53" s="16">
        <v>894.2141396100933</v>
      </c>
      <c r="G53" s="16">
        <v>1118.0496051339937</v>
      </c>
      <c r="H53" s="16">
        <v>1375.5475785566462</v>
      </c>
      <c r="I53" s="16">
        <v>1689.2067853781325</v>
      </c>
      <c r="J53" s="16">
        <v>2025.3126300276197</v>
      </c>
      <c r="K53" s="16">
        <v>2195.4707514569677</v>
      </c>
      <c r="L53" s="16">
        <v>2366.5190259502392</v>
      </c>
      <c r="M53" s="16">
        <v>2529.992064735849</v>
      </c>
      <c r="N53" s="16">
        <v>2686.1979558801263</v>
      </c>
      <c r="O53" s="16">
        <v>2834.7797992863802</v>
      </c>
    </row>
    <row r="54" spans="1:19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307</v>
      </c>
      <c r="D54" s="15" t="s">
        <v>353</v>
      </c>
      <c r="E54" s="16">
        <v>3279.7723348946201</v>
      </c>
      <c r="F54" s="16">
        <v>4082.6935657435747</v>
      </c>
      <c r="G54" s="16">
        <v>5207.7532954788767</v>
      </c>
      <c r="H54" s="16">
        <v>5690.8087984717558</v>
      </c>
      <c r="I54" s="16">
        <v>6139.8503589514512</v>
      </c>
      <c r="J54" s="16">
        <v>7201.0651902290801</v>
      </c>
      <c r="K54" s="16">
        <v>7812.9959600712555</v>
      </c>
      <c r="L54" s="16">
        <v>8399.8605286232487</v>
      </c>
      <c r="M54" s="16">
        <v>8919.2879430002959</v>
      </c>
      <c r="N54" s="16">
        <v>9411.3990970713712</v>
      </c>
      <c r="O54" s="16">
        <v>9879.680342487236</v>
      </c>
    </row>
    <row r="55" spans="1:19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308</v>
      </c>
      <c r="D55" s="15" t="s">
        <v>354</v>
      </c>
      <c r="E55" s="16">
        <v>554.93024628706189</v>
      </c>
      <c r="F55" s="16">
        <v>667.25533606737849</v>
      </c>
      <c r="G55" s="16">
        <v>860.61058351424674</v>
      </c>
      <c r="H55" s="16">
        <v>1088.2132483847263</v>
      </c>
      <c r="I55" s="16">
        <v>1361.5777300071209</v>
      </c>
      <c r="J55" s="16">
        <v>1654.7087339928394</v>
      </c>
      <c r="K55" s="16">
        <v>1806.3004080184428</v>
      </c>
      <c r="L55" s="16">
        <v>1964.8695278465257</v>
      </c>
      <c r="M55" s="16">
        <v>2124.4753931053388</v>
      </c>
      <c r="N55" s="16">
        <v>2277.7871303535899</v>
      </c>
      <c r="O55" s="16">
        <v>2425.7106529082262</v>
      </c>
    </row>
    <row r="56" spans="1:19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309</v>
      </c>
      <c r="D56" s="15" t="s">
        <v>355</v>
      </c>
      <c r="E56" s="16">
        <v>6768.2107930323273</v>
      </c>
      <c r="F56" s="16">
        <v>9604.056661485145</v>
      </c>
      <c r="G56" s="16">
        <v>16237.412608619828</v>
      </c>
      <c r="H56" s="16">
        <v>17601.175858707185</v>
      </c>
      <c r="I56" s="16">
        <v>16779.146430788529</v>
      </c>
      <c r="J56" s="16">
        <v>20017.263086372102</v>
      </c>
      <c r="K56" s="16">
        <v>21780.524686421086</v>
      </c>
      <c r="L56" s="16">
        <v>23398.30845732701</v>
      </c>
      <c r="M56" s="16">
        <v>25059.689178762703</v>
      </c>
      <c r="N56" s="16">
        <v>26803.274541214028</v>
      </c>
      <c r="O56" s="16">
        <v>28739.059332887762</v>
      </c>
    </row>
    <row r="57" spans="1:19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310</v>
      </c>
      <c r="D57" s="15" t="s">
        <v>356</v>
      </c>
      <c r="E57" s="16">
        <v>490.514499768306</v>
      </c>
      <c r="F57" s="16">
        <v>524.93618944866842</v>
      </c>
      <c r="G57" s="16">
        <v>555.19395083536801</v>
      </c>
      <c r="H57" s="16">
        <v>559.27948645064043</v>
      </c>
      <c r="I57" s="16">
        <v>581.30123858818172</v>
      </c>
      <c r="J57" s="16">
        <v>595.35266871306351</v>
      </c>
      <c r="K57" s="16">
        <v>601.15064540820595</v>
      </c>
      <c r="L57" s="16">
        <v>600.62628992940495</v>
      </c>
      <c r="M57" s="16">
        <v>595.1473363544626</v>
      </c>
      <c r="N57" s="16">
        <v>585.49041985978283</v>
      </c>
      <c r="O57" s="16">
        <v>573.55260782751282</v>
      </c>
    </row>
    <row r="58" spans="1:19" x14ac:dyDescent="0.3">
      <c r="A58" s="15" t="str">
        <f>INDEX('R1. Scenario specifications'!$C$11:$C$49,MATCH($B58,'R1. Scenario specifications'!$A$11:$A$49,0))</f>
        <v>Vivid BAU - WEO Current Policies Scenario emissions pathway run through TIAM</v>
      </c>
      <c r="B58" s="15" t="s">
        <v>13</v>
      </c>
      <c r="C58" s="15" t="s">
        <v>303</v>
      </c>
      <c r="D58" s="15" t="s">
        <v>349</v>
      </c>
      <c r="E58" s="16">
        <v>303.90443076149779</v>
      </c>
      <c r="F58" s="16">
        <v>326.15031746610549</v>
      </c>
      <c r="G58" s="16">
        <v>347.05566024922416</v>
      </c>
      <c r="H58" s="16">
        <v>353.33506067595158</v>
      </c>
      <c r="I58" s="16">
        <v>370.02282354897756</v>
      </c>
      <c r="J58" s="16">
        <v>380.92275123968454</v>
      </c>
      <c r="K58" s="16">
        <v>387.07184299541916</v>
      </c>
      <c r="L58" s="16">
        <v>389.28835008534389</v>
      </c>
      <c r="M58" s="16">
        <v>387.73669743745114</v>
      </c>
      <c r="N58" s="16">
        <v>383.0073535652117</v>
      </c>
      <c r="O58" s="16">
        <v>376.08776823080098</v>
      </c>
    </row>
    <row r="59" spans="1:19" x14ac:dyDescent="0.3">
      <c r="A59" s="15" t="str">
        <f>INDEX('R1. Scenario specifications'!$C$11:$C$49,MATCH($B59,'R1. Scenario specifications'!$A$11:$A$49,0))</f>
        <v>Vivid BAU - WEO Current Policies Scenario emissions pathway run through TIAM</v>
      </c>
      <c r="B59" s="15" t="s">
        <v>13</v>
      </c>
      <c r="C59" s="15" t="s">
        <v>304</v>
      </c>
      <c r="D59" s="15" t="s">
        <v>350</v>
      </c>
      <c r="E59" s="16">
        <v>704.60532435919765</v>
      </c>
      <c r="F59" s="16">
        <v>860.97149986110492</v>
      </c>
      <c r="G59" s="16">
        <v>1146.4631336452248</v>
      </c>
      <c r="H59" s="16">
        <v>1500.2632370055155</v>
      </c>
      <c r="I59" s="16">
        <v>1914.9601144419137</v>
      </c>
      <c r="J59" s="16">
        <v>2354.8824149802977</v>
      </c>
      <c r="K59" s="16">
        <v>2571.6540711055559</v>
      </c>
      <c r="L59" s="16">
        <v>2787.1712980246061</v>
      </c>
      <c r="M59" s="16">
        <v>2990.1838120222887</v>
      </c>
      <c r="N59" s="16">
        <v>3182.4847600124781</v>
      </c>
      <c r="O59" s="16">
        <v>3366.555590741988</v>
      </c>
    </row>
    <row r="60" spans="1:19" x14ac:dyDescent="0.3">
      <c r="A60" s="15" t="str">
        <f>INDEX('R1. Scenario specifications'!$C$11:$C$49,MATCH($B60,'R1. Scenario specifications'!$A$11:$A$49,0))</f>
        <v>Vivid BAU - WEO Current Policies Scenario emissions pathway run through TIAM</v>
      </c>
      <c r="B60" s="15" t="s">
        <v>13</v>
      </c>
      <c r="C60" s="15" t="s">
        <v>305</v>
      </c>
      <c r="D60" s="15" t="s">
        <v>351</v>
      </c>
      <c r="E60" s="16">
        <v>159.73830278697653</v>
      </c>
      <c r="F60" s="16">
        <v>169.3959959871955</v>
      </c>
      <c r="G60" s="16">
        <v>176.71914238919692</v>
      </c>
      <c r="H60" s="16">
        <v>175.15830181655548</v>
      </c>
      <c r="I60" s="16">
        <v>178.93494630264837</v>
      </c>
      <c r="J60" s="16">
        <v>180.1031409584196</v>
      </c>
      <c r="K60" s="16">
        <v>178.82582710171826</v>
      </c>
      <c r="L60" s="16">
        <v>175.78189501677815</v>
      </c>
      <c r="M60" s="16">
        <v>171.47940350173073</v>
      </c>
      <c r="N60" s="16">
        <v>166.23136037709438</v>
      </c>
      <c r="O60" s="16">
        <v>160.73057164452095</v>
      </c>
    </row>
    <row r="61" spans="1:19" x14ac:dyDescent="0.3">
      <c r="A61" s="15" t="str">
        <f>INDEX('R1. Scenario specifications'!$C$11:$C$49,MATCH($B61,'R1. Scenario specifications'!$A$11:$A$49,0))</f>
        <v>Vivid BAU - WEO Current Policies Scenario emissions pathway run through TIAM</v>
      </c>
      <c r="B61" s="15" t="s">
        <v>13</v>
      </c>
      <c r="C61" s="15" t="s">
        <v>306</v>
      </c>
      <c r="D61" s="15" t="s">
        <v>352</v>
      </c>
      <c r="E61" s="16">
        <v>773.46518919181744</v>
      </c>
      <c r="F61" s="16">
        <v>894.2141396100933</v>
      </c>
      <c r="G61" s="16">
        <v>1118.0496051339937</v>
      </c>
      <c r="H61" s="16">
        <v>1375.5475785566462</v>
      </c>
      <c r="I61" s="16">
        <v>1689.2067853781325</v>
      </c>
      <c r="J61" s="16">
        <v>2025.3126300276203</v>
      </c>
      <c r="K61" s="16">
        <v>2195.4707514569668</v>
      </c>
      <c r="L61" s="16">
        <v>2366.5190259502397</v>
      </c>
      <c r="M61" s="16">
        <v>2529.9920647358472</v>
      </c>
      <c r="N61" s="16">
        <v>2686.1979558801277</v>
      </c>
      <c r="O61" s="16">
        <v>2834.7797992863798</v>
      </c>
    </row>
    <row r="62" spans="1:19" x14ac:dyDescent="0.3">
      <c r="A62" s="15" t="str">
        <f>INDEX('R1. Scenario specifications'!$C$11:$C$49,MATCH($B62,'R1. Scenario specifications'!$A$11:$A$49,0))</f>
        <v>Vivid BAU - WEO Current Policies Scenario emissions pathway run through TIAM</v>
      </c>
      <c r="B62" s="15" t="s">
        <v>13</v>
      </c>
      <c r="C62" s="15" t="s">
        <v>307</v>
      </c>
      <c r="D62" s="15" t="s">
        <v>353</v>
      </c>
      <c r="E62" s="16">
        <v>3279.7723348946201</v>
      </c>
      <c r="F62" s="16">
        <v>4082.6935657435747</v>
      </c>
      <c r="G62" s="16">
        <v>5207.7532954788785</v>
      </c>
      <c r="H62" s="16">
        <v>5690.8087984717613</v>
      </c>
      <c r="I62" s="16">
        <v>6139.8503589514548</v>
      </c>
      <c r="J62" s="16">
        <v>7201.065190229082</v>
      </c>
      <c r="K62" s="16">
        <v>7812.9959600712564</v>
      </c>
      <c r="L62" s="16">
        <v>8399.8605286232505</v>
      </c>
      <c r="M62" s="16">
        <v>8919.287943000294</v>
      </c>
      <c r="N62" s="16">
        <v>9411.3990970713712</v>
      </c>
      <c r="O62" s="16">
        <v>9879.680342487236</v>
      </c>
    </row>
    <row r="63" spans="1:19" x14ac:dyDescent="0.3">
      <c r="A63" s="15" t="str">
        <f>INDEX('R1. Scenario specifications'!$C$11:$C$49,MATCH($B63,'R1. Scenario specifications'!$A$11:$A$49,0))</f>
        <v>Vivid BAU - WEO Current Policies Scenario emissions pathway run through TIAM</v>
      </c>
      <c r="B63" s="15" t="s">
        <v>13</v>
      </c>
      <c r="C63" s="15" t="s">
        <v>308</v>
      </c>
      <c r="D63" s="15" t="s">
        <v>354</v>
      </c>
      <c r="E63" s="16">
        <v>554.930246287062</v>
      </c>
      <c r="F63" s="16">
        <v>667.25533606737838</v>
      </c>
      <c r="G63" s="16">
        <v>860.6105835142472</v>
      </c>
      <c r="H63" s="16">
        <v>1088.2132483847258</v>
      </c>
      <c r="I63" s="16">
        <v>1361.5777300071211</v>
      </c>
      <c r="J63" s="16">
        <v>1654.7087339928394</v>
      </c>
      <c r="K63" s="16">
        <v>1806.3004080184426</v>
      </c>
      <c r="L63" s="16">
        <v>1964.8695278465261</v>
      </c>
      <c r="M63" s="16">
        <v>2124.4753931053392</v>
      </c>
      <c r="N63" s="16">
        <v>2277.7871303535894</v>
      </c>
      <c r="O63" s="16">
        <v>2425.7106529082262</v>
      </c>
    </row>
    <row r="64" spans="1:19" x14ac:dyDescent="0.3">
      <c r="A64" s="15" t="str">
        <f>INDEX('R1. Scenario specifications'!$C$11:$C$49,MATCH($B64,'R1. Scenario specifications'!$A$11:$A$49,0))</f>
        <v>Vivid BAU - WEO Current Policies Scenario emissions pathway run through TIAM</v>
      </c>
      <c r="B64" s="15" t="s">
        <v>13</v>
      </c>
      <c r="C64" s="15" t="s">
        <v>309</v>
      </c>
      <c r="D64" s="15" t="s">
        <v>355</v>
      </c>
      <c r="E64" s="16">
        <v>6768.2107930323264</v>
      </c>
      <c r="F64" s="16">
        <v>9604.056661485145</v>
      </c>
      <c r="G64" s="16">
        <v>16237.412608619827</v>
      </c>
      <c r="H64" s="16">
        <v>17601.175858707185</v>
      </c>
      <c r="I64" s="16">
        <v>16779.146430788529</v>
      </c>
      <c r="J64" s="16">
        <v>20017.26308637211</v>
      </c>
      <c r="K64" s="16">
        <v>21780.524686421089</v>
      </c>
      <c r="L64" s="16">
        <v>23398.308457327003</v>
      </c>
      <c r="M64" s="16">
        <v>25059.68917876271</v>
      </c>
      <c r="N64" s="16">
        <v>26803.274541214028</v>
      </c>
      <c r="O64" s="16">
        <v>28739.059332887762</v>
      </c>
    </row>
    <row r="65" spans="1:15" x14ac:dyDescent="0.3">
      <c r="A65" s="15" t="str">
        <f>INDEX('R1. Scenario specifications'!$C$11:$C$49,MATCH($B65,'R1. Scenario specifications'!$A$11:$A$49,0))</f>
        <v>Vivid BAU - WEO Current Policies Scenario emissions pathway run through TIAM</v>
      </c>
      <c r="B65" s="15" t="s">
        <v>13</v>
      </c>
      <c r="C65" s="15" t="s">
        <v>310</v>
      </c>
      <c r="D65" s="15" t="s">
        <v>356</v>
      </c>
      <c r="E65" s="16">
        <v>490.514499768306</v>
      </c>
      <c r="F65" s="16">
        <v>524.93618944866842</v>
      </c>
      <c r="G65" s="16">
        <v>555.19395083536801</v>
      </c>
      <c r="H65" s="16">
        <v>559.27948645064043</v>
      </c>
      <c r="I65" s="16">
        <v>581.30123858818172</v>
      </c>
      <c r="J65" s="16">
        <v>595.35266871306351</v>
      </c>
      <c r="K65" s="16">
        <v>601.15064540820595</v>
      </c>
      <c r="L65" s="16">
        <v>600.62628992940495</v>
      </c>
      <c r="M65" s="16">
        <v>595.1473363544626</v>
      </c>
      <c r="N65" s="16">
        <v>585.49041985978283</v>
      </c>
      <c r="O65" s="16">
        <v>573.55260782751282</v>
      </c>
    </row>
    <row r="66" spans="1:15" x14ac:dyDescent="0.3">
      <c r="A66" s="15" t="str">
        <f>INDEX('R1. Scenario specifications'!$C$11:$C$49,MATCH($B66,'R1. Scenario specifications'!$A$11:$A$49,0))</f>
        <v>Vivid Paris NDCs - WEO New Policies Scenario emissions pathway run through TIAM</v>
      </c>
      <c r="B66" s="15" t="s">
        <v>14</v>
      </c>
      <c r="C66" s="15" t="s">
        <v>303</v>
      </c>
      <c r="D66" s="15" t="s">
        <v>349</v>
      </c>
      <c r="E66" s="16">
        <v>303.90443076149779</v>
      </c>
      <c r="F66" s="16">
        <v>326.15031746610549</v>
      </c>
      <c r="G66" s="16">
        <v>347.05566024922416</v>
      </c>
      <c r="H66" s="16">
        <v>353.33506067595147</v>
      </c>
      <c r="I66" s="16">
        <v>370.02282354897756</v>
      </c>
      <c r="J66" s="16">
        <v>380.92275123968449</v>
      </c>
      <c r="K66" s="16">
        <v>387.07184299541922</v>
      </c>
      <c r="L66" s="16">
        <v>389.28835008534389</v>
      </c>
      <c r="M66" s="16">
        <v>387.73669743745108</v>
      </c>
      <c r="N66" s="16">
        <v>383.00735356521182</v>
      </c>
      <c r="O66" s="16">
        <v>376.08776823080103</v>
      </c>
    </row>
    <row r="67" spans="1:15" x14ac:dyDescent="0.3">
      <c r="A67" s="15" t="str">
        <f>INDEX('R1. Scenario specifications'!$C$11:$C$49,MATCH($B67,'R1. Scenario specifications'!$A$11:$A$49,0))</f>
        <v>Vivid Paris NDCs - WEO New Policies Scenario emissions pathway run through TIAM</v>
      </c>
      <c r="B67" s="15" t="s">
        <v>14</v>
      </c>
      <c r="C67" s="15" t="s">
        <v>304</v>
      </c>
      <c r="D67" s="15" t="s">
        <v>350</v>
      </c>
      <c r="E67" s="16">
        <v>704.60532435919765</v>
      </c>
      <c r="F67" s="16">
        <v>860.97149986110492</v>
      </c>
      <c r="G67" s="16">
        <v>1146.4631336452246</v>
      </c>
      <c r="H67" s="16">
        <v>1500.2632370055148</v>
      </c>
      <c r="I67" s="16">
        <v>1914.9601144419125</v>
      </c>
      <c r="J67" s="16">
        <v>2354.8824149802977</v>
      </c>
      <c r="K67" s="16">
        <v>2571.6540711055559</v>
      </c>
      <c r="L67" s="16">
        <v>2787.1712980246052</v>
      </c>
      <c r="M67" s="16">
        <v>2990.1838120222892</v>
      </c>
      <c r="N67" s="16">
        <v>3182.4847600124795</v>
      </c>
      <c r="O67" s="16">
        <v>3366.5555907419875</v>
      </c>
    </row>
    <row r="68" spans="1:15" x14ac:dyDescent="0.3">
      <c r="A68" s="15" t="str">
        <f>INDEX('R1. Scenario specifications'!$C$11:$C$49,MATCH($B68,'R1. Scenario specifications'!$A$11:$A$49,0))</f>
        <v>Vivid Paris NDCs - WEO New Policies Scenario emissions pathway run through TIAM</v>
      </c>
      <c r="B68" s="15" t="s">
        <v>14</v>
      </c>
      <c r="C68" s="15" t="s">
        <v>305</v>
      </c>
      <c r="D68" s="15" t="s">
        <v>351</v>
      </c>
      <c r="E68" s="16">
        <v>159.73830278697653</v>
      </c>
      <c r="F68" s="16">
        <v>169.3959959871955</v>
      </c>
      <c r="G68" s="16">
        <v>176.71914238919692</v>
      </c>
      <c r="H68" s="16">
        <v>175.15830181655548</v>
      </c>
      <c r="I68" s="16">
        <v>178.93494630264837</v>
      </c>
      <c r="J68" s="16">
        <v>180.1031409584196</v>
      </c>
      <c r="K68" s="16">
        <v>178.82582710171826</v>
      </c>
      <c r="L68" s="16">
        <v>175.78189501677815</v>
      </c>
      <c r="M68" s="16">
        <v>171.47940350173073</v>
      </c>
      <c r="N68" s="16">
        <v>166.23136037709438</v>
      </c>
      <c r="O68" s="16">
        <v>160.73057164452095</v>
      </c>
    </row>
    <row r="69" spans="1:15" x14ac:dyDescent="0.3">
      <c r="A69" s="15" t="str">
        <f>INDEX('R1. Scenario specifications'!$C$11:$C$49,MATCH($B69,'R1. Scenario specifications'!$A$11:$A$49,0))</f>
        <v>Vivid Paris NDCs - WEO New Policies Scenario emissions pathway run through TIAM</v>
      </c>
      <c r="B69" s="15" t="s">
        <v>14</v>
      </c>
      <c r="C69" s="15" t="s">
        <v>306</v>
      </c>
      <c r="D69" s="15" t="s">
        <v>352</v>
      </c>
      <c r="E69" s="16">
        <v>773.46518919181767</v>
      </c>
      <c r="F69" s="16">
        <v>894.2141396100933</v>
      </c>
      <c r="G69" s="16">
        <v>1118.0496051339933</v>
      </c>
      <c r="H69" s="16">
        <v>1375.5475785566457</v>
      </c>
      <c r="I69" s="16">
        <v>1689.2067853781323</v>
      </c>
      <c r="J69" s="16">
        <v>2025.3126300276199</v>
      </c>
      <c r="K69" s="16">
        <v>2195.4707514569668</v>
      </c>
      <c r="L69" s="16">
        <v>2366.5190259502388</v>
      </c>
      <c r="M69" s="16">
        <v>2529.9920647358481</v>
      </c>
      <c r="N69" s="16">
        <v>2686.1979558801268</v>
      </c>
      <c r="O69" s="16">
        <v>2834.7797992863798</v>
      </c>
    </row>
    <row r="70" spans="1:15" x14ac:dyDescent="0.3">
      <c r="A70" s="15" t="str">
        <f>INDEX('R1. Scenario specifications'!$C$11:$C$49,MATCH($B70,'R1. Scenario specifications'!$A$11:$A$49,0))</f>
        <v>Vivid Paris NDCs - WEO New Policies Scenario emissions pathway run through TIAM</v>
      </c>
      <c r="B70" s="15" t="s">
        <v>14</v>
      </c>
      <c r="C70" s="15" t="s">
        <v>307</v>
      </c>
      <c r="D70" s="15" t="s">
        <v>353</v>
      </c>
      <c r="E70" s="16">
        <v>3279.7723348946201</v>
      </c>
      <c r="F70" s="16">
        <v>4082.6935657435747</v>
      </c>
      <c r="G70" s="16">
        <v>5207.7532954788794</v>
      </c>
      <c r="H70" s="16">
        <v>5690.8087984717549</v>
      </c>
      <c r="I70" s="16">
        <v>6139.8503589514548</v>
      </c>
      <c r="J70" s="16">
        <v>7201.0651902290783</v>
      </c>
      <c r="K70" s="16">
        <v>7812.9959600712555</v>
      </c>
      <c r="L70" s="16">
        <v>8399.8605286232487</v>
      </c>
      <c r="M70" s="16">
        <v>8919.2879430002977</v>
      </c>
      <c r="N70" s="16">
        <v>9411.3990970713712</v>
      </c>
      <c r="O70" s="16">
        <v>9879.680342487236</v>
      </c>
    </row>
    <row r="71" spans="1:15" x14ac:dyDescent="0.3">
      <c r="A71" s="15" t="str">
        <f>INDEX('R1. Scenario specifications'!$C$11:$C$49,MATCH($B71,'R1. Scenario specifications'!$A$11:$A$49,0))</f>
        <v>Vivid Paris NDCs - WEO New Policies Scenario emissions pathway run through TIAM</v>
      </c>
      <c r="B71" s="15" t="s">
        <v>14</v>
      </c>
      <c r="C71" s="15" t="s">
        <v>308</v>
      </c>
      <c r="D71" s="15" t="s">
        <v>354</v>
      </c>
      <c r="E71" s="16">
        <v>554.93024628706189</v>
      </c>
      <c r="F71" s="16">
        <v>667.25533606737849</v>
      </c>
      <c r="G71" s="16">
        <v>860.61058351424685</v>
      </c>
      <c r="H71" s="16">
        <v>1088.2132483847258</v>
      </c>
      <c r="I71" s="16">
        <v>1361.5777300071209</v>
      </c>
      <c r="J71" s="16">
        <v>1654.7087339928394</v>
      </c>
      <c r="K71" s="16">
        <v>1806.3004080184426</v>
      </c>
      <c r="L71" s="16">
        <v>1964.8695278465257</v>
      </c>
      <c r="M71" s="16">
        <v>2124.4753931053397</v>
      </c>
      <c r="N71" s="16">
        <v>2277.7871303535894</v>
      </c>
      <c r="O71" s="16">
        <v>2425.7106529082253</v>
      </c>
    </row>
    <row r="72" spans="1:15" x14ac:dyDescent="0.3">
      <c r="A72" s="15" t="str">
        <f>INDEX('R1. Scenario specifications'!$C$11:$C$49,MATCH($B72,'R1. Scenario specifications'!$A$11:$A$49,0))</f>
        <v>Vivid Paris NDCs - WEO New Policies Scenario emissions pathway run through TIAM</v>
      </c>
      <c r="B72" s="15" t="s">
        <v>14</v>
      </c>
      <c r="C72" s="15" t="s">
        <v>309</v>
      </c>
      <c r="D72" s="15" t="s">
        <v>355</v>
      </c>
      <c r="E72" s="16">
        <v>6768.2107930323273</v>
      </c>
      <c r="F72" s="16">
        <v>9604.056661485145</v>
      </c>
      <c r="G72" s="16">
        <v>16237.412608619827</v>
      </c>
      <c r="H72" s="16">
        <v>17601.175858707185</v>
      </c>
      <c r="I72" s="16">
        <v>16779.146430788522</v>
      </c>
      <c r="J72" s="16">
        <v>20017.26308637211</v>
      </c>
      <c r="K72" s="16">
        <v>21780.524686421093</v>
      </c>
      <c r="L72" s="16">
        <v>23398.308457326995</v>
      </c>
      <c r="M72" s="16">
        <v>25059.68917876271</v>
      </c>
      <c r="N72" s="16">
        <v>26803.274541214028</v>
      </c>
      <c r="O72" s="16">
        <v>28739.059332887777</v>
      </c>
    </row>
    <row r="73" spans="1:15" x14ac:dyDescent="0.3">
      <c r="A73" s="15" t="str">
        <f>INDEX('R1. Scenario specifications'!$C$11:$C$49,MATCH($B73,'R1. Scenario specifications'!$A$11:$A$49,0))</f>
        <v>Vivid Paris NDCs - WEO New Policies Scenario emissions pathway run through TIAM</v>
      </c>
      <c r="B73" s="15" t="s">
        <v>14</v>
      </c>
      <c r="C73" s="15" t="s">
        <v>310</v>
      </c>
      <c r="D73" s="15" t="s">
        <v>356</v>
      </c>
      <c r="E73" s="16">
        <v>490.514499768306</v>
      </c>
      <c r="F73" s="16">
        <v>524.93618944866842</v>
      </c>
      <c r="G73" s="16">
        <v>555.19395083536801</v>
      </c>
      <c r="H73" s="16">
        <v>559.27948645064043</v>
      </c>
      <c r="I73" s="16">
        <v>581.30123858818172</v>
      </c>
      <c r="J73" s="16">
        <v>595.35266871306351</v>
      </c>
      <c r="K73" s="16">
        <v>601.15064540820595</v>
      </c>
      <c r="L73" s="16">
        <v>600.62628992940495</v>
      </c>
      <c r="M73" s="16">
        <v>595.1473363544626</v>
      </c>
      <c r="N73" s="16">
        <v>585.49041985978283</v>
      </c>
      <c r="O73" s="16">
        <v>573.55260782751282</v>
      </c>
    </row>
    <row r="74" spans="1:15" x14ac:dyDescent="0.3">
      <c r="A74" s="15" t="str">
        <f>INDEX('R1. Scenario specifications'!$C$11:$C$49,MATCH($B74,'R1. Scenario specifications'!$A$11:$A$49,0))</f>
        <v>Current 2DS, 2020 start, 'Expect the Unexpected'</v>
      </c>
      <c r="B74" s="15" t="s">
        <v>15</v>
      </c>
      <c r="C74" s="15" t="s">
        <v>303</v>
      </c>
      <c r="D74" s="15" t="s">
        <v>349</v>
      </c>
      <c r="E74" s="16">
        <v>303.90443076149779</v>
      </c>
      <c r="F74" s="16">
        <v>326.15031746610549</v>
      </c>
      <c r="G74" s="16">
        <v>347.05566024922416</v>
      </c>
      <c r="H74" s="16">
        <v>353.33506067595147</v>
      </c>
      <c r="I74" s="16">
        <v>376.02890267568779</v>
      </c>
      <c r="J74" s="16">
        <v>397.1782263480294</v>
      </c>
      <c r="K74" s="16">
        <v>410.27922692290053</v>
      </c>
      <c r="L74" s="16">
        <v>409.74195661843976</v>
      </c>
      <c r="M74" s="16">
        <v>404.58688700175026</v>
      </c>
      <c r="N74" s="16">
        <v>395.91835736822657</v>
      </c>
      <c r="O74" s="16">
        <v>392.00663019222827</v>
      </c>
    </row>
    <row r="75" spans="1:15" x14ac:dyDescent="0.3">
      <c r="A75" s="15" t="str">
        <f>INDEX('R1. Scenario specifications'!$C$11:$C$49,MATCH($B75,'R1. Scenario specifications'!$A$11:$A$49,0))</f>
        <v>Current 2DS, 2020 start, 'Expect the Unexpected'</v>
      </c>
      <c r="B75" s="15" t="s">
        <v>15</v>
      </c>
      <c r="C75" s="15" t="s">
        <v>304</v>
      </c>
      <c r="D75" s="15" t="s">
        <v>350</v>
      </c>
      <c r="E75" s="16">
        <v>704.60532435919765</v>
      </c>
      <c r="F75" s="16">
        <v>860.97149986110492</v>
      </c>
      <c r="G75" s="16">
        <v>1146.4631336452246</v>
      </c>
      <c r="H75" s="16">
        <v>1502.2698784962467</v>
      </c>
      <c r="I75" s="16">
        <v>1914.9601144419137</v>
      </c>
      <c r="J75" s="16">
        <v>2342.3444080423433</v>
      </c>
      <c r="K75" s="16">
        <v>2569.6214953933172</v>
      </c>
      <c r="L75" s="16">
        <v>2753.0832191187656</v>
      </c>
      <c r="M75" s="16">
        <v>2921.7354595708384</v>
      </c>
      <c r="N75" s="16">
        <v>3086.6990451141583</v>
      </c>
      <c r="O75" s="16">
        <v>3216.0238820537224</v>
      </c>
    </row>
    <row r="76" spans="1:15" x14ac:dyDescent="0.3">
      <c r="A76" s="15" t="str">
        <f>INDEX('R1. Scenario specifications'!$C$11:$C$49,MATCH($B76,'R1. Scenario specifications'!$A$11:$A$49,0))</f>
        <v>Current 2DS, 2020 start, 'Expect the Unexpected'</v>
      </c>
      <c r="B76" s="15" t="s">
        <v>15</v>
      </c>
      <c r="C76" s="15" t="s">
        <v>305</v>
      </c>
      <c r="D76" s="15" t="s">
        <v>351</v>
      </c>
      <c r="E76" s="16">
        <v>159.73830278697653</v>
      </c>
      <c r="F76" s="16">
        <v>169.3959959871955</v>
      </c>
      <c r="G76" s="16">
        <v>176.71914238919692</v>
      </c>
      <c r="H76" s="16">
        <v>175.15830181655548</v>
      </c>
      <c r="I76" s="16">
        <v>178.93494630264837</v>
      </c>
      <c r="J76" s="16">
        <v>180.1031409584196</v>
      </c>
      <c r="K76" s="16">
        <v>178.82582710171826</v>
      </c>
      <c r="L76" s="16">
        <v>175.78189501677815</v>
      </c>
      <c r="M76" s="16">
        <v>171.47940350173073</v>
      </c>
      <c r="N76" s="16">
        <v>166.23136037709438</v>
      </c>
      <c r="O76" s="16">
        <v>160.33221067069604</v>
      </c>
    </row>
    <row r="77" spans="1:15" x14ac:dyDescent="0.3">
      <c r="A77" s="15" t="str">
        <f>INDEX('R1. Scenario specifications'!$C$11:$C$49,MATCH($B77,'R1. Scenario specifications'!$A$11:$A$49,0))</f>
        <v>Current 2DS, 2020 start, 'Expect the Unexpected'</v>
      </c>
      <c r="B77" s="15" t="s">
        <v>15</v>
      </c>
      <c r="C77" s="15" t="s">
        <v>306</v>
      </c>
      <c r="D77" s="15" t="s">
        <v>352</v>
      </c>
      <c r="E77" s="16">
        <v>773.46518919181767</v>
      </c>
      <c r="F77" s="16">
        <v>894.2141396100933</v>
      </c>
      <c r="G77" s="16">
        <v>1118.0496051339933</v>
      </c>
      <c r="H77" s="16">
        <v>1387.5982784307412</v>
      </c>
      <c r="I77" s="16">
        <v>1725.4432247477155</v>
      </c>
      <c r="J77" s="16">
        <v>2086.0848176863919</v>
      </c>
      <c r="K77" s="16">
        <v>2272.0046583891744</v>
      </c>
      <c r="L77" s="16">
        <v>2440.2666476377581</v>
      </c>
      <c r="M77" s="16">
        <v>2593.4794929407317</v>
      </c>
      <c r="N77" s="16">
        <v>2744.470864225983</v>
      </c>
      <c r="O77" s="16">
        <v>2908.0948721145751</v>
      </c>
    </row>
    <row r="78" spans="1:15" x14ac:dyDescent="0.3">
      <c r="A78" s="15" t="str">
        <f>INDEX('R1. Scenario specifications'!$C$11:$C$49,MATCH($B78,'R1. Scenario specifications'!$A$11:$A$49,0))</f>
        <v>Current 2DS, 2020 start, 'Expect the Unexpected'</v>
      </c>
      <c r="B78" s="15" t="s">
        <v>15</v>
      </c>
      <c r="C78" s="15" t="s">
        <v>307</v>
      </c>
      <c r="D78" s="15" t="s">
        <v>353</v>
      </c>
      <c r="E78" s="16">
        <v>3279.7723348946201</v>
      </c>
      <c r="F78" s="16">
        <v>4082.6935657435747</v>
      </c>
      <c r="G78" s="16">
        <v>5207.7532954788794</v>
      </c>
      <c r="H78" s="16">
        <v>5700.9694473044383</v>
      </c>
      <c r="I78" s="16">
        <v>6188.297557597838</v>
      </c>
      <c r="J78" s="16">
        <v>7300.1277077269697</v>
      </c>
      <c r="K78" s="16">
        <v>7922.8273535300923</v>
      </c>
      <c r="L78" s="16">
        <v>8497.9641842406909</v>
      </c>
      <c r="M78" s="16">
        <v>9003.3741167342123</v>
      </c>
      <c r="N78" s="16">
        <v>9447.5240390327635</v>
      </c>
      <c r="O78" s="16">
        <v>9963.8283810503053</v>
      </c>
    </row>
    <row r="79" spans="1:15" x14ac:dyDescent="0.3">
      <c r="A79" s="15" t="str">
        <f>INDEX('R1. Scenario specifications'!$C$11:$C$49,MATCH($B79,'R1. Scenario specifications'!$A$11:$A$49,0))</f>
        <v>Current 2DS, 2020 start, 'Expect the Unexpected'</v>
      </c>
      <c r="B79" s="15" t="s">
        <v>15</v>
      </c>
      <c r="C79" s="15" t="s">
        <v>308</v>
      </c>
      <c r="D79" s="15" t="s">
        <v>354</v>
      </c>
      <c r="E79" s="16">
        <v>554.93024628706189</v>
      </c>
      <c r="F79" s="16">
        <v>667.25533606737849</v>
      </c>
      <c r="G79" s="16">
        <v>860.61058351424685</v>
      </c>
      <c r="H79" s="16">
        <v>1082.2030070045673</v>
      </c>
      <c r="I79" s="16">
        <v>1361.5777300071204</v>
      </c>
      <c r="J79" s="16">
        <v>1621.0072784060217</v>
      </c>
      <c r="K79" s="16">
        <v>1796.7060728395604</v>
      </c>
      <c r="L79" s="16">
        <v>1916.9859090598245</v>
      </c>
      <c r="M79" s="16">
        <v>2049.3745228613984</v>
      </c>
      <c r="N79" s="16">
        <v>2185.9720542057466</v>
      </c>
      <c r="O79" s="16">
        <v>2298.0659176607355</v>
      </c>
    </row>
    <row r="80" spans="1:15" x14ac:dyDescent="0.3">
      <c r="A80" s="15" t="str">
        <f>INDEX('R1. Scenario specifications'!$C$11:$C$49,MATCH($B80,'R1. Scenario specifications'!$A$11:$A$49,0))</f>
        <v>Current 2DS, 2020 start, 'Expect the Unexpected'</v>
      </c>
      <c r="B80" s="15" t="s">
        <v>15</v>
      </c>
      <c r="C80" s="15" t="s">
        <v>309</v>
      </c>
      <c r="D80" s="15" t="s">
        <v>355</v>
      </c>
      <c r="E80" s="16">
        <v>6768.2107930323273</v>
      </c>
      <c r="F80" s="16">
        <v>9604.056661485145</v>
      </c>
      <c r="G80" s="16">
        <v>16237.412608619827</v>
      </c>
      <c r="H80" s="16">
        <v>17638.585769775749</v>
      </c>
      <c r="I80" s="16">
        <v>16934.61679585692</v>
      </c>
      <c r="J80" s="16">
        <v>20313.215472969121</v>
      </c>
      <c r="K80" s="16">
        <v>22113.869252108256</v>
      </c>
      <c r="L80" s="16">
        <v>23651.351560869683</v>
      </c>
      <c r="M80" s="16">
        <v>25291.862586605901</v>
      </c>
      <c r="N80" s="16">
        <v>26952.501738737566</v>
      </c>
      <c r="O80" s="16">
        <v>28992.473791332599</v>
      </c>
    </row>
    <row r="81" spans="1:15" x14ac:dyDescent="0.3">
      <c r="A81" s="15" t="str">
        <f>INDEX('R1. Scenario specifications'!$C$11:$C$49,MATCH($B81,'R1. Scenario specifications'!$A$11:$A$49,0))</f>
        <v>Current 2DS, 2020 start, 'Expect the Unexpected'</v>
      </c>
      <c r="B81" s="15" t="s">
        <v>15</v>
      </c>
      <c r="C81" s="15" t="s">
        <v>310</v>
      </c>
      <c r="D81" s="15" t="s">
        <v>356</v>
      </c>
      <c r="E81" s="16">
        <v>490.514499768306</v>
      </c>
      <c r="F81" s="16">
        <v>524.93618944866842</v>
      </c>
      <c r="G81" s="16">
        <v>555.19395083536801</v>
      </c>
      <c r="H81" s="16">
        <v>559.27948645064043</v>
      </c>
      <c r="I81" s="16">
        <v>581.30123858818172</v>
      </c>
      <c r="J81" s="16">
        <v>595.35266871306351</v>
      </c>
      <c r="K81" s="16">
        <v>601.15064540820595</v>
      </c>
      <c r="L81" s="16">
        <v>600.62628992940495</v>
      </c>
      <c r="M81" s="16">
        <v>595.1473363544626</v>
      </c>
      <c r="N81" s="16">
        <v>585.49041985978283</v>
      </c>
      <c r="O81" s="16">
        <v>571.72122326098906</v>
      </c>
    </row>
    <row r="82" spans="1:15" x14ac:dyDescent="0.3">
      <c r="A82" s="15" t="str">
        <f>INDEX('R1. Scenario specifications'!$C$11:$C$49,MATCH($B82,'R1. Scenario specifications'!$A$11:$A$49,0))</f>
        <v>Current 2DS, 2030 start, 'Expect the Unexpected' but with cheap energy efficiency</v>
      </c>
      <c r="B82" s="15" t="s">
        <v>16</v>
      </c>
      <c r="C82" s="15" t="s">
        <v>303</v>
      </c>
      <c r="D82" s="15" t="s">
        <v>349</v>
      </c>
      <c r="E82" s="16">
        <v>303.90443076149779</v>
      </c>
      <c r="F82" s="16">
        <v>326.15031746610549</v>
      </c>
      <c r="G82" s="16">
        <v>347.05566024922416</v>
      </c>
      <c r="H82" s="16">
        <v>353.33506067595147</v>
      </c>
      <c r="I82" s="16">
        <v>451.69055650775789</v>
      </c>
      <c r="J82" s="16">
        <v>477.61031022957121</v>
      </c>
      <c r="K82" s="16">
        <v>491.75926568006662</v>
      </c>
      <c r="L82" s="16">
        <v>493.27824488332175</v>
      </c>
      <c r="M82" s="16">
        <v>487.63005825530945</v>
      </c>
      <c r="N82" s="16">
        <v>478.01075781621154</v>
      </c>
      <c r="O82" s="16">
        <v>472.41054572752023</v>
      </c>
    </row>
    <row r="83" spans="1:15" x14ac:dyDescent="0.3">
      <c r="A83" s="15" t="str">
        <f>INDEX('R1. Scenario specifications'!$C$11:$C$49,MATCH($B83,'R1. Scenario specifications'!$A$11:$A$49,0))</f>
        <v>Current 2DS, 2030 start, 'Expect the Unexpected' but with cheap energy efficiency</v>
      </c>
      <c r="B83" s="15" t="s">
        <v>16</v>
      </c>
      <c r="C83" s="15" t="s">
        <v>304</v>
      </c>
      <c r="D83" s="15" t="s">
        <v>350</v>
      </c>
      <c r="E83" s="16">
        <v>704.60532435919754</v>
      </c>
      <c r="F83" s="16">
        <v>860.97149986110492</v>
      </c>
      <c r="G83" s="16">
        <v>1146.4631336452246</v>
      </c>
      <c r="H83" s="16">
        <v>1500.2632370055153</v>
      </c>
      <c r="I83" s="16">
        <v>1914.9601144419119</v>
      </c>
      <c r="J83" s="16">
        <v>2352.063399040796</v>
      </c>
      <c r="K83" s="16">
        <v>2569.6214953933154</v>
      </c>
      <c r="L83" s="16">
        <v>2776.7860808102014</v>
      </c>
      <c r="M83" s="16">
        <v>2945.2197812304398</v>
      </c>
      <c r="N83" s="16">
        <v>3121.3826290311058</v>
      </c>
      <c r="O83" s="16">
        <v>3242.8573338289893</v>
      </c>
    </row>
    <row r="84" spans="1:15" x14ac:dyDescent="0.3">
      <c r="A84" s="15" t="str">
        <f>INDEX('R1. Scenario specifications'!$C$11:$C$49,MATCH($B84,'R1. Scenario specifications'!$A$11:$A$49,0))</f>
        <v>Current 2DS, 2030 start, 'Expect the Unexpected' but with cheap energy efficiency</v>
      </c>
      <c r="B84" s="15" t="s">
        <v>16</v>
      </c>
      <c r="C84" s="15" t="s">
        <v>305</v>
      </c>
      <c r="D84" s="15" t="s">
        <v>351</v>
      </c>
      <c r="E84" s="16">
        <v>159.73830278697653</v>
      </c>
      <c r="F84" s="16">
        <v>169.3959959871955</v>
      </c>
      <c r="G84" s="16">
        <v>176.71914238919692</v>
      </c>
      <c r="H84" s="16">
        <v>175.15830181655548</v>
      </c>
      <c r="I84" s="16">
        <v>178.93494630264837</v>
      </c>
      <c r="J84" s="16">
        <v>180.1031409584196</v>
      </c>
      <c r="K84" s="16">
        <v>178.82582710171826</v>
      </c>
      <c r="L84" s="16">
        <v>175.78189501677815</v>
      </c>
      <c r="M84" s="16">
        <v>171.47940350173073</v>
      </c>
      <c r="N84" s="16">
        <v>166.23136037709438</v>
      </c>
      <c r="O84" s="16">
        <v>160.71472907984685</v>
      </c>
    </row>
    <row r="85" spans="1:15" x14ac:dyDescent="0.3">
      <c r="A85" s="15" t="str">
        <f>INDEX('R1. Scenario specifications'!$C$11:$C$49,MATCH($B85,'R1. Scenario specifications'!$A$11:$A$49,0))</f>
        <v>Current 2DS, 2030 start, 'Expect the Unexpected' but with cheap energy efficiency</v>
      </c>
      <c r="B85" s="15" t="s">
        <v>16</v>
      </c>
      <c r="C85" s="15" t="s">
        <v>306</v>
      </c>
      <c r="D85" s="15" t="s">
        <v>352</v>
      </c>
      <c r="E85" s="16">
        <v>773.46518919181767</v>
      </c>
      <c r="F85" s="16">
        <v>894.2141396100933</v>
      </c>
      <c r="G85" s="16">
        <v>1118.0496051339933</v>
      </c>
      <c r="H85" s="16">
        <v>1375.5475785566457</v>
      </c>
      <c r="I85" s="16">
        <v>1726.3609230096163</v>
      </c>
      <c r="J85" s="16">
        <v>2087.3967944518458</v>
      </c>
      <c r="K85" s="16">
        <v>2267.2485240225478</v>
      </c>
      <c r="L85" s="16">
        <v>2440.6173423710488</v>
      </c>
      <c r="M85" s="16">
        <v>2605.5188256178903</v>
      </c>
      <c r="N85" s="16">
        <v>2752.8939094681436</v>
      </c>
      <c r="O85" s="16">
        <v>2915.006283638756</v>
      </c>
    </row>
    <row r="86" spans="1:15" x14ac:dyDescent="0.3">
      <c r="A86" s="15" t="str">
        <f>INDEX('R1. Scenario specifications'!$C$11:$C$49,MATCH($B86,'R1. Scenario specifications'!$A$11:$A$49,0))</f>
        <v>Current 2DS, 2030 start, 'Expect the Unexpected' but with cheap energy efficiency</v>
      </c>
      <c r="B86" s="15" t="s">
        <v>16</v>
      </c>
      <c r="C86" s="15" t="s">
        <v>307</v>
      </c>
      <c r="D86" s="15" t="s">
        <v>353</v>
      </c>
      <c r="E86" s="16">
        <v>3279.7723348946201</v>
      </c>
      <c r="F86" s="16">
        <v>4082.6935657435747</v>
      </c>
      <c r="G86" s="16">
        <v>5207.7532954788785</v>
      </c>
      <c r="H86" s="16">
        <v>5690.8087984717567</v>
      </c>
      <c r="I86" s="16">
        <v>5051.0014899521047</v>
      </c>
      <c r="J86" s="16">
        <v>5666.1606413873114</v>
      </c>
      <c r="K86" s="16">
        <v>6127.2227863786684</v>
      </c>
      <c r="L86" s="16">
        <v>6577.0629481539909</v>
      </c>
      <c r="M86" s="16">
        <v>6961.4703369143035</v>
      </c>
      <c r="N86" s="16">
        <v>7322.823977199263</v>
      </c>
      <c r="O86" s="16">
        <v>7694.9159828815227</v>
      </c>
    </row>
    <row r="87" spans="1:15" x14ac:dyDescent="0.3">
      <c r="A87" s="15" t="str">
        <f>INDEX('R1. Scenario specifications'!$C$11:$C$49,MATCH($B87,'R1. Scenario specifications'!$A$11:$A$49,0))</f>
        <v>Current 2DS, 2030 start, 'Expect the Unexpected' but with cheap energy efficiency</v>
      </c>
      <c r="B87" s="15" t="s">
        <v>16</v>
      </c>
      <c r="C87" s="15" t="s">
        <v>308</v>
      </c>
      <c r="D87" s="15" t="s">
        <v>354</v>
      </c>
      <c r="E87" s="16">
        <v>554.93024628706189</v>
      </c>
      <c r="F87" s="16">
        <v>667.25533606737849</v>
      </c>
      <c r="G87" s="16">
        <v>860.61058351424685</v>
      </c>
      <c r="H87" s="16">
        <v>1088.2132483847256</v>
      </c>
      <c r="I87" s="16">
        <v>1361.5777300071215</v>
      </c>
      <c r="J87" s="16">
        <v>1649.8570316372316</v>
      </c>
      <c r="K87" s="16">
        <v>1805.1633294801861</v>
      </c>
      <c r="L87" s="16">
        <v>1944.7515796808459</v>
      </c>
      <c r="M87" s="16">
        <v>2063.674842230927</v>
      </c>
      <c r="N87" s="16">
        <v>2212.4910544192526</v>
      </c>
      <c r="O87" s="16">
        <v>2326.8074897769452</v>
      </c>
    </row>
    <row r="88" spans="1:15" x14ac:dyDescent="0.3">
      <c r="A88" s="15" t="str">
        <f>INDEX('R1. Scenario specifications'!$C$11:$C$49,MATCH($B88,'R1. Scenario specifications'!$A$11:$A$49,0))</f>
        <v>Current 2DS, 2030 start, 'Expect the Unexpected' but with cheap energy efficiency</v>
      </c>
      <c r="B88" s="15" t="s">
        <v>16</v>
      </c>
      <c r="C88" s="15" t="s">
        <v>309</v>
      </c>
      <c r="D88" s="15" t="s">
        <v>355</v>
      </c>
      <c r="E88" s="16">
        <v>6768.2107930323273</v>
      </c>
      <c r="F88" s="16">
        <v>9604.056661485145</v>
      </c>
      <c r="G88" s="16">
        <v>16237.412608619827</v>
      </c>
      <c r="H88" s="16">
        <v>17601.175858707185</v>
      </c>
      <c r="I88" s="16">
        <v>13682.953850389802</v>
      </c>
      <c r="J88" s="16">
        <v>15624.268284364303</v>
      </c>
      <c r="K88" s="16">
        <v>16949.394605842233</v>
      </c>
      <c r="L88" s="16">
        <v>18207.437376335813</v>
      </c>
      <c r="M88" s="16">
        <v>19435.958164542531</v>
      </c>
      <c r="N88" s="16">
        <v>20735.149960620056</v>
      </c>
      <c r="O88" s="16">
        <v>22228.944695811362</v>
      </c>
    </row>
    <row r="89" spans="1:15" x14ac:dyDescent="0.3">
      <c r="A89" s="15" t="str">
        <f>INDEX('R1. Scenario specifications'!$C$11:$C$49,MATCH($B89,'R1. Scenario specifications'!$A$11:$A$49,0))</f>
        <v>Current 2DS, 2030 start, 'Expect the Unexpected' but with cheap energy efficiency</v>
      </c>
      <c r="B89" s="15" t="s">
        <v>16</v>
      </c>
      <c r="C89" s="15" t="s">
        <v>310</v>
      </c>
      <c r="D89" s="15" t="s">
        <v>356</v>
      </c>
      <c r="E89" s="16">
        <v>490.514499768306</v>
      </c>
      <c r="F89" s="16">
        <v>524.93618944866842</v>
      </c>
      <c r="G89" s="16">
        <v>555.19395083536801</v>
      </c>
      <c r="H89" s="16">
        <v>559.27948645064043</v>
      </c>
      <c r="I89" s="16">
        <v>581.30123858818172</v>
      </c>
      <c r="J89" s="16">
        <v>595.35266871306351</v>
      </c>
      <c r="K89" s="16">
        <v>601.15064540820595</v>
      </c>
      <c r="L89" s="16">
        <v>600.62628992940495</v>
      </c>
      <c r="M89" s="16">
        <v>595.1473363544626</v>
      </c>
      <c r="N89" s="16">
        <v>585.49041985978283</v>
      </c>
      <c r="O89" s="16">
        <v>573.45239228983155</v>
      </c>
    </row>
    <row r="90" spans="1:15" x14ac:dyDescent="0.3">
      <c r="A90" s="15" t="str">
        <f>INDEX('R1. Scenario specifications'!$C$11:$C$49,MATCH($B90,'R1. Scenario specifications'!$A$11:$A$49,0))</f>
        <v>Current 2DS, 2020 start, 'Expect the Unexpected' but with most conservative biomass CCS / NET technology cost assumptions</v>
      </c>
      <c r="B90" s="15" t="s">
        <v>17</v>
      </c>
      <c r="C90" s="15" t="s">
        <v>303</v>
      </c>
      <c r="D90" s="15" t="s">
        <v>349</v>
      </c>
      <c r="E90" s="16">
        <v>303.90443076149779</v>
      </c>
      <c r="F90" s="16">
        <v>326.15031746610549</v>
      </c>
      <c r="G90" s="16">
        <v>347.05566024922416</v>
      </c>
      <c r="H90" s="16">
        <v>353.33506067595152</v>
      </c>
      <c r="I90" s="16">
        <v>375.59413422406431</v>
      </c>
      <c r="J90" s="16">
        <v>397.1782263480294</v>
      </c>
      <c r="K90" s="16">
        <v>409.79938806672214</v>
      </c>
      <c r="L90" s="16">
        <v>409.28665684893565</v>
      </c>
      <c r="M90" s="16">
        <v>405.03744461330996</v>
      </c>
      <c r="N90" s="16">
        <v>395.91835736822657</v>
      </c>
      <c r="O90" s="16">
        <v>392.00663019222827</v>
      </c>
    </row>
    <row r="91" spans="1:15" x14ac:dyDescent="0.3">
      <c r="A91" s="15" t="str">
        <f>INDEX('R1. Scenario specifications'!$C$11:$C$49,MATCH($B91,'R1. Scenario specifications'!$A$11:$A$49,0))</f>
        <v>Current 2DS, 2020 start, 'Expect the Unexpected' but with most conservative biomass CCS / NET technology cost assumptions</v>
      </c>
      <c r="B91" s="15" t="s">
        <v>17</v>
      </c>
      <c r="C91" s="15" t="s">
        <v>304</v>
      </c>
      <c r="D91" s="15" t="s">
        <v>350</v>
      </c>
      <c r="E91" s="16">
        <v>704.60532435919754</v>
      </c>
      <c r="F91" s="16">
        <v>860.97149986110492</v>
      </c>
      <c r="G91" s="16">
        <v>1146.4631336452246</v>
      </c>
      <c r="H91" s="16">
        <v>1502.2698784962465</v>
      </c>
      <c r="I91" s="16">
        <v>1914.9601144419139</v>
      </c>
      <c r="J91" s="16">
        <v>2342.3444080423437</v>
      </c>
      <c r="K91" s="16">
        <v>2561.7770275746088</v>
      </c>
      <c r="L91" s="16">
        <v>2758.0375993655175</v>
      </c>
      <c r="M91" s="16">
        <v>2921.7354595708389</v>
      </c>
      <c r="N91" s="16">
        <v>3085.0755530822321</v>
      </c>
      <c r="O91" s="16">
        <v>3209.4835256105939</v>
      </c>
    </row>
    <row r="92" spans="1:15" x14ac:dyDescent="0.3">
      <c r="A92" s="15" t="str">
        <f>INDEX('R1. Scenario specifications'!$C$11:$C$49,MATCH($B92,'R1. Scenario specifications'!$A$11:$A$49,0))</f>
        <v>Current 2DS, 2020 start, 'Expect the Unexpected' but with most conservative biomass CCS / NET technology cost assumptions</v>
      </c>
      <c r="B92" s="15" t="s">
        <v>17</v>
      </c>
      <c r="C92" s="15" t="s">
        <v>305</v>
      </c>
      <c r="D92" s="15" t="s">
        <v>351</v>
      </c>
      <c r="E92" s="16">
        <v>159.73830278697653</v>
      </c>
      <c r="F92" s="16">
        <v>169.3959959871955</v>
      </c>
      <c r="G92" s="16">
        <v>176.71914238919692</v>
      </c>
      <c r="H92" s="16">
        <v>175.15830181655548</v>
      </c>
      <c r="I92" s="16">
        <v>178.93494630264837</v>
      </c>
      <c r="J92" s="16">
        <v>180.1031409584196</v>
      </c>
      <c r="K92" s="16">
        <v>178.82582710171826</v>
      </c>
      <c r="L92" s="16">
        <v>175.78189501677815</v>
      </c>
      <c r="M92" s="16">
        <v>171.47940350173073</v>
      </c>
      <c r="N92" s="16">
        <v>166.23136037709438</v>
      </c>
      <c r="O92" s="16">
        <v>160.33221067069604</v>
      </c>
    </row>
    <row r="93" spans="1:15" x14ac:dyDescent="0.3">
      <c r="A93" s="15" t="str">
        <f>INDEX('R1. Scenario specifications'!$C$11:$C$49,MATCH($B93,'R1. Scenario specifications'!$A$11:$A$49,0))</f>
        <v>Current 2DS, 2020 start, 'Expect the Unexpected' but with most conservative biomass CCS / NET technology cost assumptions</v>
      </c>
      <c r="B93" s="15" t="s">
        <v>17</v>
      </c>
      <c r="C93" s="15" t="s">
        <v>306</v>
      </c>
      <c r="D93" s="15" t="s">
        <v>352</v>
      </c>
      <c r="E93" s="16">
        <v>773.46518919181767</v>
      </c>
      <c r="F93" s="16">
        <v>894.2141396100933</v>
      </c>
      <c r="G93" s="16">
        <v>1118.0496051339933</v>
      </c>
      <c r="H93" s="16">
        <v>1387.5982784307414</v>
      </c>
      <c r="I93" s="16">
        <v>1724.3032616314561</v>
      </c>
      <c r="J93" s="16">
        <v>2087.3967944518458</v>
      </c>
      <c r="K93" s="16">
        <v>2270.6500686965051</v>
      </c>
      <c r="L93" s="16">
        <v>2439.8978117825864</v>
      </c>
      <c r="M93" s="16">
        <v>2598.0066773595317</v>
      </c>
      <c r="N93" s="16">
        <v>2744.470864225983</v>
      </c>
      <c r="O93" s="16">
        <v>2908.0948721145751</v>
      </c>
    </row>
    <row r="94" spans="1:15" x14ac:dyDescent="0.3">
      <c r="A94" s="15" t="str">
        <f>INDEX('R1. Scenario specifications'!$C$11:$C$49,MATCH($B94,'R1. Scenario specifications'!$A$11:$A$49,0))</f>
        <v>Current 2DS, 2020 start, 'Expect the Unexpected' but with most conservative biomass CCS / NET technology cost assumptions</v>
      </c>
      <c r="B94" s="15" t="s">
        <v>17</v>
      </c>
      <c r="C94" s="15" t="s">
        <v>307</v>
      </c>
      <c r="D94" s="15" t="s">
        <v>353</v>
      </c>
      <c r="E94" s="16">
        <v>3279.7723348946201</v>
      </c>
      <c r="F94" s="16">
        <v>4082.6935657435747</v>
      </c>
      <c r="G94" s="16">
        <v>5207.7532954788785</v>
      </c>
      <c r="H94" s="16">
        <v>5696.8221697166964</v>
      </c>
      <c r="I94" s="16">
        <v>6193.0627878293744</v>
      </c>
      <c r="J94" s="16">
        <v>7296.2667490975955</v>
      </c>
      <c r="K94" s="16">
        <v>7917.3031581908017</v>
      </c>
      <c r="L94" s="16">
        <v>8483.8512207967306</v>
      </c>
      <c r="M94" s="16">
        <v>8996.8833521386041</v>
      </c>
      <c r="N94" s="16">
        <v>9439.9996125112066</v>
      </c>
      <c r="O94" s="16">
        <v>9958.3420309886897</v>
      </c>
    </row>
    <row r="95" spans="1:15" x14ac:dyDescent="0.3">
      <c r="A95" s="15" t="str">
        <f>INDEX('R1. Scenario specifications'!$C$11:$C$49,MATCH($B95,'R1. Scenario specifications'!$A$11:$A$49,0))</f>
        <v>Current 2DS, 2020 start, 'Expect the Unexpected' but with most conservative biomass CCS / NET technology cost assumptions</v>
      </c>
      <c r="B95" s="15" t="s">
        <v>17</v>
      </c>
      <c r="C95" s="15" t="s">
        <v>308</v>
      </c>
      <c r="D95" s="15" t="s">
        <v>354</v>
      </c>
      <c r="E95" s="16">
        <v>554.93024628706189</v>
      </c>
      <c r="F95" s="16">
        <v>667.25533606737849</v>
      </c>
      <c r="G95" s="16">
        <v>860.61058351424685</v>
      </c>
      <c r="H95" s="16">
        <v>1081.6826945132239</v>
      </c>
      <c r="I95" s="16">
        <v>1361.5777300071209</v>
      </c>
      <c r="J95" s="16">
        <v>1620.3555085798514</v>
      </c>
      <c r="K95" s="16">
        <v>1796.7060728395604</v>
      </c>
      <c r="L95" s="16">
        <v>1916.9859090598241</v>
      </c>
      <c r="M95" s="16">
        <v>2049.3745228613948</v>
      </c>
      <c r="N95" s="16">
        <v>2176.793234725953</v>
      </c>
      <c r="O95" s="16">
        <v>2298.0659176607369</v>
      </c>
    </row>
    <row r="96" spans="1:15" x14ac:dyDescent="0.3">
      <c r="A96" s="15" t="str">
        <f>INDEX('R1. Scenario specifications'!$C$11:$C$49,MATCH($B96,'R1. Scenario specifications'!$A$11:$A$49,0))</f>
        <v>Current 2DS, 2020 start, 'Expect the Unexpected' but with most conservative biomass CCS / NET technology cost assumptions</v>
      </c>
      <c r="B96" s="15" t="s">
        <v>17</v>
      </c>
      <c r="C96" s="15" t="s">
        <v>309</v>
      </c>
      <c r="D96" s="15" t="s">
        <v>355</v>
      </c>
      <c r="E96" s="16">
        <v>6768.2107930323273</v>
      </c>
      <c r="F96" s="16">
        <v>9604.056661485145</v>
      </c>
      <c r="G96" s="16">
        <v>16237.412608619827</v>
      </c>
      <c r="H96" s="16">
        <v>17638.585769775749</v>
      </c>
      <c r="I96" s="16">
        <v>16940.142859621817</v>
      </c>
      <c r="J96" s="16">
        <v>20313.215472969121</v>
      </c>
      <c r="K96" s="16">
        <v>22072.44232312217</v>
      </c>
      <c r="L96" s="16">
        <v>23651.351560869683</v>
      </c>
      <c r="M96" s="16">
        <v>25277.212492254515</v>
      </c>
      <c r="N96" s="16">
        <v>26926.556690194695</v>
      </c>
      <c r="O96" s="16">
        <v>28976.898047542687</v>
      </c>
    </row>
    <row r="97" spans="1:15" x14ac:dyDescent="0.3">
      <c r="A97" s="15" t="str">
        <f>INDEX('R1. Scenario specifications'!$C$11:$C$49,MATCH($B97,'R1. Scenario specifications'!$A$11:$A$49,0))</f>
        <v>Current 2DS, 2020 start, 'Expect the Unexpected' but with most conservative biomass CCS / NET technology cost assumptions</v>
      </c>
      <c r="B97" s="15" t="s">
        <v>17</v>
      </c>
      <c r="C97" s="15" t="s">
        <v>310</v>
      </c>
      <c r="D97" s="15" t="s">
        <v>356</v>
      </c>
      <c r="E97" s="16">
        <v>490.514499768306</v>
      </c>
      <c r="F97" s="16">
        <v>524.93618944866842</v>
      </c>
      <c r="G97" s="16">
        <v>555.19395083536801</v>
      </c>
      <c r="H97" s="16">
        <v>559.27948645064043</v>
      </c>
      <c r="I97" s="16">
        <v>581.30123858818172</v>
      </c>
      <c r="J97" s="16">
        <v>595.35266871306351</v>
      </c>
      <c r="K97" s="16">
        <v>601.15064540820595</v>
      </c>
      <c r="L97" s="16">
        <v>600.62628992940495</v>
      </c>
      <c r="M97" s="16">
        <v>595.1473363544626</v>
      </c>
      <c r="N97" s="16">
        <v>585.49041985978283</v>
      </c>
      <c r="O97" s="16">
        <v>571.72122326098906</v>
      </c>
    </row>
    <row r="98" spans="1:15" x14ac:dyDescent="0.3">
      <c r="A98" s="15" t="str">
        <f>INDEX('R1. Scenario specifications'!$C$11:$C$49,MATCH($B98,'R1. Scenario specifications'!$A$11:$A$49,0))</f>
        <v>Current 2DS, 2030 start, 'Expect the Unexpected' but with most conservative biomass CCS / NET technology cost assumptions</v>
      </c>
      <c r="B98" s="15" t="s">
        <v>18</v>
      </c>
      <c r="C98" s="15" t="s">
        <v>303</v>
      </c>
      <c r="D98" s="15" t="s">
        <v>349</v>
      </c>
      <c r="E98" s="16">
        <v>303.90443076149779</v>
      </c>
      <c r="F98" s="16">
        <v>326.15031746610549</v>
      </c>
      <c r="G98" s="16">
        <v>347.05566024922416</v>
      </c>
      <c r="H98" s="16">
        <v>353.33506067595147</v>
      </c>
      <c r="I98" s="16">
        <v>375.50445777523174</v>
      </c>
      <c r="J98" s="16">
        <v>395.89107686726095</v>
      </c>
      <c r="K98" s="16">
        <v>407.25746620107958</v>
      </c>
      <c r="L98" s="16">
        <v>408.37337582981945</v>
      </c>
      <c r="M98" s="16">
        <v>405.96117095109844</v>
      </c>
      <c r="N98" s="16">
        <v>395.91835736822657</v>
      </c>
      <c r="O98" s="16">
        <v>392.00663019222827</v>
      </c>
    </row>
    <row r="99" spans="1:15" x14ac:dyDescent="0.3">
      <c r="A99" s="15" t="str">
        <f>INDEX('R1. Scenario specifications'!$C$11:$C$49,MATCH($B99,'R1. Scenario specifications'!$A$11:$A$49,0))</f>
        <v>Current 2DS, 2030 start, 'Expect the Unexpected' but with most conservative biomass CCS / NET technology cost assumptions</v>
      </c>
      <c r="B99" s="15" t="s">
        <v>18</v>
      </c>
      <c r="C99" s="15" t="s">
        <v>304</v>
      </c>
      <c r="D99" s="15" t="s">
        <v>350</v>
      </c>
      <c r="E99" s="16">
        <v>704.60532435919754</v>
      </c>
      <c r="F99" s="16">
        <v>860.97149986110492</v>
      </c>
      <c r="G99" s="16">
        <v>1146.4631336452246</v>
      </c>
      <c r="H99" s="16">
        <v>1500.2632370055153</v>
      </c>
      <c r="I99" s="16">
        <v>1914.9601144419125</v>
      </c>
      <c r="J99" s="16">
        <v>2311.4155400239174</v>
      </c>
      <c r="K99" s="16">
        <v>2561.7770275746093</v>
      </c>
      <c r="L99" s="16">
        <v>2758.0375993655166</v>
      </c>
      <c r="M99" s="16">
        <v>2905.7975807808493</v>
      </c>
      <c r="N99" s="16">
        <v>3075.9091940897042</v>
      </c>
      <c r="O99" s="16">
        <v>3209.4835256105921</v>
      </c>
    </row>
    <row r="100" spans="1:15" x14ac:dyDescent="0.3">
      <c r="A100" s="15" t="str">
        <f>INDEX('R1. Scenario specifications'!$C$11:$C$49,MATCH($B100,'R1. Scenario specifications'!$A$11:$A$49,0))</f>
        <v>Current 2DS, 2030 start, 'Expect the Unexpected' but with most conservative biomass CCS / NET technology cost assumptions</v>
      </c>
      <c r="B100" s="15" t="s">
        <v>18</v>
      </c>
      <c r="C100" s="15" t="s">
        <v>305</v>
      </c>
      <c r="D100" s="15" t="s">
        <v>351</v>
      </c>
      <c r="E100" s="16">
        <v>159.73830278697653</v>
      </c>
      <c r="F100" s="16">
        <v>169.3959959871955</v>
      </c>
      <c r="G100" s="16">
        <v>176.71914238919692</v>
      </c>
      <c r="H100" s="16">
        <v>175.15830181655548</v>
      </c>
      <c r="I100" s="16">
        <v>178.93494630264837</v>
      </c>
      <c r="J100" s="16">
        <v>180.1031409584196</v>
      </c>
      <c r="K100" s="16">
        <v>178.82582710171826</v>
      </c>
      <c r="L100" s="16">
        <v>175.78189501677815</v>
      </c>
      <c r="M100" s="16">
        <v>171.47940350173073</v>
      </c>
      <c r="N100" s="16">
        <v>166.23136037709438</v>
      </c>
      <c r="O100" s="16">
        <v>160.33221067069604</v>
      </c>
    </row>
    <row r="101" spans="1:15" x14ac:dyDescent="0.3">
      <c r="A101" s="15" t="str">
        <f>INDEX('R1. Scenario specifications'!$C$11:$C$49,MATCH($B101,'R1. Scenario specifications'!$A$11:$A$49,0))</f>
        <v>Current 2DS, 2030 start, 'Expect the Unexpected' but with most conservative biomass CCS / NET technology cost assumptions</v>
      </c>
      <c r="B101" s="15" t="s">
        <v>18</v>
      </c>
      <c r="C101" s="15" t="s">
        <v>306</v>
      </c>
      <c r="D101" s="15" t="s">
        <v>352</v>
      </c>
      <c r="E101" s="16">
        <v>773.46518919181767</v>
      </c>
      <c r="F101" s="16">
        <v>894.2141396100933</v>
      </c>
      <c r="G101" s="16">
        <v>1118.0496051339933</v>
      </c>
      <c r="H101" s="16">
        <v>1375.5475785566457</v>
      </c>
      <c r="I101" s="16">
        <v>1724.3032616314572</v>
      </c>
      <c r="J101" s="16">
        <v>2084.8687241142929</v>
      </c>
      <c r="K101" s="16">
        <v>2262.1750391980499</v>
      </c>
      <c r="L101" s="16">
        <v>2440.2666476377581</v>
      </c>
      <c r="M101" s="16">
        <v>2599.9216070677712</v>
      </c>
      <c r="N101" s="16">
        <v>2744.0442859489576</v>
      </c>
      <c r="O101" s="16">
        <v>2908.0948721145751</v>
      </c>
    </row>
    <row r="102" spans="1:15" x14ac:dyDescent="0.3">
      <c r="A102" s="15" t="str">
        <f>INDEX('R1. Scenario specifications'!$C$11:$C$49,MATCH($B102,'R1. Scenario specifications'!$A$11:$A$49,0))</f>
        <v>Current 2DS, 2030 start, 'Expect the Unexpected' but with most conservative biomass CCS / NET technology cost assumptions</v>
      </c>
      <c r="B102" s="15" t="s">
        <v>18</v>
      </c>
      <c r="C102" s="15" t="s">
        <v>307</v>
      </c>
      <c r="D102" s="15" t="s">
        <v>353</v>
      </c>
      <c r="E102" s="16">
        <v>3279.7723348946201</v>
      </c>
      <c r="F102" s="16">
        <v>4082.6935657435747</v>
      </c>
      <c r="G102" s="16">
        <v>5207.7532954788785</v>
      </c>
      <c r="H102" s="16">
        <v>5690.8087984717567</v>
      </c>
      <c r="I102" s="16">
        <v>6191.4894291863357</v>
      </c>
      <c r="J102" s="16">
        <v>7285.2214242079317</v>
      </c>
      <c r="K102" s="16">
        <v>7898.5910502124434</v>
      </c>
      <c r="L102" s="16">
        <v>8477.4213436615391</v>
      </c>
      <c r="M102" s="16">
        <v>9010.8743865703673</v>
      </c>
      <c r="N102" s="16">
        <v>9439.9996125112048</v>
      </c>
      <c r="O102" s="16">
        <v>9958.3420309886897</v>
      </c>
    </row>
    <row r="103" spans="1:15" x14ac:dyDescent="0.3">
      <c r="A103" s="15" t="str">
        <f>INDEX('R1. Scenario specifications'!$C$11:$C$49,MATCH($B103,'R1. Scenario specifications'!$A$11:$A$49,0))</f>
        <v>Current 2DS, 2030 start, 'Expect the Unexpected' but with most conservative biomass CCS / NET technology cost assumptions</v>
      </c>
      <c r="B103" s="15" t="s">
        <v>18</v>
      </c>
      <c r="C103" s="15" t="s">
        <v>308</v>
      </c>
      <c r="D103" s="15" t="s">
        <v>354</v>
      </c>
      <c r="E103" s="16">
        <v>554.93024628706189</v>
      </c>
      <c r="F103" s="16">
        <v>667.25533606737849</v>
      </c>
      <c r="G103" s="16">
        <v>860.61058351424685</v>
      </c>
      <c r="H103" s="16">
        <v>1088.2132483847256</v>
      </c>
      <c r="I103" s="16">
        <v>1361.5777300071218</v>
      </c>
      <c r="J103" s="16">
        <v>1618.3736310374347</v>
      </c>
      <c r="K103" s="16">
        <v>1757.0949501084824</v>
      </c>
      <c r="L103" s="16">
        <v>1933.755781209182</v>
      </c>
      <c r="M103" s="16">
        <v>2049.3745228613961</v>
      </c>
      <c r="N103" s="16">
        <v>2177.5367424034389</v>
      </c>
      <c r="O103" s="16">
        <v>2291.2424315695357</v>
      </c>
    </row>
    <row r="104" spans="1:15" x14ac:dyDescent="0.3">
      <c r="A104" s="15" t="str">
        <f>INDEX('R1. Scenario specifications'!$C$11:$C$49,MATCH($B104,'R1. Scenario specifications'!$A$11:$A$49,0))</f>
        <v>Current 2DS, 2030 start, 'Expect the Unexpected' but with most conservative biomass CCS / NET technology cost assumptions</v>
      </c>
      <c r="B104" s="15" t="s">
        <v>18</v>
      </c>
      <c r="C104" s="15" t="s">
        <v>309</v>
      </c>
      <c r="D104" s="15" t="s">
        <v>355</v>
      </c>
      <c r="E104" s="16">
        <v>6768.2107930323273</v>
      </c>
      <c r="F104" s="16">
        <v>9604.056661485145</v>
      </c>
      <c r="G104" s="16">
        <v>16237.412608619827</v>
      </c>
      <c r="H104" s="16">
        <v>17601.175858707185</v>
      </c>
      <c r="I104" s="16">
        <v>16940.142859621814</v>
      </c>
      <c r="J104" s="16">
        <v>20251.256549208316</v>
      </c>
      <c r="K104" s="16">
        <v>22039.884343791924</v>
      </c>
      <c r="L104" s="16">
        <v>23651.351560869691</v>
      </c>
      <c r="M104" s="16">
        <v>25330.384453973664</v>
      </c>
      <c r="N104" s="16">
        <v>26912.145479439507</v>
      </c>
      <c r="O104" s="16">
        <v>28976.898047542665</v>
      </c>
    </row>
    <row r="105" spans="1:15" x14ac:dyDescent="0.3">
      <c r="A105" s="15" t="str">
        <f>INDEX('R1. Scenario specifications'!$C$11:$C$49,MATCH($B105,'R1. Scenario specifications'!$A$11:$A$49,0))</f>
        <v>Current 2DS, 2030 start, 'Expect the Unexpected' but with most conservative biomass CCS / NET technology cost assumptions</v>
      </c>
      <c r="B105" s="15" t="s">
        <v>18</v>
      </c>
      <c r="C105" s="15" t="s">
        <v>310</v>
      </c>
      <c r="D105" s="15" t="s">
        <v>356</v>
      </c>
      <c r="E105" s="16">
        <v>490.514499768306</v>
      </c>
      <c r="F105" s="16">
        <v>524.93618944866842</v>
      </c>
      <c r="G105" s="16">
        <v>555.19395083536801</v>
      </c>
      <c r="H105" s="16">
        <v>559.27948645064043</v>
      </c>
      <c r="I105" s="16">
        <v>581.30123858818172</v>
      </c>
      <c r="J105" s="16">
        <v>595.35266871306351</v>
      </c>
      <c r="K105" s="16">
        <v>601.15064540820595</v>
      </c>
      <c r="L105" s="16">
        <v>600.62628992940495</v>
      </c>
      <c r="M105" s="16">
        <v>595.1473363544626</v>
      </c>
      <c r="N105" s="16">
        <v>585.49041985978283</v>
      </c>
      <c r="O105" s="16">
        <v>571.72122326098906</v>
      </c>
    </row>
    <row r="106" spans="1:15" x14ac:dyDescent="0.3">
      <c r="A106" s="15" t="str">
        <f>INDEX('R1. Scenario specifications'!$C$11:$C$49,MATCH($B106,'R1. Scenario specifications'!$A$11:$A$49,0))</f>
        <v>Current 1.5DS, 2020 start, 'Expect the Unexpected'</v>
      </c>
      <c r="B106" s="15" t="s">
        <v>19</v>
      </c>
      <c r="C106" s="15" t="s">
        <v>303</v>
      </c>
      <c r="D106" s="15" t="s">
        <v>349</v>
      </c>
      <c r="E106" s="16">
        <v>303.90443076149779</v>
      </c>
      <c r="F106" s="16">
        <v>326.15031746610549</v>
      </c>
      <c r="G106" s="16">
        <v>347.05566024922416</v>
      </c>
      <c r="H106" s="16">
        <v>340.19589991048207</v>
      </c>
      <c r="I106" s="16">
        <v>318.77704862453317</v>
      </c>
      <c r="J106" s="16">
        <v>309.73832321222068</v>
      </c>
      <c r="K106" s="16">
        <v>370.68456658427471</v>
      </c>
      <c r="L106" s="16">
        <v>406.56889555185364</v>
      </c>
      <c r="M106" s="16">
        <v>402.01223333867699</v>
      </c>
      <c r="N106" s="16">
        <v>394.76962221111336</v>
      </c>
      <c r="O106" s="16">
        <v>391.84011722331979</v>
      </c>
    </row>
    <row r="107" spans="1:15" x14ac:dyDescent="0.3">
      <c r="A107" s="15" t="str">
        <f>INDEX('R1. Scenario specifications'!$C$11:$C$49,MATCH($B107,'R1. Scenario specifications'!$A$11:$A$49,0))</f>
        <v>Current 1.5DS, 2020 start, 'Expect the Unexpected'</v>
      </c>
      <c r="B107" s="15" t="s">
        <v>19</v>
      </c>
      <c r="C107" s="15" t="s">
        <v>304</v>
      </c>
      <c r="D107" s="15" t="s">
        <v>350</v>
      </c>
      <c r="E107" s="16">
        <v>704.60532435919754</v>
      </c>
      <c r="F107" s="16">
        <v>860.97149986110492</v>
      </c>
      <c r="G107" s="16">
        <v>1146.4631336452246</v>
      </c>
      <c r="H107" s="16">
        <v>1464.3797786479697</v>
      </c>
      <c r="I107" s="16">
        <v>1556.299976931585</v>
      </c>
      <c r="J107" s="16">
        <v>1718.8505393391661</v>
      </c>
      <c r="K107" s="16">
        <v>2356.4360473892557</v>
      </c>
      <c r="L107" s="16">
        <v>2768.9584012296318</v>
      </c>
      <c r="M107" s="16">
        <v>2921.7354595708371</v>
      </c>
      <c r="N107" s="16">
        <v>3050.8607758126423</v>
      </c>
      <c r="O107" s="16">
        <v>3193.9674406796908</v>
      </c>
    </row>
    <row r="108" spans="1:15" x14ac:dyDescent="0.3">
      <c r="A108" s="15" t="str">
        <f>INDEX('R1. Scenario specifications'!$C$11:$C$49,MATCH($B108,'R1. Scenario specifications'!$A$11:$A$49,0))</f>
        <v>Current 1.5DS, 2020 start, 'Expect the Unexpected'</v>
      </c>
      <c r="B108" s="15" t="s">
        <v>19</v>
      </c>
      <c r="C108" s="15" t="s">
        <v>305</v>
      </c>
      <c r="D108" s="15" t="s">
        <v>351</v>
      </c>
      <c r="E108" s="16">
        <v>159.73830278697653</v>
      </c>
      <c r="F108" s="16">
        <v>169.3959959871955</v>
      </c>
      <c r="G108" s="16">
        <v>176.71914238919692</v>
      </c>
      <c r="H108" s="16">
        <v>175.15830181655548</v>
      </c>
      <c r="I108" s="16">
        <v>160.50308584097584</v>
      </c>
      <c r="J108" s="16">
        <v>149.62654273881708</v>
      </c>
      <c r="K108" s="16">
        <v>172.14616497590274</v>
      </c>
      <c r="L108" s="16">
        <v>175.78189501677815</v>
      </c>
      <c r="M108" s="16">
        <v>171.47940350173073</v>
      </c>
      <c r="N108" s="16">
        <v>166.23136037709438</v>
      </c>
      <c r="O108" s="16">
        <v>158.93067228865254</v>
      </c>
    </row>
    <row r="109" spans="1:15" x14ac:dyDescent="0.3">
      <c r="A109" s="15" t="str">
        <f>INDEX('R1. Scenario specifications'!$C$11:$C$49,MATCH($B109,'R1. Scenario specifications'!$A$11:$A$49,0))</f>
        <v>Current 1.5DS, 2020 start, 'Expect the Unexpected'</v>
      </c>
      <c r="B109" s="15" t="s">
        <v>19</v>
      </c>
      <c r="C109" s="15" t="s">
        <v>306</v>
      </c>
      <c r="D109" s="15" t="s">
        <v>352</v>
      </c>
      <c r="E109" s="16">
        <v>773.46518919181767</v>
      </c>
      <c r="F109" s="16">
        <v>894.2141396100933</v>
      </c>
      <c r="G109" s="16">
        <v>1118.0496051339933</v>
      </c>
      <c r="H109" s="16">
        <v>1358.7660423391285</v>
      </c>
      <c r="I109" s="16">
        <v>1498.1280944600471</v>
      </c>
      <c r="J109" s="16">
        <v>1683.7179973852537</v>
      </c>
      <c r="K109" s="16">
        <v>2109.0536720494651</v>
      </c>
      <c r="L109" s="16">
        <v>2427.657773002376</v>
      </c>
      <c r="M109" s="16">
        <v>2590.6598279074365</v>
      </c>
      <c r="N109" s="16">
        <v>2735.7068529002163</v>
      </c>
      <c r="O109" s="16">
        <v>2908.0948721145751</v>
      </c>
    </row>
    <row r="110" spans="1:15" x14ac:dyDescent="0.3">
      <c r="A110" s="15" t="str">
        <f>INDEX('R1. Scenario specifications'!$C$11:$C$49,MATCH($B110,'R1. Scenario specifications'!$A$11:$A$49,0))</f>
        <v>Current 1.5DS, 2020 start, 'Expect the Unexpected'</v>
      </c>
      <c r="B110" s="15" t="s">
        <v>19</v>
      </c>
      <c r="C110" s="15" t="s">
        <v>307</v>
      </c>
      <c r="D110" s="15" t="s">
        <v>353</v>
      </c>
      <c r="E110" s="16">
        <v>3279.7723348946201</v>
      </c>
      <c r="F110" s="16">
        <v>4082.6935657435747</v>
      </c>
      <c r="G110" s="16">
        <v>5207.7532954788785</v>
      </c>
      <c r="H110" s="16">
        <v>5465.7996713357916</v>
      </c>
      <c r="I110" s="16">
        <v>4893.5425774707855</v>
      </c>
      <c r="J110" s="16">
        <v>5198.3577996022896</v>
      </c>
      <c r="K110" s="16">
        <v>7284.2614444796918</v>
      </c>
      <c r="L110" s="16">
        <v>8477.4213436615319</v>
      </c>
      <c r="M110" s="16">
        <v>8967.0680872462381</v>
      </c>
      <c r="N110" s="16">
        <v>9442.2726683654582</v>
      </c>
      <c r="O110" s="16">
        <v>9935.5937962339631</v>
      </c>
    </row>
    <row r="111" spans="1:15" x14ac:dyDescent="0.3">
      <c r="A111" s="15" t="str">
        <f>INDEX('R1. Scenario specifications'!$C$11:$C$49,MATCH($B111,'R1. Scenario specifications'!$A$11:$A$49,0))</f>
        <v>Current 1.5DS, 2020 start, 'Expect the Unexpected'</v>
      </c>
      <c r="B111" s="15" t="s">
        <v>19</v>
      </c>
      <c r="C111" s="15" t="s">
        <v>308</v>
      </c>
      <c r="D111" s="15" t="s">
        <v>354</v>
      </c>
      <c r="E111" s="16">
        <v>554.93024628706189</v>
      </c>
      <c r="F111" s="16">
        <v>667.25533606737849</v>
      </c>
      <c r="G111" s="16">
        <v>860.61058351424685</v>
      </c>
      <c r="H111" s="16">
        <v>1046.427175350952</v>
      </c>
      <c r="I111" s="16">
        <v>1092.307201707423</v>
      </c>
      <c r="J111" s="16">
        <v>1183.7653639794732</v>
      </c>
      <c r="K111" s="16">
        <v>1646.6026921267389</v>
      </c>
      <c r="L111" s="16">
        <v>1939.5105693931566</v>
      </c>
      <c r="M111" s="16">
        <v>2056.9175799937675</v>
      </c>
      <c r="N111" s="16">
        <v>2176.7932347259521</v>
      </c>
      <c r="O111" s="16">
        <v>2259.5675438216986</v>
      </c>
    </row>
    <row r="112" spans="1:15" x14ac:dyDescent="0.3">
      <c r="A112" s="15" t="str">
        <f>INDEX('R1. Scenario specifications'!$C$11:$C$49,MATCH($B112,'R1. Scenario specifications'!$A$11:$A$49,0))</f>
        <v>Current 1.5DS, 2020 start, 'Expect the Unexpected'</v>
      </c>
      <c r="B112" s="15" t="s">
        <v>19</v>
      </c>
      <c r="C112" s="15" t="s">
        <v>309</v>
      </c>
      <c r="D112" s="15" t="s">
        <v>355</v>
      </c>
      <c r="E112" s="16">
        <v>6768.2107930323273</v>
      </c>
      <c r="F112" s="16">
        <v>9604.056661485145</v>
      </c>
      <c r="G112" s="16">
        <v>16237.412608619827</v>
      </c>
      <c r="H112" s="16">
        <v>16572.453209501324</v>
      </c>
      <c r="I112" s="16">
        <v>14113.280272896591</v>
      </c>
      <c r="J112" s="16">
        <v>14657.051908030593</v>
      </c>
      <c r="K112" s="16">
        <v>20724.838944942065</v>
      </c>
      <c r="L112" s="16">
        <v>23651.351560869691</v>
      </c>
      <c r="M112" s="16">
        <v>25254.658026955647</v>
      </c>
      <c r="N112" s="16">
        <v>26912.14547943951</v>
      </c>
      <c r="O112" s="16">
        <v>28971.096706695243</v>
      </c>
    </row>
    <row r="113" spans="1:15" x14ac:dyDescent="0.3">
      <c r="A113" s="15" t="str">
        <f>INDEX('R1. Scenario specifications'!$C$11:$C$49,MATCH($B113,'R1. Scenario specifications'!$A$11:$A$49,0))</f>
        <v>Current 1.5DS, 2020 start, 'Expect the Unexpected'</v>
      </c>
      <c r="B113" s="15" t="s">
        <v>19</v>
      </c>
      <c r="C113" s="15" t="s">
        <v>310</v>
      </c>
      <c r="D113" s="15" t="s">
        <v>356</v>
      </c>
      <c r="E113" s="16">
        <v>490.514499768306</v>
      </c>
      <c r="F113" s="16">
        <v>524.93618944866842</v>
      </c>
      <c r="G113" s="16">
        <v>555.19395083536801</v>
      </c>
      <c r="H113" s="16">
        <v>559.27948645064043</v>
      </c>
      <c r="I113" s="16">
        <v>527.12155682388595</v>
      </c>
      <c r="J113" s="16">
        <v>497.84026900473782</v>
      </c>
      <c r="K113" s="16">
        <v>578.79825959649349</v>
      </c>
      <c r="L113" s="16">
        <v>600.62628992940495</v>
      </c>
      <c r="M113" s="16">
        <v>595.1473363544626</v>
      </c>
      <c r="N113" s="16">
        <v>585.49041985978283</v>
      </c>
      <c r="O113" s="16">
        <v>568.06265114038388</v>
      </c>
    </row>
    <row r="114" spans="1:15" x14ac:dyDescent="0.3">
      <c r="A114" s="15" t="str">
        <f>INDEX('R1. Scenario specifications'!$C$11:$C$49,MATCH($B114,'R1. Scenario specifications'!$A$11:$A$49,0))</f>
        <v>Current 1.5DS, 2030 start, 'Expect the Unexpected'</v>
      </c>
      <c r="B114" s="15" t="s">
        <v>20</v>
      </c>
      <c r="C114" s="15" t="s">
        <v>303</v>
      </c>
      <c r="D114" s="15" t="s">
        <v>349</v>
      </c>
      <c r="E114" s="16">
        <v>303.90443076149779</v>
      </c>
      <c r="F114" s="16">
        <v>326.15031746610549</v>
      </c>
      <c r="G114" s="16">
        <v>347.05566024922416</v>
      </c>
      <c r="H114" s="16">
        <v>353.33506067595147</v>
      </c>
      <c r="I114" s="16">
        <v>330.04676222658509</v>
      </c>
      <c r="J114" s="16">
        <v>328.01807101116486</v>
      </c>
      <c r="K114" s="16">
        <v>314.21535657875427</v>
      </c>
      <c r="L114" s="16">
        <v>414.17037737469838</v>
      </c>
      <c r="M114" s="16">
        <v>411.41261875245021</v>
      </c>
      <c r="N114" s="16">
        <v>404.82010507525081</v>
      </c>
      <c r="O114" s="16">
        <v>397.24432363564972</v>
      </c>
    </row>
    <row r="115" spans="1:15" x14ac:dyDescent="0.3">
      <c r="A115" s="15" t="str">
        <f>INDEX('R1. Scenario specifications'!$C$11:$C$49,MATCH($B115,'R1. Scenario specifications'!$A$11:$A$49,0))</f>
        <v>Current 1.5DS, 2030 start, 'Expect the Unexpected'</v>
      </c>
      <c r="B115" s="15" t="s">
        <v>20</v>
      </c>
      <c r="C115" s="15" t="s">
        <v>304</v>
      </c>
      <c r="D115" s="15" t="s">
        <v>350</v>
      </c>
      <c r="E115" s="16">
        <v>704.60532435919754</v>
      </c>
      <c r="F115" s="16">
        <v>860.97149986110492</v>
      </c>
      <c r="G115" s="16">
        <v>1146.4631336452246</v>
      </c>
      <c r="H115" s="16">
        <v>1500.2632370055153</v>
      </c>
      <c r="I115" s="16">
        <v>1683.3905260908641</v>
      </c>
      <c r="J115" s="16">
        <v>1833.788461796629</v>
      </c>
      <c r="K115" s="16">
        <v>1870.7344910159218</v>
      </c>
      <c r="L115" s="16">
        <v>2785.0938517970671</v>
      </c>
      <c r="M115" s="16">
        <v>2990.1838120222897</v>
      </c>
      <c r="N115" s="16">
        <v>3180.3302035145243</v>
      </c>
      <c r="O115" s="16">
        <v>3352.9669111973217</v>
      </c>
    </row>
    <row r="116" spans="1:15" x14ac:dyDescent="0.3">
      <c r="A116" s="15" t="str">
        <f>INDEX('R1. Scenario specifications'!$C$11:$C$49,MATCH($B116,'R1. Scenario specifications'!$A$11:$A$49,0))</f>
        <v>Current 1.5DS, 2030 start, 'Expect the Unexpected'</v>
      </c>
      <c r="B116" s="15" t="s">
        <v>20</v>
      </c>
      <c r="C116" s="15" t="s">
        <v>305</v>
      </c>
      <c r="D116" s="15" t="s">
        <v>351</v>
      </c>
      <c r="E116" s="16">
        <v>159.73830278697653</v>
      </c>
      <c r="F116" s="16">
        <v>169.3959959871955</v>
      </c>
      <c r="G116" s="16">
        <v>176.71914238919692</v>
      </c>
      <c r="H116" s="16">
        <v>175.15830181655548</v>
      </c>
      <c r="I116" s="16">
        <v>166.84087895861114</v>
      </c>
      <c r="J116" s="16">
        <v>156.21390120390058</v>
      </c>
      <c r="K116" s="16">
        <v>147.33615688373104</v>
      </c>
      <c r="L116" s="16">
        <v>175.78189501677815</v>
      </c>
      <c r="M116" s="16">
        <v>171.47940350173073</v>
      </c>
      <c r="N116" s="16">
        <v>166.23136037709438</v>
      </c>
      <c r="O116" s="16">
        <v>160.73057164452095</v>
      </c>
    </row>
    <row r="117" spans="1:15" x14ac:dyDescent="0.3">
      <c r="A117" s="15" t="str">
        <f>INDEX('R1. Scenario specifications'!$C$11:$C$49,MATCH($B117,'R1. Scenario specifications'!$A$11:$A$49,0))</f>
        <v>Current 1.5DS, 2030 start, 'Expect the Unexpected'</v>
      </c>
      <c r="B117" s="15" t="s">
        <v>20</v>
      </c>
      <c r="C117" s="15" t="s">
        <v>306</v>
      </c>
      <c r="D117" s="15" t="s">
        <v>352</v>
      </c>
      <c r="E117" s="16">
        <v>773.46518919181767</v>
      </c>
      <c r="F117" s="16">
        <v>894.2141396100933</v>
      </c>
      <c r="G117" s="16">
        <v>1118.0496051339933</v>
      </c>
      <c r="H117" s="16">
        <v>1375.5475785566457</v>
      </c>
      <c r="I117" s="16">
        <v>1584.8655520395243</v>
      </c>
      <c r="J117" s="16">
        <v>1781.8174289565986</v>
      </c>
      <c r="K117" s="16">
        <v>1802.2053965782011</v>
      </c>
      <c r="L117" s="16">
        <v>2459.2080599340707</v>
      </c>
      <c r="M117" s="16">
        <v>2626.1305150761982</v>
      </c>
      <c r="N117" s="16">
        <v>2773.2945638622969</v>
      </c>
      <c r="O117" s="16">
        <v>2928.0721232692163</v>
      </c>
    </row>
    <row r="118" spans="1:15" x14ac:dyDescent="0.3">
      <c r="A118" s="15" t="str">
        <f>INDEX('R1. Scenario specifications'!$C$11:$C$49,MATCH($B118,'R1. Scenario specifications'!$A$11:$A$49,0))</f>
        <v>Current 1.5DS, 2030 start, 'Expect the Unexpected'</v>
      </c>
      <c r="B118" s="15" t="s">
        <v>20</v>
      </c>
      <c r="C118" s="15" t="s">
        <v>307</v>
      </c>
      <c r="D118" s="15" t="s">
        <v>353</v>
      </c>
      <c r="E118" s="16">
        <v>3279.7723348946201</v>
      </c>
      <c r="F118" s="16">
        <v>4082.6935657435747</v>
      </c>
      <c r="G118" s="16">
        <v>5207.7532954788785</v>
      </c>
      <c r="H118" s="16">
        <v>5690.8087984717567</v>
      </c>
      <c r="I118" s="16">
        <v>5292.9451340828828</v>
      </c>
      <c r="J118" s="16">
        <v>5721.3229729074301</v>
      </c>
      <c r="K118" s="16">
        <v>5647.9222521661068</v>
      </c>
      <c r="L118" s="16">
        <v>8543.8356578330313</v>
      </c>
      <c r="M118" s="16">
        <v>9057.8691177446817</v>
      </c>
      <c r="N118" s="16">
        <v>9546.5985001992467</v>
      </c>
      <c r="O118" s="16">
        <v>10003.568451444477</v>
      </c>
    </row>
    <row r="119" spans="1:15" x14ac:dyDescent="0.3">
      <c r="A119" s="15" t="str">
        <f>INDEX('R1. Scenario specifications'!$C$11:$C$49,MATCH($B119,'R1. Scenario specifications'!$A$11:$A$49,0))</f>
        <v>Current 1.5DS, 2030 start, 'Expect the Unexpected'</v>
      </c>
      <c r="B119" s="15" t="s">
        <v>20</v>
      </c>
      <c r="C119" s="15" t="s">
        <v>308</v>
      </c>
      <c r="D119" s="15" t="s">
        <v>354</v>
      </c>
      <c r="E119" s="16">
        <v>554.93024628706189</v>
      </c>
      <c r="F119" s="16">
        <v>667.25533606737849</v>
      </c>
      <c r="G119" s="16">
        <v>860.61058351424685</v>
      </c>
      <c r="H119" s="16">
        <v>1088.2132483847256</v>
      </c>
      <c r="I119" s="16">
        <v>1156.9163824500158</v>
      </c>
      <c r="J119" s="16">
        <v>1258.834129696723</v>
      </c>
      <c r="K119" s="16">
        <v>1290.3071671025832</v>
      </c>
      <c r="L119" s="16">
        <v>1963.7073475127302</v>
      </c>
      <c r="M119" s="16">
        <v>2123.2913990298498</v>
      </c>
      <c r="N119" s="16">
        <v>2276.581812421995</v>
      </c>
      <c r="O119" s="16">
        <v>2379.5460536690148</v>
      </c>
    </row>
    <row r="120" spans="1:15" x14ac:dyDescent="0.3">
      <c r="A120" s="15" t="str">
        <f>INDEX('R1. Scenario specifications'!$C$11:$C$49,MATCH($B120,'R1. Scenario specifications'!$A$11:$A$49,0))</f>
        <v>Current 1.5DS, 2030 start, 'Expect the Unexpected'</v>
      </c>
      <c r="B120" s="15" t="s">
        <v>20</v>
      </c>
      <c r="C120" s="15" t="s">
        <v>309</v>
      </c>
      <c r="D120" s="15" t="s">
        <v>355</v>
      </c>
      <c r="E120" s="16">
        <v>6768.2107930323273</v>
      </c>
      <c r="F120" s="16">
        <v>9604.056661485145</v>
      </c>
      <c r="G120" s="16">
        <v>16237.412608619827</v>
      </c>
      <c r="H120" s="16">
        <v>17601.175858707185</v>
      </c>
      <c r="I120" s="16">
        <v>15161.719098265405</v>
      </c>
      <c r="J120" s="16">
        <v>16259.734332667203</v>
      </c>
      <c r="K120" s="16">
        <v>15563.317029408398</v>
      </c>
      <c r="L120" s="16">
        <v>23852.247420455402</v>
      </c>
      <c r="M120" s="16">
        <v>25496.578393926295</v>
      </c>
      <c r="N120" s="16">
        <v>27231.353802519599</v>
      </c>
      <c r="O120" s="16">
        <v>29147.563438998062</v>
      </c>
    </row>
    <row r="121" spans="1:15" x14ac:dyDescent="0.3">
      <c r="A121" s="15" t="str">
        <f>INDEX('R1. Scenario specifications'!$C$11:$C$49,MATCH($B121,'R1. Scenario specifications'!$A$11:$A$49,0))</f>
        <v>Current 1.5DS, 2030 start, 'Expect the Unexpected'</v>
      </c>
      <c r="B121" s="15" t="s">
        <v>20</v>
      </c>
      <c r="C121" s="15" t="s">
        <v>310</v>
      </c>
      <c r="D121" s="15" t="s">
        <v>356</v>
      </c>
      <c r="E121" s="16">
        <v>490.514499768306</v>
      </c>
      <c r="F121" s="16">
        <v>524.93618944866842</v>
      </c>
      <c r="G121" s="16">
        <v>555.19395083536801</v>
      </c>
      <c r="H121" s="16">
        <v>559.27948645064043</v>
      </c>
      <c r="I121" s="16">
        <v>547.11400104460631</v>
      </c>
      <c r="J121" s="16">
        <v>520.04211182489507</v>
      </c>
      <c r="K121" s="16">
        <v>500.19840557164815</v>
      </c>
      <c r="L121" s="16">
        <v>600.62628992940495</v>
      </c>
      <c r="M121" s="16">
        <v>595.1473363544626</v>
      </c>
      <c r="N121" s="16">
        <v>585.49041985978283</v>
      </c>
      <c r="O121" s="16">
        <v>573.55260782751282</v>
      </c>
    </row>
    <row r="122" spans="1:15" x14ac:dyDescent="0.3">
      <c r="A122" s="15" t="str">
        <f>INDEX('R1. Scenario specifications'!$C$11:$C$49,MATCH($B122,'R1. Scenario specifications'!$A$11:$A$49,0))</f>
        <v>Current 1.5DS, 2020 start, 'Expect the Unexpected' but with cheap renewables</v>
      </c>
      <c r="B122" s="15" t="s">
        <v>21</v>
      </c>
      <c r="C122" s="15" t="s">
        <v>303</v>
      </c>
      <c r="D122" s="15" t="s">
        <v>349</v>
      </c>
      <c r="E122" s="16">
        <v>303.90443076149779</v>
      </c>
      <c r="F122" s="16">
        <v>326.15031746610549</v>
      </c>
      <c r="G122" s="16">
        <v>347.05566024922416</v>
      </c>
      <c r="H122" s="16">
        <v>340.55622538770928</v>
      </c>
      <c r="I122" s="16">
        <v>318.74538996034704</v>
      </c>
      <c r="J122" s="16">
        <v>310.25029267216047</v>
      </c>
      <c r="K122" s="16">
        <v>373.01346915903082</v>
      </c>
      <c r="L122" s="16">
        <v>406.90392609304826</v>
      </c>
      <c r="M122" s="16">
        <v>403.17802511651183</v>
      </c>
      <c r="N122" s="16">
        <v>394.76962221111336</v>
      </c>
      <c r="O122" s="16">
        <v>392.80503498880182</v>
      </c>
    </row>
    <row r="123" spans="1:15" x14ac:dyDescent="0.3">
      <c r="A123" s="15" t="str">
        <f>INDEX('R1. Scenario specifications'!$C$11:$C$49,MATCH($B123,'R1. Scenario specifications'!$A$11:$A$49,0))</f>
        <v>Current 1.5DS, 2020 start, 'Expect the Unexpected' but with cheap renewables</v>
      </c>
      <c r="B123" s="15" t="s">
        <v>21</v>
      </c>
      <c r="C123" s="15" t="s">
        <v>304</v>
      </c>
      <c r="D123" s="15" t="s">
        <v>350</v>
      </c>
      <c r="E123" s="16">
        <v>704.60532435919754</v>
      </c>
      <c r="F123" s="16">
        <v>860.97149986110492</v>
      </c>
      <c r="G123" s="16">
        <v>1146.4631336452246</v>
      </c>
      <c r="H123" s="16">
        <v>1483.65394059299</v>
      </c>
      <c r="I123" s="16">
        <v>1556.2999769315848</v>
      </c>
      <c r="J123" s="16">
        <v>1726.4821809342434</v>
      </c>
      <c r="K123" s="16">
        <v>2356.4360473892557</v>
      </c>
      <c r="L123" s="16">
        <v>2783.1828158102162</v>
      </c>
      <c r="M123" s="16">
        <v>2921.7354595708389</v>
      </c>
      <c r="N123" s="16">
        <v>3056.414882203384</v>
      </c>
      <c r="O123" s="16">
        <v>3209.4835256105921</v>
      </c>
    </row>
    <row r="124" spans="1:15" x14ac:dyDescent="0.3">
      <c r="A124" s="15" t="str">
        <f>INDEX('R1. Scenario specifications'!$C$11:$C$49,MATCH($B124,'R1. Scenario specifications'!$A$11:$A$49,0))</f>
        <v>Current 1.5DS, 2020 start, 'Expect the Unexpected' but with cheap renewables</v>
      </c>
      <c r="B124" s="15" t="s">
        <v>21</v>
      </c>
      <c r="C124" s="15" t="s">
        <v>305</v>
      </c>
      <c r="D124" s="15" t="s">
        <v>351</v>
      </c>
      <c r="E124" s="16">
        <v>159.73830278697653</v>
      </c>
      <c r="F124" s="16">
        <v>169.3959959871955</v>
      </c>
      <c r="G124" s="16">
        <v>176.71914238919692</v>
      </c>
      <c r="H124" s="16">
        <v>175.15830181655548</v>
      </c>
      <c r="I124" s="16">
        <v>160.50308584097584</v>
      </c>
      <c r="J124" s="16">
        <v>152.77033868227588</v>
      </c>
      <c r="K124" s="16">
        <v>172.27846386642236</v>
      </c>
      <c r="L124" s="16">
        <v>175.78189501677815</v>
      </c>
      <c r="M124" s="16">
        <v>171.47940350173073</v>
      </c>
      <c r="N124" s="16">
        <v>166.23136037709438</v>
      </c>
      <c r="O124" s="16">
        <v>159.05670236137183</v>
      </c>
    </row>
    <row r="125" spans="1:15" x14ac:dyDescent="0.3">
      <c r="A125" s="15" t="str">
        <f>INDEX('R1. Scenario specifications'!$C$11:$C$49,MATCH($B125,'R1. Scenario specifications'!$A$11:$A$49,0))</f>
        <v>Current 1.5DS, 2020 start, 'Expect the Unexpected' but with cheap renewables</v>
      </c>
      <c r="B125" s="15" t="s">
        <v>21</v>
      </c>
      <c r="C125" s="15" t="s">
        <v>306</v>
      </c>
      <c r="D125" s="15" t="s">
        <v>352</v>
      </c>
      <c r="E125" s="16">
        <v>773.46518919181767</v>
      </c>
      <c r="F125" s="16">
        <v>894.2141396100933</v>
      </c>
      <c r="G125" s="16">
        <v>1118.0496051339933</v>
      </c>
      <c r="H125" s="16">
        <v>1374.6788888859712</v>
      </c>
      <c r="I125" s="16">
        <v>1498.1280944600467</v>
      </c>
      <c r="J125" s="16">
        <v>1685.2831773296821</v>
      </c>
      <c r="K125" s="16">
        <v>2140.6796405317891</v>
      </c>
      <c r="L125" s="16">
        <v>2431.2090753213943</v>
      </c>
      <c r="M125" s="16">
        <v>2590.2785820703612</v>
      </c>
      <c r="N125" s="16">
        <v>2738.3217833333483</v>
      </c>
      <c r="O125" s="16">
        <v>2908.0948721145751</v>
      </c>
    </row>
    <row r="126" spans="1:15" x14ac:dyDescent="0.3">
      <c r="A126" s="15" t="str">
        <f>INDEX('R1. Scenario specifications'!$C$11:$C$49,MATCH($B126,'R1. Scenario specifications'!$A$11:$A$49,0))</f>
        <v>Current 1.5DS, 2020 start, 'Expect the Unexpected' but with cheap renewables</v>
      </c>
      <c r="B126" s="15" t="s">
        <v>21</v>
      </c>
      <c r="C126" s="15" t="s">
        <v>307</v>
      </c>
      <c r="D126" s="15" t="s">
        <v>353</v>
      </c>
      <c r="E126" s="16">
        <v>3279.7723348946201</v>
      </c>
      <c r="F126" s="16">
        <v>4082.6935657435747</v>
      </c>
      <c r="G126" s="16">
        <v>5207.7532954788785</v>
      </c>
      <c r="H126" s="16">
        <v>5572.1903925907673</v>
      </c>
      <c r="I126" s="16">
        <v>4893.5425774707783</v>
      </c>
      <c r="J126" s="16">
        <v>5297.3984770363031</v>
      </c>
      <c r="K126" s="16">
        <v>7342.0217605082389</v>
      </c>
      <c r="L126" s="16">
        <v>8477.4213436615428</v>
      </c>
      <c r="M126" s="16">
        <v>8967.0680872462399</v>
      </c>
      <c r="N126" s="16">
        <v>9428.8374427415383</v>
      </c>
      <c r="O126" s="16">
        <v>9935.5937962339667</v>
      </c>
    </row>
    <row r="127" spans="1:15" x14ac:dyDescent="0.3">
      <c r="A127" s="15" t="str">
        <f>INDEX('R1. Scenario specifications'!$C$11:$C$49,MATCH($B127,'R1. Scenario specifications'!$A$11:$A$49,0))</f>
        <v>Current 1.5DS, 2020 start, 'Expect the Unexpected' but with cheap renewables</v>
      </c>
      <c r="B127" s="15" t="s">
        <v>21</v>
      </c>
      <c r="C127" s="15" t="s">
        <v>308</v>
      </c>
      <c r="D127" s="15" t="s">
        <v>354</v>
      </c>
      <c r="E127" s="16">
        <v>554.93024628706189</v>
      </c>
      <c r="F127" s="16">
        <v>667.25533606737849</v>
      </c>
      <c r="G127" s="16">
        <v>860.61058351424685</v>
      </c>
      <c r="H127" s="16">
        <v>1061.5019445509554</v>
      </c>
      <c r="I127" s="16">
        <v>1093.3785392911529</v>
      </c>
      <c r="J127" s="16">
        <v>1192.2394237498606</v>
      </c>
      <c r="K127" s="16">
        <v>1652.2527324523171</v>
      </c>
      <c r="L127" s="16">
        <v>1952.8267905841615</v>
      </c>
      <c r="M127" s="16">
        <v>2058.4938128152307</v>
      </c>
      <c r="N127" s="16">
        <v>2176.7932347259512</v>
      </c>
      <c r="O127" s="16">
        <v>2259.5675438216986</v>
      </c>
    </row>
    <row r="128" spans="1:15" x14ac:dyDescent="0.3">
      <c r="A128" s="15" t="str">
        <f>INDEX('R1. Scenario specifications'!$C$11:$C$49,MATCH($B128,'R1. Scenario specifications'!$A$11:$A$49,0))</f>
        <v>Current 1.5DS, 2020 start, 'Expect the Unexpected' but with cheap renewables</v>
      </c>
      <c r="B128" s="15" t="s">
        <v>21</v>
      </c>
      <c r="C128" s="15" t="s">
        <v>309</v>
      </c>
      <c r="D128" s="15" t="s">
        <v>355</v>
      </c>
      <c r="E128" s="16">
        <v>6768.2107930323273</v>
      </c>
      <c r="F128" s="16">
        <v>9604.056661485145</v>
      </c>
      <c r="G128" s="16">
        <v>16237.412608619827</v>
      </c>
      <c r="H128" s="16">
        <v>16786.939162823659</v>
      </c>
      <c r="I128" s="16">
        <v>14113.280272896582</v>
      </c>
      <c r="J128" s="16">
        <v>14866.410056800076</v>
      </c>
      <c r="K128" s="16">
        <v>20788.304080785325</v>
      </c>
      <c r="L128" s="16">
        <v>23651.351560869687</v>
      </c>
      <c r="M128" s="16">
        <v>25272.506545483157</v>
      </c>
      <c r="N128" s="16">
        <v>26912.145479439507</v>
      </c>
      <c r="O128" s="16">
        <v>28982.184963819825</v>
      </c>
    </row>
    <row r="129" spans="1:15" x14ac:dyDescent="0.3">
      <c r="A129" s="15" t="str">
        <f>INDEX('R1. Scenario specifications'!$C$11:$C$49,MATCH($B129,'R1. Scenario specifications'!$A$11:$A$49,0))</f>
        <v>Current 1.5DS, 2020 start, 'Expect the Unexpected' but with cheap renewables</v>
      </c>
      <c r="B129" s="15" t="s">
        <v>21</v>
      </c>
      <c r="C129" s="15" t="s">
        <v>310</v>
      </c>
      <c r="D129" s="15" t="s">
        <v>356</v>
      </c>
      <c r="E129" s="16">
        <v>490.514499768306</v>
      </c>
      <c r="F129" s="16">
        <v>524.93618944866842</v>
      </c>
      <c r="G129" s="16">
        <v>555.19395083536801</v>
      </c>
      <c r="H129" s="16">
        <v>559.27948645064043</v>
      </c>
      <c r="I129" s="16">
        <v>527.12155682388595</v>
      </c>
      <c r="J129" s="16">
        <v>504.22666590702079</v>
      </c>
      <c r="K129" s="16">
        <v>579.42851554328126</v>
      </c>
      <c r="L129" s="16">
        <v>600.62628992940495</v>
      </c>
      <c r="M129" s="16">
        <v>595.1473363544626</v>
      </c>
      <c r="N129" s="16">
        <v>585.49041985978283</v>
      </c>
      <c r="O129" s="16">
        <v>569.17171578031343</v>
      </c>
    </row>
    <row r="130" spans="1:15" x14ac:dyDescent="0.3">
      <c r="A130" s="15" t="str">
        <f>INDEX('R1. Scenario specifications'!$C$11:$C$49,MATCH($B130,'R1. Scenario specifications'!$A$11:$A$49,0))</f>
        <v>Current 1.5DS, 2030 start, 'Expect the Unexpected' but with cheap renewables</v>
      </c>
      <c r="B130" s="15" t="s">
        <v>22</v>
      </c>
      <c r="C130" s="15" t="s">
        <v>303</v>
      </c>
      <c r="D130" s="15" t="s">
        <v>349</v>
      </c>
      <c r="E130" s="16">
        <v>303.90443076149779</v>
      </c>
      <c r="F130" s="16">
        <v>326.15031746610549</v>
      </c>
      <c r="G130" s="16">
        <v>347.05566024922416</v>
      </c>
      <c r="H130" s="16">
        <v>353.33506067595147</v>
      </c>
      <c r="I130" s="16">
        <v>330.04676222658509</v>
      </c>
      <c r="J130" s="16">
        <v>328.01807101116498</v>
      </c>
      <c r="K130" s="16">
        <v>314.21535657875432</v>
      </c>
      <c r="L130" s="16">
        <v>414.17037737469843</v>
      </c>
      <c r="M130" s="16">
        <v>411.41261875245021</v>
      </c>
      <c r="N130" s="16">
        <v>404.58507296329191</v>
      </c>
      <c r="O130" s="16">
        <v>397.24432363564972</v>
      </c>
    </row>
    <row r="131" spans="1:15" x14ac:dyDescent="0.3">
      <c r="A131" s="15" t="str">
        <f>INDEX('R1. Scenario specifications'!$C$11:$C$49,MATCH($B131,'R1. Scenario specifications'!$A$11:$A$49,0))</f>
        <v>Current 1.5DS, 2030 start, 'Expect the Unexpected' but with cheap renewables</v>
      </c>
      <c r="B131" s="15" t="s">
        <v>22</v>
      </c>
      <c r="C131" s="15" t="s">
        <v>304</v>
      </c>
      <c r="D131" s="15" t="s">
        <v>350</v>
      </c>
      <c r="E131" s="16">
        <v>704.60532435919754</v>
      </c>
      <c r="F131" s="16">
        <v>860.97149986110492</v>
      </c>
      <c r="G131" s="16">
        <v>1146.4631336452246</v>
      </c>
      <c r="H131" s="16">
        <v>1500.2632370055153</v>
      </c>
      <c r="I131" s="16">
        <v>1683.3905260908641</v>
      </c>
      <c r="J131" s="16">
        <v>1833.7884617966286</v>
      </c>
      <c r="K131" s="16">
        <v>1870.7344910159218</v>
      </c>
      <c r="L131" s="16">
        <v>2785.0938517970671</v>
      </c>
      <c r="M131" s="16">
        <v>2990.1838120222892</v>
      </c>
      <c r="N131" s="16">
        <v>3180.3302035145243</v>
      </c>
      <c r="O131" s="16">
        <v>3362.5353192833718</v>
      </c>
    </row>
    <row r="132" spans="1:15" x14ac:dyDescent="0.3">
      <c r="A132" s="15" t="str">
        <f>INDEX('R1. Scenario specifications'!$C$11:$C$49,MATCH($B132,'R1. Scenario specifications'!$A$11:$A$49,0))</f>
        <v>Current 1.5DS, 2030 start, 'Expect the Unexpected' but with cheap renewables</v>
      </c>
      <c r="B132" s="15" t="s">
        <v>22</v>
      </c>
      <c r="C132" s="15" t="s">
        <v>305</v>
      </c>
      <c r="D132" s="15" t="s">
        <v>351</v>
      </c>
      <c r="E132" s="16">
        <v>159.73830278697653</v>
      </c>
      <c r="F132" s="16">
        <v>169.3959959871955</v>
      </c>
      <c r="G132" s="16">
        <v>176.71914238919692</v>
      </c>
      <c r="H132" s="16">
        <v>175.15830181655548</v>
      </c>
      <c r="I132" s="16">
        <v>166.84087895861114</v>
      </c>
      <c r="J132" s="16">
        <v>156.21390120390058</v>
      </c>
      <c r="K132" s="16">
        <v>147.33615688373104</v>
      </c>
      <c r="L132" s="16">
        <v>175.78189501677815</v>
      </c>
      <c r="M132" s="16">
        <v>171.47940350173073</v>
      </c>
      <c r="N132" s="16">
        <v>166.23136037709438</v>
      </c>
      <c r="O132" s="16">
        <v>160.73057164452095</v>
      </c>
    </row>
    <row r="133" spans="1:15" x14ac:dyDescent="0.3">
      <c r="A133" s="15" t="str">
        <f>INDEX('R1. Scenario specifications'!$C$11:$C$49,MATCH($B133,'R1. Scenario specifications'!$A$11:$A$49,0))</f>
        <v>Current 1.5DS, 2030 start, 'Expect the Unexpected' but with cheap renewables</v>
      </c>
      <c r="B133" s="15" t="s">
        <v>22</v>
      </c>
      <c r="C133" s="15" t="s">
        <v>306</v>
      </c>
      <c r="D133" s="15" t="s">
        <v>352</v>
      </c>
      <c r="E133" s="16">
        <v>773.46518919181767</v>
      </c>
      <c r="F133" s="16">
        <v>894.2141396100933</v>
      </c>
      <c r="G133" s="16">
        <v>1118.0496051339933</v>
      </c>
      <c r="H133" s="16">
        <v>1375.5475785566457</v>
      </c>
      <c r="I133" s="16">
        <v>1584.8655520395248</v>
      </c>
      <c r="J133" s="16">
        <v>1781.8174289565984</v>
      </c>
      <c r="K133" s="16">
        <v>1802.2053965782006</v>
      </c>
      <c r="L133" s="16">
        <v>2459.2080599340716</v>
      </c>
      <c r="M133" s="16">
        <v>2626.1305150761982</v>
      </c>
      <c r="N133" s="16">
        <v>2773.2945638622969</v>
      </c>
      <c r="O133" s="16">
        <v>2928.0721232692163</v>
      </c>
    </row>
    <row r="134" spans="1:15" x14ac:dyDescent="0.3">
      <c r="A134" s="15" t="str">
        <f>INDEX('R1. Scenario specifications'!$C$11:$C$49,MATCH($B134,'R1. Scenario specifications'!$A$11:$A$49,0))</f>
        <v>Current 1.5DS, 2030 start, 'Expect the Unexpected' but with cheap renewables</v>
      </c>
      <c r="B134" s="15" t="s">
        <v>22</v>
      </c>
      <c r="C134" s="15" t="s">
        <v>307</v>
      </c>
      <c r="D134" s="15" t="s">
        <v>353</v>
      </c>
      <c r="E134" s="16">
        <v>3279.7723348946201</v>
      </c>
      <c r="F134" s="16">
        <v>4082.6935657435747</v>
      </c>
      <c r="G134" s="16">
        <v>5207.7532954788785</v>
      </c>
      <c r="H134" s="16">
        <v>5690.8087984717567</v>
      </c>
      <c r="I134" s="16">
        <v>5286.6516995106986</v>
      </c>
      <c r="J134" s="16">
        <v>5743.1939091877712</v>
      </c>
      <c r="K134" s="16">
        <v>5647.9222521661059</v>
      </c>
      <c r="L134" s="16">
        <v>8543.8356578330313</v>
      </c>
      <c r="M134" s="16">
        <v>9057.8691177446817</v>
      </c>
      <c r="N134" s="16">
        <v>9546.5985001992467</v>
      </c>
      <c r="O134" s="16">
        <v>10004.426750429471</v>
      </c>
    </row>
    <row r="135" spans="1:15" x14ac:dyDescent="0.3">
      <c r="A135" s="15" t="str">
        <f>INDEX('R1. Scenario specifications'!$C$11:$C$49,MATCH($B135,'R1. Scenario specifications'!$A$11:$A$49,0))</f>
        <v>Current 1.5DS, 2030 start, 'Expect the Unexpected' but with cheap renewables</v>
      </c>
      <c r="B135" s="15" t="s">
        <v>22</v>
      </c>
      <c r="C135" s="15" t="s">
        <v>308</v>
      </c>
      <c r="D135" s="15" t="s">
        <v>354</v>
      </c>
      <c r="E135" s="16">
        <v>554.93024628706189</v>
      </c>
      <c r="F135" s="16">
        <v>667.25533606737849</v>
      </c>
      <c r="G135" s="16">
        <v>860.61058351424685</v>
      </c>
      <c r="H135" s="16">
        <v>1088.2132483847256</v>
      </c>
      <c r="I135" s="16">
        <v>1160.0242662133942</v>
      </c>
      <c r="J135" s="16">
        <v>1258.834129696723</v>
      </c>
      <c r="K135" s="16">
        <v>1290.3071671025834</v>
      </c>
      <c r="L135" s="16">
        <v>1963.7073475127302</v>
      </c>
      <c r="M135" s="16">
        <v>2123.2913990298503</v>
      </c>
      <c r="N135" s="16">
        <v>2276.5818124219954</v>
      </c>
      <c r="O135" s="16">
        <v>2379.5460536690139</v>
      </c>
    </row>
    <row r="136" spans="1:15" x14ac:dyDescent="0.3">
      <c r="A136" s="15" t="str">
        <f>INDEX('R1. Scenario specifications'!$C$11:$C$49,MATCH($B136,'R1. Scenario specifications'!$A$11:$A$49,0))</f>
        <v>Current 1.5DS, 2030 start, 'Expect the Unexpected' but with cheap renewables</v>
      </c>
      <c r="B136" s="15" t="s">
        <v>22</v>
      </c>
      <c r="C136" s="15" t="s">
        <v>309</v>
      </c>
      <c r="D136" s="15" t="s">
        <v>355</v>
      </c>
      <c r="E136" s="16">
        <v>6768.2107930323273</v>
      </c>
      <c r="F136" s="16">
        <v>9604.056661485145</v>
      </c>
      <c r="G136" s="16">
        <v>16237.412608619827</v>
      </c>
      <c r="H136" s="16">
        <v>17601.175858707185</v>
      </c>
      <c r="I136" s="16">
        <v>15161.719098265408</v>
      </c>
      <c r="J136" s="16">
        <v>16259.734332667205</v>
      </c>
      <c r="K136" s="16">
        <v>15563.317029408398</v>
      </c>
      <c r="L136" s="16">
        <v>23852.247420455406</v>
      </c>
      <c r="M136" s="16">
        <v>25496.578393926284</v>
      </c>
      <c r="N136" s="16">
        <v>27231.353802519603</v>
      </c>
      <c r="O136" s="16">
        <v>29147.563438998044</v>
      </c>
    </row>
    <row r="137" spans="1:15" x14ac:dyDescent="0.3">
      <c r="A137" s="15" t="str">
        <f>INDEX('R1. Scenario specifications'!$C$11:$C$49,MATCH($B137,'R1. Scenario specifications'!$A$11:$A$49,0))</f>
        <v>Current 1.5DS, 2030 start, 'Expect the Unexpected' but with cheap renewables</v>
      </c>
      <c r="B137" s="15" t="s">
        <v>22</v>
      </c>
      <c r="C137" s="15" t="s">
        <v>310</v>
      </c>
      <c r="D137" s="15" t="s">
        <v>356</v>
      </c>
      <c r="E137" s="16">
        <v>490.514499768306</v>
      </c>
      <c r="F137" s="16">
        <v>524.93618944866842</v>
      </c>
      <c r="G137" s="16">
        <v>555.19395083536801</v>
      </c>
      <c r="H137" s="16">
        <v>559.27948645064043</v>
      </c>
      <c r="I137" s="16">
        <v>547.11400104460631</v>
      </c>
      <c r="J137" s="16">
        <v>520.04211182489507</v>
      </c>
      <c r="K137" s="16">
        <v>500.19840557164815</v>
      </c>
      <c r="L137" s="16">
        <v>600.62628992940495</v>
      </c>
      <c r="M137" s="16">
        <v>595.1473363544626</v>
      </c>
      <c r="N137" s="16">
        <v>585.49041985978283</v>
      </c>
      <c r="O137" s="16">
        <v>573.55260782751282</v>
      </c>
    </row>
    <row r="138" spans="1:15" x14ac:dyDescent="0.3">
      <c r="A138" s="15" t="str">
        <f>INDEX('R1. Scenario specifications'!$C$11:$C$49,MATCH($B138,'R1. Scenario specifications'!$A$11:$A$49,0))</f>
        <v>Current 1.5DS, 2020 start, 'Expect the Unexpected' but with cheap CCS</v>
      </c>
      <c r="B138" s="15" t="s">
        <v>23</v>
      </c>
      <c r="C138" s="15" t="s">
        <v>303</v>
      </c>
      <c r="D138" s="15" t="s">
        <v>349</v>
      </c>
      <c r="E138" s="16">
        <v>303.90443076149779</v>
      </c>
      <c r="F138" s="16">
        <v>326.15031746610549</v>
      </c>
      <c r="G138" s="16">
        <v>347.05566024922416</v>
      </c>
      <c r="H138" s="16">
        <v>340.19589991048207</v>
      </c>
      <c r="I138" s="16">
        <v>318.77704862453317</v>
      </c>
      <c r="J138" s="16">
        <v>309.73832321222068</v>
      </c>
      <c r="K138" s="16">
        <v>370.68456658427471</v>
      </c>
      <c r="L138" s="16">
        <v>406.56889555185364</v>
      </c>
      <c r="M138" s="16">
        <v>402.01223333867699</v>
      </c>
      <c r="N138" s="16">
        <v>394.76962221111336</v>
      </c>
      <c r="O138" s="16">
        <v>391.84011722331979</v>
      </c>
    </row>
    <row r="139" spans="1:15" x14ac:dyDescent="0.3">
      <c r="A139" s="15" t="str">
        <f>INDEX('R1. Scenario specifications'!$C$11:$C$49,MATCH($B139,'R1. Scenario specifications'!$A$11:$A$49,0))</f>
        <v>Current 1.5DS, 2020 start, 'Expect the Unexpected' but with cheap CCS</v>
      </c>
      <c r="B139" s="15" t="s">
        <v>23</v>
      </c>
      <c r="C139" s="15" t="s">
        <v>304</v>
      </c>
      <c r="D139" s="15" t="s">
        <v>350</v>
      </c>
      <c r="E139" s="16">
        <v>704.60532435919754</v>
      </c>
      <c r="F139" s="16">
        <v>860.97149986110492</v>
      </c>
      <c r="G139" s="16">
        <v>1146.4631336452246</v>
      </c>
      <c r="H139" s="16">
        <v>1464.3797786479709</v>
      </c>
      <c r="I139" s="16">
        <v>1556.299976931585</v>
      </c>
      <c r="J139" s="16">
        <v>1718.8505393391661</v>
      </c>
      <c r="K139" s="16">
        <v>2356.4360473892557</v>
      </c>
      <c r="L139" s="16">
        <v>2768.9584012296318</v>
      </c>
      <c r="M139" s="16">
        <v>2921.7354595708375</v>
      </c>
      <c r="N139" s="16">
        <v>3050.8607758126423</v>
      </c>
      <c r="O139" s="16">
        <v>3193.9674406796908</v>
      </c>
    </row>
    <row r="140" spans="1:15" x14ac:dyDescent="0.3">
      <c r="A140" s="15" t="str">
        <f>INDEX('R1. Scenario specifications'!$C$11:$C$49,MATCH($B140,'R1. Scenario specifications'!$A$11:$A$49,0))</f>
        <v>Current 1.5DS, 2020 start, 'Expect the Unexpected' but with cheap CCS</v>
      </c>
      <c r="B140" s="15" t="s">
        <v>23</v>
      </c>
      <c r="C140" s="15" t="s">
        <v>305</v>
      </c>
      <c r="D140" s="15" t="s">
        <v>351</v>
      </c>
      <c r="E140" s="16">
        <v>159.73830278697653</v>
      </c>
      <c r="F140" s="16">
        <v>169.3959959871955</v>
      </c>
      <c r="G140" s="16">
        <v>176.71914238919692</v>
      </c>
      <c r="H140" s="16">
        <v>175.15830181655548</v>
      </c>
      <c r="I140" s="16">
        <v>160.50308584097584</v>
      </c>
      <c r="J140" s="16">
        <v>149.62654273881708</v>
      </c>
      <c r="K140" s="16">
        <v>172.14616497590274</v>
      </c>
      <c r="L140" s="16">
        <v>175.78189501677815</v>
      </c>
      <c r="M140" s="16">
        <v>171.47940350173073</v>
      </c>
      <c r="N140" s="16">
        <v>166.23136037709438</v>
      </c>
      <c r="O140" s="16">
        <v>158.93067228865254</v>
      </c>
    </row>
    <row r="141" spans="1:15" x14ac:dyDescent="0.3">
      <c r="A141" s="15" t="str">
        <f>INDEX('R1. Scenario specifications'!$C$11:$C$49,MATCH($B141,'R1. Scenario specifications'!$A$11:$A$49,0))</f>
        <v>Current 1.5DS, 2020 start, 'Expect the Unexpected' but with cheap CCS</v>
      </c>
      <c r="B141" s="15" t="s">
        <v>23</v>
      </c>
      <c r="C141" s="15" t="s">
        <v>306</v>
      </c>
      <c r="D141" s="15" t="s">
        <v>352</v>
      </c>
      <c r="E141" s="16">
        <v>773.46518919181767</v>
      </c>
      <c r="F141" s="16">
        <v>894.2141396100933</v>
      </c>
      <c r="G141" s="16">
        <v>1118.0496051339933</v>
      </c>
      <c r="H141" s="16">
        <v>1358.7660423391285</v>
      </c>
      <c r="I141" s="16">
        <v>1498.1280944600471</v>
      </c>
      <c r="J141" s="16">
        <v>1683.7179973852537</v>
      </c>
      <c r="K141" s="16">
        <v>2109.0536720494647</v>
      </c>
      <c r="L141" s="16">
        <v>2427.657773002376</v>
      </c>
      <c r="M141" s="16">
        <v>2590.6598279074365</v>
      </c>
      <c r="N141" s="16">
        <v>2735.7068529002163</v>
      </c>
      <c r="O141" s="16">
        <v>2908.0948721145751</v>
      </c>
    </row>
    <row r="142" spans="1:15" x14ac:dyDescent="0.3">
      <c r="A142" s="15" t="str">
        <f>INDEX('R1. Scenario specifications'!$C$11:$C$49,MATCH($B142,'R1. Scenario specifications'!$A$11:$A$49,0))</f>
        <v>Current 1.5DS, 2020 start, 'Expect the Unexpected' but with cheap CCS</v>
      </c>
      <c r="B142" s="15" t="s">
        <v>23</v>
      </c>
      <c r="C142" s="15" t="s">
        <v>307</v>
      </c>
      <c r="D142" s="15" t="s">
        <v>353</v>
      </c>
      <c r="E142" s="16">
        <v>3279.7723348946201</v>
      </c>
      <c r="F142" s="16">
        <v>4082.6935657435747</v>
      </c>
      <c r="G142" s="16">
        <v>5207.7532954788785</v>
      </c>
      <c r="H142" s="16">
        <v>5465.7996713357916</v>
      </c>
      <c r="I142" s="16">
        <v>4893.5425774707837</v>
      </c>
      <c r="J142" s="16">
        <v>5198.3577996022896</v>
      </c>
      <c r="K142" s="16">
        <v>7284.2614444796927</v>
      </c>
      <c r="L142" s="16">
        <v>8477.4213436615319</v>
      </c>
      <c r="M142" s="16">
        <v>8967.0680872462381</v>
      </c>
      <c r="N142" s="16">
        <v>9442.2726683654582</v>
      </c>
      <c r="O142" s="16">
        <v>9935.5937962339631</v>
      </c>
    </row>
    <row r="143" spans="1:15" x14ac:dyDescent="0.3">
      <c r="A143" s="15" t="str">
        <f>INDEX('R1. Scenario specifications'!$C$11:$C$49,MATCH($B143,'R1. Scenario specifications'!$A$11:$A$49,0))</f>
        <v>Current 1.5DS, 2020 start, 'Expect the Unexpected' but with cheap CCS</v>
      </c>
      <c r="B143" s="15" t="s">
        <v>23</v>
      </c>
      <c r="C143" s="15" t="s">
        <v>308</v>
      </c>
      <c r="D143" s="15" t="s">
        <v>354</v>
      </c>
      <c r="E143" s="16">
        <v>554.93024628706189</v>
      </c>
      <c r="F143" s="16">
        <v>667.25533606737849</v>
      </c>
      <c r="G143" s="16">
        <v>860.61058351424685</v>
      </c>
      <c r="H143" s="16">
        <v>1046.427175350952</v>
      </c>
      <c r="I143" s="16">
        <v>1092.307201707423</v>
      </c>
      <c r="J143" s="16">
        <v>1183.7653639794732</v>
      </c>
      <c r="K143" s="16">
        <v>1646.6026921267389</v>
      </c>
      <c r="L143" s="16">
        <v>1939.5105693931566</v>
      </c>
      <c r="M143" s="16">
        <v>2056.917579993767</v>
      </c>
      <c r="N143" s="16">
        <v>2176.7932347259525</v>
      </c>
      <c r="O143" s="16">
        <v>2259.5675438216986</v>
      </c>
    </row>
    <row r="144" spans="1:15" x14ac:dyDescent="0.3">
      <c r="A144" s="15" t="str">
        <f>INDEX('R1. Scenario specifications'!$C$11:$C$49,MATCH($B144,'R1. Scenario specifications'!$A$11:$A$49,0))</f>
        <v>Current 1.5DS, 2020 start, 'Expect the Unexpected' but with cheap CCS</v>
      </c>
      <c r="B144" s="15" t="s">
        <v>23</v>
      </c>
      <c r="C144" s="15" t="s">
        <v>309</v>
      </c>
      <c r="D144" s="15" t="s">
        <v>355</v>
      </c>
      <c r="E144" s="16">
        <v>6768.2107930323273</v>
      </c>
      <c r="F144" s="16">
        <v>9604.056661485145</v>
      </c>
      <c r="G144" s="16">
        <v>16237.412608619827</v>
      </c>
      <c r="H144" s="16">
        <v>16572.453209501324</v>
      </c>
      <c r="I144" s="16">
        <v>14113.280272896591</v>
      </c>
      <c r="J144" s="16">
        <v>14657.051908030593</v>
      </c>
      <c r="K144" s="16">
        <v>20724.838944942057</v>
      </c>
      <c r="L144" s="16">
        <v>23651.35156086968</v>
      </c>
      <c r="M144" s="16">
        <v>25254.658026955647</v>
      </c>
      <c r="N144" s="16">
        <v>26912.145479439507</v>
      </c>
      <c r="O144" s="16">
        <v>28971.09670669524</v>
      </c>
    </row>
    <row r="145" spans="1:15" x14ac:dyDescent="0.3">
      <c r="A145" s="15" t="str">
        <f>INDEX('R1. Scenario specifications'!$C$11:$C$49,MATCH($B145,'R1. Scenario specifications'!$A$11:$A$49,0))</f>
        <v>Current 1.5DS, 2020 start, 'Expect the Unexpected' but with cheap CCS</v>
      </c>
      <c r="B145" s="15" t="s">
        <v>23</v>
      </c>
      <c r="C145" s="15" t="s">
        <v>310</v>
      </c>
      <c r="D145" s="15" t="s">
        <v>356</v>
      </c>
      <c r="E145" s="16">
        <v>490.514499768306</v>
      </c>
      <c r="F145" s="16">
        <v>524.93618944866842</v>
      </c>
      <c r="G145" s="16">
        <v>555.19395083536801</v>
      </c>
      <c r="H145" s="16">
        <v>559.27948645064043</v>
      </c>
      <c r="I145" s="16">
        <v>527.12155682388595</v>
      </c>
      <c r="J145" s="16">
        <v>497.84026900473782</v>
      </c>
      <c r="K145" s="16">
        <v>578.79825959649349</v>
      </c>
      <c r="L145" s="16">
        <v>600.62628992940495</v>
      </c>
      <c r="M145" s="16">
        <v>595.1473363544626</v>
      </c>
      <c r="N145" s="16">
        <v>585.49041985978283</v>
      </c>
      <c r="O145" s="16">
        <v>568.06265114038388</v>
      </c>
    </row>
    <row r="146" spans="1:15" x14ac:dyDescent="0.3">
      <c r="A146" s="15" t="str">
        <f>INDEX('R1. Scenario specifications'!$C$11:$C$49,MATCH($B146,'R1. Scenario specifications'!$A$11:$A$49,0))</f>
        <v>Current 1.5DS, 2030 start, 'Expect the Unexpected' but with cheap CCS</v>
      </c>
      <c r="B146" s="15" t="s">
        <v>24</v>
      </c>
      <c r="C146" s="15" t="s">
        <v>303</v>
      </c>
      <c r="D146" s="15" t="s">
        <v>349</v>
      </c>
      <c r="E146" s="16">
        <v>303.90443076149779</v>
      </c>
      <c r="F146" s="16">
        <v>326.15031746610549</v>
      </c>
      <c r="G146" s="16">
        <v>347.05566024922416</v>
      </c>
      <c r="H146" s="16">
        <v>353.33506067595147</v>
      </c>
      <c r="I146" s="16">
        <v>330.04676222658514</v>
      </c>
      <c r="J146" s="16">
        <v>328.01807101116486</v>
      </c>
      <c r="K146" s="16">
        <v>314.21535657875427</v>
      </c>
      <c r="L146" s="16">
        <v>414.17037737469838</v>
      </c>
      <c r="M146" s="16">
        <v>411.41261875245021</v>
      </c>
      <c r="N146" s="16">
        <v>404.82010507525081</v>
      </c>
      <c r="O146" s="16">
        <v>397.24432363564972</v>
      </c>
    </row>
    <row r="147" spans="1:15" x14ac:dyDescent="0.3">
      <c r="A147" s="15" t="str">
        <f>INDEX('R1. Scenario specifications'!$C$11:$C$49,MATCH($B147,'R1. Scenario specifications'!$A$11:$A$49,0))</f>
        <v>Current 1.5DS, 2030 start, 'Expect the Unexpected' but with cheap CCS</v>
      </c>
      <c r="B147" s="15" t="s">
        <v>24</v>
      </c>
      <c r="C147" s="15" t="s">
        <v>304</v>
      </c>
      <c r="D147" s="15" t="s">
        <v>350</v>
      </c>
      <c r="E147" s="16">
        <v>704.60532435919754</v>
      </c>
      <c r="F147" s="16">
        <v>860.97149986110492</v>
      </c>
      <c r="G147" s="16">
        <v>1146.4631336452246</v>
      </c>
      <c r="H147" s="16">
        <v>1500.2632370055153</v>
      </c>
      <c r="I147" s="16">
        <v>1683.3905260908641</v>
      </c>
      <c r="J147" s="16">
        <v>1833.7884617966288</v>
      </c>
      <c r="K147" s="16">
        <v>1870.7344910159218</v>
      </c>
      <c r="L147" s="16">
        <v>2785.0938517970671</v>
      </c>
      <c r="M147" s="16">
        <v>2990.1838120222897</v>
      </c>
      <c r="N147" s="16">
        <v>3180.3302035145243</v>
      </c>
      <c r="O147" s="16">
        <v>3352.9669111973217</v>
      </c>
    </row>
    <row r="148" spans="1:15" x14ac:dyDescent="0.3">
      <c r="A148" s="15" t="str">
        <f>INDEX('R1. Scenario specifications'!$C$11:$C$49,MATCH($B148,'R1. Scenario specifications'!$A$11:$A$49,0))</f>
        <v>Current 1.5DS, 2030 start, 'Expect the Unexpected' but with cheap CCS</v>
      </c>
      <c r="B148" s="15" t="s">
        <v>24</v>
      </c>
      <c r="C148" s="15" t="s">
        <v>305</v>
      </c>
      <c r="D148" s="15" t="s">
        <v>351</v>
      </c>
      <c r="E148" s="16">
        <v>159.73830278697653</v>
      </c>
      <c r="F148" s="16">
        <v>169.3959959871955</v>
      </c>
      <c r="G148" s="16">
        <v>176.71914238919692</v>
      </c>
      <c r="H148" s="16">
        <v>175.15830181655548</v>
      </c>
      <c r="I148" s="16">
        <v>166.84087895861114</v>
      </c>
      <c r="J148" s="16">
        <v>156.21390120390058</v>
      </c>
      <c r="K148" s="16">
        <v>147.33615688373104</v>
      </c>
      <c r="L148" s="16">
        <v>175.78189501677815</v>
      </c>
      <c r="M148" s="16">
        <v>171.47940350173073</v>
      </c>
      <c r="N148" s="16">
        <v>166.23136037709438</v>
      </c>
      <c r="O148" s="16">
        <v>160.73057164452095</v>
      </c>
    </row>
    <row r="149" spans="1:15" x14ac:dyDescent="0.3">
      <c r="A149" s="15" t="str">
        <f>INDEX('R1. Scenario specifications'!$C$11:$C$49,MATCH($B149,'R1. Scenario specifications'!$A$11:$A$49,0))</f>
        <v>Current 1.5DS, 2030 start, 'Expect the Unexpected' but with cheap CCS</v>
      </c>
      <c r="B149" s="15" t="s">
        <v>24</v>
      </c>
      <c r="C149" s="15" t="s">
        <v>306</v>
      </c>
      <c r="D149" s="15" t="s">
        <v>352</v>
      </c>
      <c r="E149" s="16">
        <v>773.46518919181767</v>
      </c>
      <c r="F149" s="16">
        <v>894.2141396100933</v>
      </c>
      <c r="G149" s="16">
        <v>1118.0496051339933</v>
      </c>
      <c r="H149" s="16">
        <v>1375.5475785566457</v>
      </c>
      <c r="I149" s="16">
        <v>1584.8655520395237</v>
      </c>
      <c r="J149" s="16">
        <v>1781.8174289565984</v>
      </c>
      <c r="K149" s="16">
        <v>1802.2053965782011</v>
      </c>
      <c r="L149" s="16">
        <v>2459.2080599340707</v>
      </c>
      <c r="M149" s="16">
        <v>2626.1305150761982</v>
      </c>
      <c r="N149" s="16">
        <v>2773.2945638622969</v>
      </c>
      <c r="O149" s="16">
        <v>2928.0721232692163</v>
      </c>
    </row>
    <row r="150" spans="1:15" x14ac:dyDescent="0.3">
      <c r="A150" s="15" t="str">
        <f>INDEX('R1. Scenario specifications'!$C$11:$C$49,MATCH($B150,'R1. Scenario specifications'!$A$11:$A$49,0))</f>
        <v>Current 1.5DS, 2030 start, 'Expect the Unexpected' but with cheap CCS</v>
      </c>
      <c r="B150" s="15" t="s">
        <v>24</v>
      </c>
      <c r="C150" s="15" t="s">
        <v>307</v>
      </c>
      <c r="D150" s="15" t="s">
        <v>353</v>
      </c>
      <c r="E150" s="16">
        <v>3279.7723348946201</v>
      </c>
      <c r="F150" s="16">
        <v>4082.6935657435747</v>
      </c>
      <c r="G150" s="16">
        <v>5207.7532954788785</v>
      </c>
      <c r="H150" s="16">
        <v>5690.8087984717567</v>
      </c>
      <c r="I150" s="16">
        <v>5292.9451340828809</v>
      </c>
      <c r="J150" s="16">
        <v>5721.3229729074292</v>
      </c>
      <c r="K150" s="16">
        <v>5647.9222521661068</v>
      </c>
      <c r="L150" s="16">
        <v>8543.8356578330313</v>
      </c>
      <c r="M150" s="16">
        <v>9057.8691177446799</v>
      </c>
      <c r="N150" s="16">
        <v>9546.5985001992467</v>
      </c>
      <c r="O150" s="16">
        <v>10003.568451444478</v>
      </c>
    </row>
    <row r="151" spans="1:15" x14ac:dyDescent="0.3">
      <c r="A151" s="15" t="str">
        <f>INDEX('R1. Scenario specifications'!$C$11:$C$49,MATCH($B151,'R1. Scenario specifications'!$A$11:$A$49,0))</f>
        <v>Current 1.5DS, 2030 start, 'Expect the Unexpected' but with cheap CCS</v>
      </c>
      <c r="B151" s="15" t="s">
        <v>24</v>
      </c>
      <c r="C151" s="15" t="s">
        <v>308</v>
      </c>
      <c r="D151" s="15" t="s">
        <v>354</v>
      </c>
      <c r="E151" s="16">
        <v>554.93024628706189</v>
      </c>
      <c r="F151" s="16">
        <v>667.25533606737849</v>
      </c>
      <c r="G151" s="16">
        <v>860.61058351424685</v>
      </c>
      <c r="H151" s="16">
        <v>1088.2132483847256</v>
      </c>
      <c r="I151" s="16">
        <v>1156.9163824500158</v>
      </c>
      <c r="J151" s="16">
        <v>1258.834129696723</v>
      </c>
      <c r="K151" s="16">
        <v>1290.3071671025832</v>
      </c>
      <c r="L151" s="16">
        <v>1963.7073475127308</v>
      </c>
      <c r="M151" s="16">
        <v>2123.2913990298503</v>
      </c>
      <c r="N151" s="16">
        <v>2276.581812421995</v>
      </c>
      <c r="O151" s="16">
        <v>2379.5460536690143</v>
      </c>
    </row>
    <row r="152" spans="1:15" x14ac:dyDescent="0.3">
      <c r="A152" s="15" t="str">
        <f>INDEX('R1. Scenario specifications'!$C$11:$C$49,MATCH($B152,'R1. Scenario specifications'!$A$11:$A$49,0))</f>
        <v>Current 1.5DS, 2030 start, 'Expect the Unexpected' but with cheap CCS</v>
      </c>
      <c r="B152" s="15" t="s">
        <v>24</v>
      </c>
      <c r="C152" s="15" t="s">
        <v>309</v>
      </c>
      <c r="D152" s="15" t="s">
        <v>355</v>
      </c>
      <c r="E152" s="16">
        <v>6768.2107930323273</v>
      </c>
      <c r="F152" s="16">
        <v>9604.056661485145</v>
      </c>
      <c r="G152" s="16">
        <v>16237.412608619827</v>
      </c>
      <c r="H152" s="16">
        <v>17601.175858707185</v>
      </c>
      <c r="I152" s="16">
        <v>15161.719098265405</v>
      </c>
      <c r="J152" s="16">
        <v>16259.734332667203</v>
      </c>
      <c r="K152" s="16">
        <v>15563.317029408398</v>
      </c>
      <c r="L152" s="16">
        <v>23852.247420455406</v>
      </c>
      <c r="M152" s="16">
        <v>25496.578393926291</v>
      </c>
      <c r="N152" s="16">
        <v>27231.353802519603</v>
      </c>
      <c r="O152" s="16">
        <v>29147.563438998073</v>
      </c>
    </row>
    <row r="153" spans="1:15" x14ac:dyDescent="0.3">
      <c r="A153" s="15" t="str">
        <f>INDEX('R1. Scenario specifications'!$C$11:$C$49,MATCH($B153,'R1. Scenario specifications'!$A$11:$A$49,0))</f>
        <v>Current 1.5DS, 2030 start, 'Expect the Unexpected' but with cheap CCS</v>
      </c>
      <c r="B153" s="15" t="s">
        <v>24</v>
      </c>
      <c r="C153" s="15" t="s">
        <v>310</v>
      </c>
      <c r="D153" s="15" t="s">
        <v>356</v>
      </c>
      <c r="E153" s="16">
        <v>490.514499768306</v>
      </c>
      <c r="F153" s="16">
        <v>524.93618944866842</v>
      </c>
      <c r="G153" s="16">
        <v>555.19395083536801</v>
      </c>
      <c r="H153" s="16">
        <v>559.27948645064043</v>
      </c>
      <c r="I153" s="16">
        <v>547.11400104460631</v>
      </c>
      <c r="J153" s="16">
        <v>520.04211182489507</v>
      </c>
      <c r="K153" s="16">
        <v>500.19840557164815</v>
      </c>
      <c r="L153" s="16">
        <v>600.62628992940495</v>
      </c>
      <c r="M153" s="16">
        <v>595.1473363544626</v>
      </c>
      <c r="N153" s="16">
        <v>585.49041985978283</v>
      </c>
      <c r="O153" s="16">
        <v>573.55260782751282</v>
      </c>
    </row>
    <row r="154" spans="1:15" x14ac:dyDescent="0.3">
      <c r="A154" s="15" t="str">
        <f>INDEX('R1. Scenario specifications'!$C$11:$C$49,MATCH($B154,'R1. Scenario specifications'!$A$11:$A$49,0))</f>
        <v>Current 1.5DS, 2020 start, 'Expect the Unexpected' but with cheap EVs</v>
      </c>
      <c r="B154" s="15" t="s">
        <v>25</v>
      </c>
      <c r="C154" s="15" t="s">
        <v>303</v>
      </c>
      <c r="D154" s="15" t="s">
        <v>349</v>
      </c>
      <c r="E154" s="16">
        <v>303.90443076149779</v>
      </c>
      <c r="F154" s="16">
        <v>326.15031746610549</v>
      </c>
      <c r="G154" s="16">
        <v>347.05566024922416</v>
      </c>
      <c r="H154" s="16">
        <v>348.69086750933428</v>
      </c>
      <c r="I154" s="16">
        <v>322.60474473143682</v>
      </c>
      <c r="J154" s="16">
        <v>313.50011823790646</v>
      </c>
      <c r="K154" s="16">
        <v>380.78657574976791</v>
      </c>
      <c r="L154" s="16">
        <v>401.71943660003956</v>
      </c>
      <c r="M154" s="16">
        <v>400.99987633444175</v>
      </c>
      <c r="N154" s="16">
        <v>393.47092456710146</v>
      </c>
      <c r="O154" s="16">
        <v>395.0453520114653</v>
      </c>
    </row>
    <row r="155" spans="1:15" x14ac:dyDescent="0.3">
      <c r="A155" s="15" t="str">
        <f>INDEX('R1. Scenario specifications'!$C$11:$C$49,MATCH($B155,'R1. Scenario specifications'!$A$11:$A$49,0))</f>
        <v>Current 1.5DS, 2020 start, 'Expect the Unexpected' but with cheap EVs</v>
      </c>
      <c r="B155" s="15" t="s">
        <v>25</v>
      </c>
      <c r="C155" s="15" t="s">
        <v>304</v>
      </c>
      <c r="D155" s="15" t="s">
        <v>350</v>
      </c>
      <c r="E155" s="16">
        <v>704.60532435919754</v>
      </c>
      <c r="F155" s="16">
        <v>860.97149986110492</v>
      </c>
      <c r="G155" s="16">
        <v>1146.4631336452246</v>
      </c>
      <c r="H155" s="16">
        <v>1469.8270007727288</v>
      </c>
      <c r="I155" s="16">
        <v>1556.2999769315848</v>
      </c>
      <c r="J155" s="16">
        <v>1709.2986133542161</v>
      </c>
      <c r="K155" s="16">
        <v>2387.6408927185244</v>
      </c>
      <c r="L155" s="16">
        <v>2822.7721286862666</v>
      </c>
      <c r="M155" s="16">
        <v>2978.6273887617713</v>
      </c>
      <c r="N155" s="16">
        <v>3104.2824993198701</v>
      </c>
      <c r="O155" s="16">
        <v>3204.5642494313943</v>
      </c>
    </row>
    <row r="156" spans="1:15" x14ac:dyDescent="0.3">
      <c r="A156" s="15" t="str">
        <f>INDEX('R1. Scenario specifications'!$C$11:$C$49,MATCH($B156,'R1. Scenario specifications'!$A$11:$A$49,0))</f>
        <v>Current 1.5DS, 2020 start, 'Expect the Unexpected' but with cheap EVs</v>
      </c>
      <c r="B156" s="15" t="s">
        <v>25</v>
      </c>
      <c r="C156" s="15" t="s">
        <v>305</v>
      </c>
      <c r="D156" s="15" t="s">
        <v>351</v>
      </c>
      <c r="E156" s="16">
        <v>159.73830278697653</v>
      </c>
      <c r="F156" s="16">
        <v>169.3959959871955</v>
      </c>
      <c r="G156" s="16">
        <v>176.71914238919692</v>
      </c>
      <c r="H156" s="16">
        <v>175.15830181655548</v>
      </c>
      <c r="I156" s="16">
        <v>160.77001836139374</v>
      </c>
      <c r="J156" s="16">
        <v>148.27935925060928</v>
      </c>
      <c r="K156" s="16">
        <v>172.51314231034445</v>
      </c>
      <c r="L156" s="16">
        <v>176.34063150597825</v>
      </c>
      <c r="M156" s="16">
        <v>171.63427330984032</v>
      </c>
      <c r="N156" s="16">
        <v>166.29526125955559</v>
      </c>
      <c r="O156" s="16">
        <v>156.70087705959045</v>
      </c>
    </row>
    <row r="157" spans="1:15" x14ac:dyDescent="0.3">
      <c r="A157" s="15" t="str">
        <f>INDEX('R1. Scenario specifications'!$C$11:$C$49,MATCH($B157,'R1. Scenario specifications'!$A$11:$A$49,0))</f>
        <v>Current 1.5DS, 2020 start, 'Expect the Unexpected' but with cheap EVs</v>
      </c>
      <c r="B157" s="15" t="s">
        <v>25</v>
      </c>
      <c r="C157" s="15" t="s">
        <v>306</v>
      </c>
      <c r="D157" s="15" t="s">
        <v>352</v>
      </c>
      <c r="E157" s="16">
        <v>773.46518919181767</v>
      </c>
      <c r="F157" s="16">
        <v>894.2141396100933</v>
      </c>
      <c r="G157" s="16">
        <v>1118.0496051339933</v>
      </c>
      <c r="H157" s="16">
        <v>1362.1428659249311</v>
      </c>
      <c r="I157" s="16">
        <v>1497.1251325852425</v>
      </c>
      <c r="J157" s="16">
        <v>1646.7996194363161</v>
      </c>
      <c r="K157" s="16">
        <v>2096.9268854499246</v>
      </c>
      <c r="L157" s="16">
        <v>2398.7478897345204</v>
      </c>
      <c r="M157" s="16">
        <v>2564.7801999810331</v>
      </c>
      <c r="N157" s="16">
        <v>2719.156330535272</v>
      </c>
      <c r="O157" s="16">
        <v>2886.6146747686707</v>
      </c>
    </row>
    <row r="158" spans="1:15" x14ac:dyDescent="0.3">
      <c r="A158" s="15" t="str">
        <f>INDEX('R1. Scenario specifications'!$C$11:$C$49,MATCH($B158,'R1. Scenario specifications'!$A$11:$A$49,0))</f>
        <v>Current 1.5DS, 2020 start, 'Expect the Unexpected' but with cheap EVs</v>
      </c>
      <c r="B158" s="15" t="s">
        <v>25</v>
      </c>
      <c r="C158" s="15" t="s">
        <v>307</v>
      </c>
      <c r="D158" s="15" t="s">
        <v>353</v>
      </c>
      <c r="E158" s="16">
        <v>3279.7723348946201</v>
      </c>
      <c r="F158" s="16">
        <v>4082.6935657435747</v>
      </c>
      <c r="G158" s="16">
        <v>5207.7532954788785</v>
      </c>
      <c r="H158" s="16">
        <v>5752.5804499136493</v>
      </c>
      <c r="I158" s="16">
        <v>5136.3405351114152</v>
      </c>
      <c r="J158" s="16">
        <v>5418.9680201849824</v>
      </c>
      <c r="K158" s="16">
        <v>7831.8697379241858</v>
      </c>
      <c r="L158" s="16">
        <v>8822.4657673379916</v>
      </c>
      <c r="M158" s="16">
        <v>9382.4711747121983</v>
      </c>
      <c r="N158" s="16">
        <v>9879.075692625991</v>
      </c>
      <c r="O158" s="16">
        <v>10417.926087027226</v>
      </c>
    </row>
    <row r="159" spans="1:15" x14ac:dyDescent="0.3">
      <c r="A159" s="15" t="str">
        <f>INDEX('R1. Scenario specifications'!$C$11:$C$49,MATCH($B159,'R1. Scenario specifications'!$A$11:$A$49,0))</f>
        <v>Current 1.5DS, 2020 start, 'Expect the Unexpected' but with cheap EVs</v>
      </c>
      <c r="B159" s="15" t="s">
        <v>25</v>
      </c>
      <c r="C159" s="15" t="s">
        <v>308</v>
      </c>
      <c r="D159" s="15" t="s">
        <v>354</v>
      </c>
      <c r="E159" s="16">
        <v>554.93024628706189</v>
      </c>
      <c r="F159" s="16">
        <v>667.25533606737849</v>
      </c>
      <c r="G159" s="16">
        <v>860.61058351424685</v>
      </c>
      <c r="H159" s="16">
        <v>1050.0224106883256</v>
      </c>
      <c r="I159" s="16">
        <v>1100.5545201932689</v>
      </c>
      <c r="J159" s="16">
        <v>1182.342469212261</v>
      </c>
      <c r="K159" s="16">
        <v>1659.69216118449</v>
      </c>
      <c r="L159" s="16">
        <v>1996.105409739057</v>
      </c>
      <c r="M159" s="16">
        <v>2120.4780862841317</v>
      </c>
      <c r="N159" s="16">
        <v>2224.0255057111467</v>
      </c>
      <c r="O159" s="16">
        <v>2266.4712323875965</v>
      </c>
    </row>
    <row r="160" spans="1:15" x14ac:dyDescent="0.3">
      <c r="A160" s="15" t="str">
        <f>INDEX('R1. Scenario specifications'!$C$11:$C$49,MATCH($B160,'R1. Scenario specifications'!$A$11:$A$49,0))</f>
        <v>Current 1.5DS, 2020 start, 'Expect the Unexpected' but with cheap EVs</v>
      </c>
      <c r="B160" s="15" t="s">
        <v>25</v>
      </c>
      <c r="C160" s="15" t="s">
        <v>309</v>
      </c>
      <c r="D160" s="15" t="s">
        <v>355</v>
      </c>
      <c r="E160" s="16">
        <v>6768.2107930323273</v>
      </c>
      <c r="F160" s="16">
        <v>9604.056661485145</v>
      </c>
      <c r="G160" s="16">
        <v>16237.412608619827</v>
      </c>
      <c r="H160" s="16">
        <v>17254.81817789924</v>
      </c>
      <c r="I160" s="16">
        <v>14706.825860452789</v>
      </c>
      <c r="J160" s="16">
        <v>14955.147045749185</v>
      </c>
      <c r="K160" s="16">
        <v>21531.626272423513</v>
      </c>
      <c r="L160" s="16">
        <v>24584.079737010965</v>
      </c>
      <c r="M160" s="16">
        <v>26431.69162868175</v>
      </c>
      <c r="N160" s="16">
        <v>28153.784213307677</v>
      </c>
      <c r="O160" s="16">
        <v>30398.024501170028</v>
      </c>
    </row>
    <row r="161" spans="1:15" x14ac:dyDescent="0.3">
      <c r="A161" s="15" t="str">
        <f>INDEX('R1. Scenario specifications'!$C$11:$C$49,MATCH($B161,'R1. Scenario specifications'!$A$11:$A$49,0))</f>
        <v>Current 1.5DS, 2020 start, 'Expect the Unexpected' but with cheap EVs</v>
      </c>
      <c r="B161" s="15" t="s">
        <v>25</v>
      </c>
      <c r="C161" s="15" t="s">
        <v>310</v>
      </c>
      <c r="D161" s="15" t="s">
        <v>356</v>
      </c>
      <c r="E161" s="16">
        <v>490.514499768306</v>
      </c>
      <c r="F161" s="16">
        <v>524.93618944866842</v>
      </c>
      <c r="G161" s="16">
        <v>555.19395083536801</v>
      </c>
      <c r="H161" s="16">
        <v>559.27948645064043</v>
      </c>
      <c r="I161" s="16">
        <v>527.51127830369603</v>
      </c>
      <c r="J161" s="16">
        <v>495.10329812374863</v>
      </c>
      <c r="K161" s="16">
        <v>579.17154028997572</v>
      </c>
      <c r="L161" s="16">
        <v>602.907605092577</v>
      </c>
      <c r="M161" s="16">
        <v>596.29376158342211</v>
      </c>
      <c r="N161" s="16">
        <v>586.22747464993017</v>
      </c>
      <c r="O161" s="16">
        <v>563.53298140363188</v>
      </c>
    </row>
    <row r="162" spans="1:15" x14ac:dyDescent="0.3">
      <c r="A162" s="15" t="str">
        <f>INDEX('R1. Scenario specifications'!$C$11:$C$49,MATCH($B162,'R1. Scenario specifications'!$A$11:$A$49,0))</f>
        <v>Current 2DS, 2030 start, 'Expect the Unexpected'</v>
      </c>
      <c r="B162" s="15" t="s">
        <v>26</v>
      </c>
      <c r="C162" s="15" t="s">
        <v>303</v>
      </c>
      <c r="D162" s="15" t="s">
        <v>349</v>
      </c>
      <c r="E162" s="16">
        <v>303.90443076149779</v>
      </c>
      <c r="F162" s="16">
        <v>326.15031746610549</v>
      </c>
      <c r="G162" s="16">
        <v>347.05566024922416</v>
      </c>
      <c r="H162" s="16">
        <v>353.33506067595147</v>
      </c>
      <c r="I162" s="16">
        <v>375.50445777523174</v>
      </c>
      <c r="J162" s="16">
        <v>395.89107686726095</v>
      </c>
      <c r="K162" s="16">
        <v>407.25746620107958</v>
      </c>
      <c r="L162" s="16">
        <v>408.37337582981945</v>
      </c>
      <c r="M162" s="16">
        <v>405.96117095109844</v>
      </c>
      <c r="N162" s="16">
        <v>395.91835736822657</v>
      </c>
      <c r="O162" s="16">
        <v>392.00663019222827</v>
      </c>
    </row>
    <row r="163" spans="1:15" x14ac:dyDescent="0.3">
      <c r="A163" s="15" t="str">
        <f>INDEX('R1. Scenario specifications'!$C$11:$C$49,MATCH($B163,'R1. Scenario specifications'!$A$11:$A$49,0))</f>
        <v>Current 2DS, 2030 start, 'Expect the Unexpected'</v>
      </c>
      <c r="B163" s="15" t="s">
        <v>26</v>
      </c>
      <c r="C163" s="15" t="s">
        <v>304</v>
      </c>
      <c r="D163" s="15" t="s">
        <v>350</v>
      </c>
      <c r="E163" s="16">
        <v>704.60532435919754</v>
      </c>
      <c r="F163" s="16">
        <v>860.97149986110492</v>
      </c>
      <c r="G163" s="16">
        <v>1146.4631336452246</v>
      </c>
      <c r="H163" s="16">
        <v>1500.2632370055153</v>
      </c>
      <c r="I163" s="16">
        <v>1914.9601144419125</v>
      </c>
      <c r="J163" s="16">
        <v>2311.4155400239174</v>
      </c>
      <c r="K163" s="16">
        <v>2561.7770275746088</v>
      </c>
      <c r="L163" s="16">
        <v>2758.0375993655175</v>
      </c>
      <c r="M163" s="16">
        <v>2905.7975807808489</v>
      </c>
      <c r="N163" s="16">
        <v>3075.9091940897042</v>
      </c>
      <c r="O163" s="16">
        <v>3209.4835256105944</v>
      </c>
    </row>
    <row r="164" spans="1:15" x14ac:dyDescent="0.3">
      <c r="A164" s="15" t="str">
        <f>INDEX('R1. Scenario specifications'!$C$11:$C$49,MATCH($B164,'R1. Scenario specifications'!$A$11:$A$49,0))</f>
        <v>Current 2DS, 2030 start, 'Expect the Unexpected'</v>
      </c>
      <c r="B164" s="15" t="s">
        <v>26</v>
      </c>
      <c r="C164" s="15" t="s">
        <v>305</v>
      </c>
      <c r="D164" s="15" t="s">
        <v>351</v>
      </c>
      <c r="E164" s="16">
        <v>159.73830278697653</v>
      </c>
      <c r="F164" s="16">
        <v>169.3959959871955</v>
      </c>
      <c r="G164" s="16">
        <v>176.71914238919692</v>
      </c>
      <c r="H164" s="16">
        <v>175.15830181655548</v>
      </c>
      <c r="I164" s="16">
        <v>178.93494630264837</v>
      </c>
      <c r="J164" s="16">
        <v>180.1031409584196</v>
      </c>
      <c r="K164" s="16">
        <v>178.82582710171826</v>
      </c>
      <c r="L164" s="16">
        <v>175.78189501677815</v>
      </c>
      <c r="M164" s="16">
        <v>171.47940350173073</v>
      </c>
      <c r="N164" s="16">
        <v>166.23136037709438</v>
      </c>
      <c r="O164" s="16">
        <v>160.33221067069604</v>
      </c>
    </row>
    <row r="165" spans="1:15" x14ac:dyDescent="0.3">
      <c r="A165" s="15" t="str">
        <f>INDEX('R1. Scenario specifications'!$C$11:$C$49,MATCH($B165,'R1. Scenario specifications'!$A$11:$A$49,0))</f>
        <v>Current 2DS, 2030 start, 'Expect the Unexpected'</v>
      </c>
      <c r="B165" s="15" t="s">
        <v>26</v>
      </c>
      <c r="C165" s="15" t="s">
        <v>306</v>
      </c>
      <c r="D165" s="15" t="s">
        <v>352</v>
      </c>
      <c r="E165" s="16">
        <v>773.46518919181767</v>
      </c>
      <c r="F165" s="16">
        <v>894.2141396100933</v>
      </c>
      <c r="G165" s="16">
        <v>1118.0496051339933</v>
      </c>
      <c r="H165" s="16">
        <v>1375.5475785566457</v>
      </c>
      <c r="I165" s="16">
        <v>1724.3032616314572</v>
      </c>
      <c r="J165" s="16">
        <v>2084.8687241142929</v>
      </c>
      <c r="K165" s="16">
        <v>2262.1750391980499</v>
      </c>
      <c r="L165" s="16">
        <v>2440.2666476377581</v>
      </c>
      <c r="M165" s="16">
        <v>2599.9216070677712</v>
      </c>
      <c r="N165" s="16">
        <v>2744.0442859489576</v>
      </c>
      <c r="O165" s="16">
        <v>2908.0948721145751</v>
      </c>
    </row>
    <row r="166" spans="1:15" x14ac:dyDescent="0.3">
      <c r="A166" s="15" t="str">
        <f>INDEX('R1. Scenario specifications'!$C$11:$C$49,MATCH($B166,'R1. Scenario specifications'!$A$11:$A$49,0))</f>
        <v>Current 2DS, 2030 start, 'Expect the Unexpected'</v>
      </c>
      <c r="B166" s="15" t="s">
        <v>26</v>
      </c>
      <c r="C166" s="15" t="s">
        <v>307</v>
      </c>
      <c r="D166" s="15" t="s">
        <v>353</v>
      </c>
      <c r="E166" s="16">
        <v>3279.7723348946201</v>
      </c>
      <c r="F166" s="16">
        <v>4082.6935657435747</v>
      </c>
      <c r="G166" s="16">
        <v>5207.7532954788785</v>
      </c>
      <c r="H166" s="16">
        <v>5690.8087984717567</v>
      </c>
      <c r="I166" s="16">
        <v>6191.4894291863357</v>
      </c>
      <c r="J166" s="16">
        <v>7287.7375132872039</v>
      </c>
      <c r="K166" s="16">
        <v>7898.5910502124416</v>
      </c>
      <c r="L166" s="16">
        <v>8477.4213436615391</v>
      </c>
      <c r="M166" s="16">
        <v>9010.8743865703655</v>
      </c>
      <c r="N166" s="16">
        <v>9439.9996125112048</v>
      </c>
      <c r="O166" s="16">
        <v>9958.3420309886878</v>
      </c>
    </row>
    <row r="167" spans="1:15" x14ac:dyDescent="0.3">
      <c r="A167" s="15" t="str">
        <f>INDEX('R1. Scenario specifications'!$C$11:$C$49,MATCH($B167,'R1. Scenario specifications'!$A$11:$A$49,0))</f>
        <v>Current 2DS, 2030 start, 'Expect the Unexpected'</v>
      </c>
      <c r="B167" s="15" t="s">
        <v>26</v>
      </c>
      <c r="C167" s="15" t="s">
        <v>308</v>
      </c>
      <c r="D167" s="15" t="s">
        <v>354</v>
      </c>
      <c r="E167" s="16">
        <v>554.93024628706189</v>
      </c>
      <c r="F167" s="16">
        <v>667.25533606737849</v>
      </c>
      <c r="G167" s="16">
        <v>860.61058351424685</v>
      </c>
      <c r="H167" s="16">
        <v>1088.2132483847256</v>
      </c>
      <c r="I167" s="16">
        <v>1361.5777300071215</v>
      </c>
      <c r="J167" s="16">
        <v>1618.373631037435</v>
      </c>
      <c r="K167" s="16">
        <v>1757.0949501084831</v>
      </c>
      <c r="L167" s="16">
        <v>1933.7557812091818</v>
      </c>
      <c r="M167" s="16">
        <v>2049.3745228613966</v>
      </c>
      <c r="N167" s="16">
        <v>2176.7932347259539</v>
      </c>
      <c r="O167" s="16">
        <v>2291.2424315695362</v>
      </c>
    </row>
    <row r="168" spans="1:15" x14ac:dyDescent="0.3">
      <c r="A168" s="15" t="str">
        <f>INDEX('R1. Scenario specifications'!$C$11:$C$49,MATCH($B168,'R1. Scenario specifications'!$A$11:$A$49,0))</f>
        <v>Current 2DS, 2030 start, 'Expect the Unexpected'</v>
      </c>
      <c r="B168" s="15" t="s">
        <v>26</v>
      </c>
      <c r="C168" s="15" t="s">
        <v>309</v>
      </c>
      <c r="D168" s="15" t="s">
        <v>355</v>
      </c>
      <c r="E168" s="16">
        <v>6768.2107930323273</v>
      </c>
      <c r="F168" s="16">
        <v>9604.056661485145</v>
      </c>
      <c r="G168" s="16">
        <v>16237.412608619827</v>
      </c>
      <c r="H168" s="16">
        <v>17601.175858707185</v>
      </c>
      <c r="I168" s="16">
        <v>16940.142859621814</v>
      </c>
      <c r="J168" s="16">
        <v>20251.256549208316</v>
      </c>
      <c r="K168" s="16">
        <v>22039.884343791924</v>
      </c>
      <c r="L168" s="16">
        <v>23651.351560869687</v>
      </c>
      <c r="M168" s="16">
        <v>25330.384453973653</v>
      </c>
      <c r="N168" s="16">
        <v>26912.145479439503</v>
      </c>
      <c r="O168" s="16">
        <v>28976.898047542676</v>
      </c>
    </row>
    <row r="169" spans="1:15" x14ac:dyDescent="0.3">
      <c r="A169" s="15" t="str">
        <f>INDEX('R1. Scenario specifications'!$C$11:$C$49,MATCH($B169,'R1. Scenario specifications'!$A$11:$A$49,0))</f>
        <v>Current 2DS, 2030 start, 'Expect the Unexpected'</v>
      </c>
      <c r="B169" s="15" t="s">
        <v>26</v>
      </c>
      <c r="C169" s="15" t="s">
        <v>310</v>
      </c>
      <c r="D169" s="15" t="s">
        <v>356</v>
      </c>
      <c r="E169" s="16">
        <v>490.514499768306</v>
      </c>
      <c r="F169" s="16">
        <v>524.93618944866842</v>
      </c>
      <c r="G169" s="16">
        <v>555.19395083536801</v>
      </c>
      <c r="H169" s="16">
        <v>559.27948645064043</v>
      </c>
      <c r="I169" s="16">
        <v>581.30123858818172</v>
      </c>
      <c r="J169" s="16">
        <v>595.35266871306351</v>
      </c>
      <c r="K169" s="16">
        <v>601.15064540820595</v>
      </c>
      <c r="L169" s="16">
        <v>600.62628992940495</v>
      </c>
      <c r="M169" s="16">
        <v>595.1473363544626</v>
      </c>
      <c r="N169" s="16">
        <v>585.49041985978283</v>
      </c>
      <c r="O169" s="16">
        <v>571.72122326098906</v>
      </c>
    </row>
    <row r="170" spans="1:15" x14ac:dyDescent="0.3">
      <c r="A170" s="15" t="str">
        <f>INDEX('R1. Scenario specifications'!$C$11:$C$49,MATCH($B170,'R1. Scenario specifications'!$A$11:$A$49,0))</f>
        <v>Current 1.5DS, 2030 start, 'Expect the Unexpected' but with cheap EVs</v>
      </c>
      <c r="B170" s="15" t="s">
        <v>27</v>
      </c>
      <c r="C170" s="15" t="s">
        <v>303</v>
      </c>
      <c r="D170" s="15" t="s">
        <v>349</v>
      </c>
      <c r="E170" s="16">
        <v>303.90443076149779</v>
      </c>
      <c r="F170" s="16">
        <v>326.15031746610549</v>
      </c>
      <c r="G170" s="16">
        <v>347.05566024922416</v>
      </c>
      <c r="H170" s="16">
        <v>353.33506067595147</v>
      </c>
      <c r="I170" s="16">
        <v>336.13020679164219</v>
      </c>
      <c r="J170" s="16">
        <v>332.99517566971934</v>
      </c>
      <c r="K170" s="16">
        <v>317.00011279411223</v>
      </c>
      <c r="L170" s="16">
        <v>406.98478283220572</v>
      </c>
      <c r="M170" s="16">
        <v>410.13766783428702</v>
      </c>
      <c r="N170" s="16">
        <v>404.28627929712957</v>
      </c>
      <c r="O170" s="16">
        <v>400.59143903433261</v>
      </c>
    </row>
    <row r="171" spans="1:15" x14ac:dyDescent="0.3">
      <c r="A171" s="15" t="str">
        <f>INDEX('R1. Scenario specifications'!$C$11:$C$49,MATCH($B171,'R1. Scenario specifications'!$A$11:$A$49,0))</f>
        <v>Current 1.5DS, 2030 start, 'Expect the Unexpected' but with cheap EVs</v>
      </c>
      <c r="B171" s="15" t="s">
        <v>27</v>
      </c>
      <c r="C171" s="15" t="s">
        <v>304</v>
      </c>
      <c r="D171" s="15" t="s">
        <v>350</v>
      </c>
      <c r="E171" s="16">
        <v>704.60532435919754</v>
      </c>
      <c r="F171" s="16">
        <v>860.97149986110492</v>
      </c>
      <c r="G171" s="16">
        <v>1146.4631336452246</v>
      </c>
      <c r="H171" s="16">
        <v>1500.2632370055153</v>
      </c>
      <c r="I171" s="16">
        <v>1690.0465557759399</v>
      </c>
      <c r="J171" s="16">
        <v>1833.7884617966286</v>
      </c>
      <c r="K171" s="16">
        <v>1870.7344910159227</v>
      </c>
      <c r="L171" s="16">
        <v>2854.7330228150263</v>
      </c>
      <c r="M171" s="16">
        <v>3022.5040615583598</v>
      </c>
      <c r="N171" s="16">
        <v>3209.163190399724</v>
      </c>
      <c r="O171" s="16">
        <v>3357.431905974443</v>
      </c>
    </row>
    <row r="172" spans="1:15" x14ac:dyDescent="0.3">
      <c r="A172" s="15" t="str">
        <f>INDEX('R1. Scenario specifications'!$C$11:$C$49,MATCH($B172,'R1. Scenario specifications'!$A$11:$A$49,0))</f>
        <v>Current 1.5DS, 2030 start, 'Expect the Unexpected' but with cheap EVs</v>
      </c>
      <c r="B172" s="15" t="s">
        <v>27</v>
      </c>
      <c r="C172" s="15" t="s">
        <v>305</v>
      </c>
      <c r="D172" s="15" t="s">
        <v>351</v>
      </c>
      <c r="E172" s="16">
        <v>159.73830278697653</v>
      </c>
      <c r="F172" s="16">
        <v>169.3959959871955</v>
      </c>
      <c r="G172" s="16">
        <v>176.71914238919692</v>
      </c>
      <c r="H172" s="16">
        <v>175.15830181655548</v>
      </c>
      <c r="I172" s="16">
        <v>167.18324066386256</v>
      </c>
      <c r="J172" s="16">
        <v>156.21390120390058</v>
      </c>
      <c r="K172" s="16">
        <v>147.33615688373104</v>
      </c>
      <c r="L172" s="16">
        <v>177.34949840201341</v>
      </c>
      <c r="M172" s="16">
        <v>171.98458126145891</v>
      </c>
      <c r="N172" s="16">
        <v>166.39593281887602</v>
      </c>
      <c r="O172" s="16">
        <v>160.75598348918419</v>
      </c>
    </row>
    <row r="173" spans="1:15" x14ac:dyDescent="0.3">
      <c r="A173" s="15" t="str">
        <f>INDEX('R1. Scenario specifications'!$C$11:$C$49,MATCH($B173,'R1. Scenario specifications'!$A$11:$A$49,0))</f>
        <v>Current 1.5DS, 2030 start, 'Expect the Unexpected' but with cheap EVs</v>
      </c>
      <c r="B173" s="15" t="s">
        <v>27</v>
      </c>
      <c r="C173" s="15" t="s">
        <v>306</v>
      </c>
      <c r="D173" s="15" t="s">
        <v>352</v>
      </c>
      <c r="E173" s="16">
        <v>773.46518919181767</v>
      </c>
      <c r="F173" s="16">
        <v>894.2141396100933</v>
      </c>
      <c r="G173" s="16">
        <v>1118.0496051339933</v>
      </c>
      <c r="H173" s="16">
        <v>1375.5475785566457</v>
      </c>
      <c r="I173" s="16">
        <v>1595.7978965716934</v>
      </c>
      <c r="J173" s="16">
        <v>1772.8216373501323</v>
      </c>
      <c r="K173" s="16">
        <v>1802.2053965782015</v>
      </c>
      <c r="L173" s="16">
        <v>2426.2080164677127</v>
      </c>
      <c r="M173" s="16">
        <v>2602.5207552548673</v>
      </c>
      <c r="N173" s="16">
        <v>2758.5043091494244</v>
      </c>
      <c r="O173" s="16">
        <v>2927.2529080328977</v>
      </c>
    </row>
    <row r="174" spans="1:15" x14ac:dyDescent="0.3">
      <c r="A174" s="15" t="str">
        <f>INDEX('R1. Scenario specifications'!$C$11:$C$49,MATCH($B174,'R1. Scenario specifications'!$A$11:$A$49,0))</f>
        <v>Current 1.5DS, 2030 start, 'Expect the Unexpected' but with cheap EVs</v>
      </c>
      <c r="B174" s="15" t="s">
        <v>27</v>
      </c>
      <c r="C174" s="15" t="s">
        <v>307</v>
      </c>
      <c r="D174" s="15" t="s">
        <v>353</v>
      </c>
      <c r="E174" s="16">
        <v>3279.7723348946201</v>
      </c>
      <c r="F174" s="16">
        <v>4082.6935657435747</v>
      </c>
      <c r="G174" s="16">
        <v>5207.7532954788785</v>
      </c>
      <c r="H174" s="16">
        <v>5690.8087984717567</v>
      </c>
      <c r="I174" s="16">
        <v>5601.7952620428441</v>
      </c>
      <c r="J174" s="16">
        <v>6114.2813037602118</v>
      </c>
      <c r="K174" s="16">
        <v>5767.2977982941457</v>
      </c>
      <c r="L174" s="16">
        <v>8863.3286561499081</v>
      </c>
      <c r="M174" s="16">
        <v>9431.441846648584</v>
      </c>
      <c r="N174" s="16">
        <v>9949.0469415935186</v>
      </c>
      <c r="O174" s="16">
        <v>10459.503961985833</v>
      </c>
    </row>
    <row r="175" spans="1:15" x14ac:dyDescent="0.3">
      <c r="A175" s="15" t="str">
        <f>INDEX('R1. Scenario specifications'!$C$11:$C$49,MATCH($B175,'R1. Scenario specifications'!$A$11:$A$49,0))</f>
        <v>Current 1.5DS, 2030 start, 'Expect the Unexpected' but with cheap EVs</v>
      </c>
      <c r="B175" s="15" t="s">
        <v>27</v>
      </c>
      <c r="C175" s="15" t="s">
        <v>308</v>
      </c>
      <c r="D175" s="15" t="s">
        <v>354</v>
      </c>
      <c r="E175" s="16">
        <v>554.93024628706189</v>
      </c>
      <c r="F175" s="16">
        <v>667.25533606737849</v>
      </c>
      <c r="G175" s="16">
        <v>860.61058351424685</v>
      </c>
      <c r="H175" s="16">
        <v>1088.2132483847256</v>
      </c>
      <c r="I175" s="16">
        <v>1163.6197309299189</v>
      </c>
      <c r="J175" s="16">
        <v>1257.7228661655156</v>
      </c>
      <c r="K175" s="16">
        <v>1297.5506940576838</v>
      </c>
      <c r="L175" s="16">
        <v>2015.0879340984129</v>
      </c>
      <c r="M175" s="16">
        <v>2148.4593947901744</v>
      </c>
      <c r="N175" s="16">
        <v>2299.8244478161669</v>
      </c>
      <c r="O175" s="16">
        <v>2383.4702043792545</v>
      </c>
    </row>
    <row r="176" spans="1:15" x14ac:dyDescent="0.3">
      <c r="A176" s="15" t="str">
        <f>INDEX('R1. Scenario specifications'!$C$11:$C$49,MATCH($B176,'R1. Scenario specifications'!$A$11:$A$49,0))</f>
        <v>Current 1.5DS, 2030 start, 'Expect the Unexpected' but with cheap EVs</v>
      </c>
      <c r="B176" s="15" t="s">
        <v>27</v>
      </c>
      <c r="C176" s="15" t="s">
        <v>309</v>
      </c>
      <c r="D176" s="15" t="s">
        <v>355</v>
      </c>
      <c r="E176" s="16">
        <v>6768.2107930323273</v>
      </c>
      <c r="F176" s="16">
        <v>9604.056661485145</v>
      </c>
      <c r="G176" s="16">
        <v>16237.412608619827</v>
      </c>
      <c r="H176" s="16">
        <v>17601.175858707185</v>
      </c>
      <c r="I176" s="16">
        <v>15748.621716783442</v>
      </c>
      <c r="J176" s="16">
        <v>16851.14691602498</v>
      </c>
      <c r="K176" s="16">
        <v>15996.621777934275</v>
      </c>
      <c r="L176" s="16">
        <v>24756.590695053259</v>
      </c>
      <c r="M176" s="16">
        <v>26626.055132773789</v>
      </c>
      <c r="N176" s="16">
        <v>28451.836898034257</v>
      </c>
      <c r="O176" s="16">
        <v>30530.945832846566</v>
      </c>
    </row>
    <row r="177" spans="1:15" x14ac:dyDescent="0.3">
      <c r="A177" s="15" t="str">
        <f>INDEX('R1. Scenario specifications'!$C$11:$C$49,MATCH($B177,'R1. Scenario specifications'!$A$11:$A$49,0))</f>
        <v>Current 1.5DS, 2030 start, 'Expect the Unexpected' but with cheap EVs</v>
      </c>
      <c r="B177" s="15" t="s">
        <v>27</v>
      </c>
      <c r="C177" s="15" t="s">
        <v>310</v>
      </c>
      <c r="D177" s="15" t="s">
        <v>356</v>
      </c>
      <c r="E177" s="16">
        <v>490.514499768306</v>
      </c>
      <c r="F177" s="16">
        <v>524.93618944866842</v>
      </c>
      <c r="G177" s="16">
        <v>555.19395083536801</v>
      </c>
      <c r="H177" s="16">
        <v>559.27948645064043</v>
      </c>
      <c r="I177" s="16">
        <v>548.66343230494408</v>
      </c>
      <c r="J177" s="16">
        <v>520.04211182489507</v>
      </c>
      <c r="K177" s="16">
        <v>500.19840557164815</v>
      </c>
      <c r="L177" s="16">
        <v>606.09157940284194</v>
      </c>
      <c r="M177" s="16">
        <v>597.03918281337155</v>
      </c>
      <c r="N177" s="16">
        <v>586.69067192764282</v>
      </c>
      <c r="O177" s="16">
        <v>574.09438835573269</v>
      </c>
    </row>
    <row r="178" spans="1:15" x14ac:dyDescent="0.3">
      <c r="A178" s="15" t="str">
        <f>INDEX('R1. Scenario specifications'!$C$11:$C$49,MATCH($B178,'R1. Scenario specifications'!$A$11:$A$49,0))</f>
        <v>Current 1.5DS, 2020 start, 'Expect the Unexpected' but with cheap energy efficiency</v>
      </c>
      <c r="B178" s="15" t="s">
        <v>28</v>
      </c>
      <c r="C178" s="15" t="s">
        <v>303</v>
      </c>
      <c r="D178" s="15" t="s">
        <v>349</v>
      </c>
      <c r="E178" s="16">
        <v>303.90443076149779</v>
      </c>
      <c r="F178" s="16">
        <v>326.15031746610549</v>
      </c>
      <c r="G178" s="16">
        <v>347.05566024922416</v>
      </c>
      <c r="H178" s="16">
        <v>414.17055856411849</v>
      </c>
      <c r="I178" s="16">
        <v>384.8289353815598</v>
      </c>
      <c r="J178" s="16">
        <v>402.52098027425251</v>
      </c>
      <c r="K178" s="16">
        <v>454.73894172343608</v>
      </c>
      <c r="L178" s="16">
        <v>490.19304893497775</v>
      </c>
      <c r="M178" s="16">
        <v>484.57111907318262</v>
      </c>
      <c r="N178" s="16">
        <v>475.60531524264911</v>
      </c>
      <c r="O178" s="16">
        <v>471.69364487415567</v>
      </c>
    </row>
    <row r="179" spans="1:15" x14ac:dyDescent="0.3">
      <c r="A179" s="15" t="str">
        <f>INDEX('R1. Scenario specifications'!$C$11:$C$49,MATCH($B179,'R1. Scenario specifications'!$A$11:$A$49,0))</f>
        <v>Current 1.5DS, 2020 start, 'Expect the Unexpected' but with cheap energy efficiency</v>
      </c>
      <c r="B179" s="15" t="s">
        <v>28</v>
      </c>
      <c r="C179" s="15" t="s">
        <v>304</v>
      </c>
      <c r="D179" s="15" t="s">
        <v>350</v>
      </c>
      <c r="E179" s="16">
        <v>704.60532435919754</v>
      </c>
      <c r="F179" s="16">
        <v>860.97149986110492</v>
      </c>
      <c r="G179" s="16">
        <v>1146.4631336452246</v>
      </c>
      <c r="H179" s="16">
        <v>1473.1674891756268</v>
      </c>
      <c r="I179" s="16">
        <v>1589.968265934808</v>
      </c>
      <c r="J179" s="16">
        <v>1888.5287089571541</v>
      </c>
      <c r="K179" s="16">
        <v>2402.8627726987661</v>
      </c>
      <c r="L179" s="16">
        <v>2785.0938517970667</v>
      </c>
      <c r="M179" s="16">
        <v>2934.0850144196811</v>
      </c>
      <c r="N179" s="16">
        <v>3096.6809991241544</v>
      </c>
      <c r="O179" s="16">
        <v>3218.2163506133807</v>
      </c>
    </row>
    <row r="180" spans="1:15" x14ac:dyDescent="0.3">
      <c r="A180" s="15" t="str">
        <f>INDEX('R1. Scenario specifications'!$C$11:$C$49,MATCH($B180,'R1. Scenario specifications'!$A$11:$A$49,0))</f>
        <v>Current 1.5DS, 2020 start, 'Expect the Unexpected' but with cheap energy efficiency</v>
      </c>
      <c r="B180" s="15" t="s">
        <v>28</v>
      </c>
      <c r="C180" s="15" t="s">
        <v>305</v>
      </c>
      <c r="D180" s="15" t="s">
        <v>351</v>
      </c>
      <c r="E180" s="16">
        <v>159.73830278697653</v>
      </c>
      <c r="F180" s="16">
        <v>169.3959959871955</v>
      </c>
      <c r="G180" s="16">
        <v>176.71914238919692</v>
      </c>
      <c r="H180" s="16">
        <v>175.15830181655548</v>
      </c>
      <c r="I180" s="16">
        <v>164.04336943459964</v>
      </c>
      <c r="J180" s="16">
        <v>161.29673345573471</v>
      </c>
      <c r="K180" s="16">
        <v>172.78122439953583</v>
      </c>
      <c r="L180" s="16">
        <v>175.78189501677815</v>
      </c>
      <c r="M180" s="16">
        <v>171.47940350173073</v>
      </c>
      <c r="N180" s="16">
        <v>166.23136037709438</v>
      </c>
      <c r="O180" s="16">
        <v>160.33221067069604</v>
      </c>
    </row>
    <row r="181" spans="1:15" x14ac:dyDescent="0.3">
      <c r="A181" s="15" t="str">
        <f>INDEX('R1. Scenario specifications'!$C$11:$C$49,MATCH($B181,'R1. Scenario specifications'!$A$11:$A$49,0))</f>
        <v>Current 1.5DS, 2020 start, 'Expect the Unexpected' but with cheap energy efficiency</v>
      </c>
      <c r="B181" s="15" t="s">
        <v>28</v>
      </c>
      <c r="C181" s="15" t="s">
        <v>306</v>
      </c>
      <c r="D181" s="15" t="s">
        <v>352</v>
      </c>
      <c r="E181" s="16">
        <v>773.46518919181767</v>
      </c>
      <c r="F181" s="16">
        <v>894.2141396100933</v>
      </c>
      <c r="G181" s="16">
        <v>1118.0496051339933</v>
      </c>
      <c r="H181" s="16">
        <v>1378.2814477183379</v>
      </c>
      <c r="I181" s="16">
        <v>1495.906061374119</v>
      </c>
      <c r="J181" s="16">
        <v>1814.2511981091247</v>
      </c>
      <c r="K181" s="16">
        <v>2158.4984066460347</v>
      </c>
      <c r="L181" s="16">
        <v>2440.2666476377581</v>
      </c>
      <c r="M181" s="16">
        <v>2596.2495603180664</v>
      </c>
      <c r="N181" s="16">
        <v>2745.8537935195709</v>
      </c>
      <c r="O181" s="16">
        <v>2908.0948721145751</v>
      </c>
    </row>
    <row r="182" spans="1:15" x14ac:dyDescent="0.3">
      <c r="A182" s="15" t="str">
        <f>INDEX('R1. Scenario specifications'!$C$11:$C$49,MATCH($B182,'R1. Scenario specifications'!$A$11:$A$49,0))</f>
        <v>Current 1.5DS, 2020 start, 'Expect the Unexpected' but with cheap energy efficiency</v>
      </c>
      <c r="B182" s="15" t="s">
        <v>28</v>
      </c>
      <c r="C182" s="15" t="s">
        <v>307</v>
      </c>
      <c r="D182" s="15" t="s">
        <v>353</v>
      </c>
      <c r="E182" s="16">
        <v>3279.7723348946201</v>
      </c>
      <c r="F182" s="16">
        <v>4082.6935657435747</v>
      </c>
      <c r="G182" s="16">
        <v>5207.7532954788785</v>
      </c>
      <c r="H182" s="16">
        <v>4330.0551950404461</v>
      </c>
      <c r="I182" s="16">
        <v>4047.2195915819639</v>
      </c>
      <c r="J182" s="16">
        <v>4636.198075518113</v>
      </c>
      <c r="K182" s="16">
        <v>5755.4139658678951</v>
      </c>
      <c r="L182" s="16">
        <v>6570.4390528495323</v>
      </c>
      <c r="M182" s="16">
        <v>6957.2120291876881</v>
      </c>
      <c r="N182" s="16">
        <v>7290.8462726322632</v>
      </c>
      <c r="O182" s="16">
        <v>7694.9159828815245</v>
      </c>
    </row>
    <row r="183" spans="1:15" x14ac:dyDescent="0.3">
      <c r="A183" s="15" t="str">
        <f>INDEX('R1. Scenario specifications'!$C$11:$C$49,MATCH($B183,'R1. Scenario specifications'!$A$11:$A$49,0))</f>
        <v>Current 1.5DS, 2020 start, 'Expect the Unexpected' but with cheap energy efficiency</v>
      </c>
      <c r="B183" s="15" t="s">
        <v>28</v>
      </c>
      <c r="C183" s="15" t="s">
        <v>308</v>
      </c>
      <c r="D183" s="15" t="s">
        <v>354</v>
      </c>
      <c r="E183" s="16">
        <v>554.93024628706189</v>
      </c>
      <c r="F183" s="16">
        <v>667.25533606737849</v>
      </c>
      <c r="G183" s="16">
        <v>860.61058351424685</v>
      </c>
      <c r="H183" s="16">
        <v>1053.6937446814679</v>
      </c>
      <c r="I183" s="16">
        <v>1101.8010847477653</v>
      </c>
      <c r="J183" s="16">
        <v>1300.7858353420188</v>
      </c>
      <c r="K183" s="16">
        <v>1663.8140263131363</v>
      </c>
      <c r="L183" s="16">
        <v>1954.7505957009762</v>
      </c>
      <c r="M183" s="16">
        <v>2061.0548072927163</v>
      </c>
      <c r="N183" s="16">
        <v>2191.2024380843518</v>
      </c>
      <c r="O183" s="16">
        <v>2299.2924446382899</v>
      </c>
    </row>
    <row r="184" spans="1:15" x14ac:dyDescent="0.3">
      <c r="A184" s="15" t="str">
        <f>INDEX('R1. Scenario specifications'!$C$11:$C$49,MATCH($B184,'R1. Scenario specifications'!$A$11:$A$49,0))</f>
        <v>Current 1.5DS, 2020 start, 'Expect the Unexpected' but with cheap energy efficiency</v>
      </c>
      <c r="B184" s="15" t="s">
        <v>28</v>
      </c>
      <c r="C184" s="15" t="s">
        <v>309</v>
      </c>
      <c r="D184" s="15" t="s">
        <v>355</v>
      </c>
      <c r="E184" s="16">
        <v>6768.2107930323273</v>
      </c>
      <c r="F184" s="16">
        <v>9604.056661485145</v>
      </c>
      <c r="G184" s="16">
        <v>16237.412608619827</v>
      </c>
      <c r="H184" s="16">
        <v>11080.71219125772</v>
      </c>
      <c r="I184" s="16">
        <v>11464.538349364271</v>
      </c>
      <c r="J184" s="16">
        <v>13048.360906458507</v>
      </c>
      <c r="K184" s="16">
        <v>16249.19361345236</v>
      </c>
      <c r="L184" s="16">
        <v>18207.437376335813</v>
      </c>
      <c r="M184" s="16">
        <v>19404.88796780297</v>
      </c>
      <c r="N184" s="16">
        <v>20689.831080053158</v>
      </c>
      <c r="O184" s="16">
        <v>22255.454428256409</v>
      </c>
    </row>
    <row r="185" spans="1:15" x14ac:dyDescent="0.3">
      <c r="A185" s="15" t="str">
        <f>INDEX('R1. Scenario specifications'!$C$11:$C$49,MATCH($B185,'R1. Scenario specifications'!$A$11:$A$49,0))</f>
        <v>Current 1.5DS, 2020 start, 'Expect the Unexpected' but with cheap energy efficiency</v>
      </c>
      <c r="B185" s="15" t="s">
        <v>28</v>
      </c>
      <c r="C185" s="15" t="s">
        <v>310</v>
      </c>
      <c r="D185" s="15" t="s">
        <v>356</v>
      </c>
      <c r="E185" s="16">
        <v>490.514499768306</v>
      </c>
      <c r="F185" s="16">
        <v>524.93618944866842</v>
      </c>
      <c r="G185" s="16">
        <v>555.19395083536801</v>
      </c>
      <c r="H185" s="16">
        <v>559.27948645064043</v>
      </c>
      <c r="I185" s="16">
        <v>534.16085719812304</v>
      </c>
      <c r="J185" s="16">
        <v>538.03098476542141</v>
      </c>
      <c r="K185" s="16">
        <v>582.7650958932943</v>
      </c>
      <c r="L185" s="16">
        <v>600.62628992940495</v>
      </c>
      <c r="M185" s="16">
        <v>595.1473363544626</v>
      </c>
      <c r="N185" s="16">
        <v>585.49041985978283</v>
      </c>
      <c r="O185" s="16">
        <v>571.72122326098906</v>
      </c>
    </row>
    <row r="186" spans="1:15" x14ac:dyDescent="0.3">
      <c r="A186" s="15" t="str">
        <f>INDEX('R1. Scenario specifications'!$C$11:$C$49,MATCH($B186,'R1. Scenario specifications'!$A$11:$A$49,0))</f>
        <v>Current 1.5DS, 2030 start, 'Expect the Unexpected' but with cheap energy efficiency</v>
      </c>
      <c r="B186" s="15" t="s">
        <v>29</v>
      </c>
      <c r="C186" s="15" t="s">
        <v>303</v>
      </c>
      <c r="D186" s="15" t="s">
        <v>349</v>
      </c>
      <c r="E186" s="16">
        <v>303.90443076149779</v>
      </c>
      <c r="F186" s="16">
        <v>326.15031746610549</v>
      </c>
      <c r="G186" s="16">
        <v>347.05566024922416</v>
      </c>
      <c r="H186" s="16">
        <v>353.33506067595147</v>
      </c>
      <c r="I186" s="16">
        <v>399.83527410799525</v>
      </c>
      <c r="J186" s="16">
        <v>393.62168521339783</v>
      </c>
      <c r="K186" s="16">
        <v>371.34358974391239</v>
      </c>
      <c r="L186" s="16">
        <v>497.04476933747418</v>
      </c>
      <c r="M186" s="16">
        <v>494.13501970300007</v>
      </c>
      <c r="N186" s="16">
        <v>485.93806711360435</v>
      </c>
      <c r="O186" s="16">
        <v>476.95350188456274</v>
      </c>
    </row>
    <row r="187" spans="1:15" x14ac:dyDescent="0.3">
      <c r="A187" s="15" t="str">
        <f>INDEX('R1. Scenario specifications'!$C$11:$C$49,MATCH($B187,'R1. Scenario specifications'!$A$11:$A$49,0))</f>
        <v>Current 1.5DS, 2030 start, 'Expect the Unexpected' but with cheap energy efficiency</v>
      </c>
      <c r="B187" s="15" t="s">
        <v>29</v>
      </c>
      <c r="C187" s="15" t="s">
        <v>304</v>
      </c>
      <c r="D187" s="15" t="s">
        <v>350</v>
      </c>
      <c r="E187" s="16">
        <v>704.60532435919754</v>
      </c>
      <c r="F187" s="16">
        <v>860.97149986110492</v>
      </c>
      <c r="G187" s="16">
        <v>1146.4631336452246</v>
      </c>
      <c r="H187" s="16">
        <v>1500.2632370055153</v>
      </c>
      <c r="I187" s="16">
        <v>1692.9206193870123</v>
      </c>
      <c r="J187" s="16">
        <v>1833.7884617966281</v>
      </c>
      <c r="K187" s="16">
        <v>1870.7344910159218</v>
      </c>
      <c r="L187" s="16">
        <v>2785.0938517970667</v>
      </c>
      <c r="M187" s="16">
        <v>2990.1838120222878</v>
      </c>
      <c r="N187" s="16">
        <v>3180.3302035145239</v>
      </c>
      <c r="O187" s="16">
        <v>3362.5353192833713</v>
      </c>
    </row>
    <row r="188" spans="1:15" x14ac:dyDescent="0.3">
      <c r="A188" s="15" t="str">
        <f>INDEX('R1. Scenario specifications'!$C$11:$C$49,MATCH($B188,'R1. Scenario specifications'!$A$11:$A$49,0))</f>
        <v>Current 1.5DS, 2030 start, 'Expect the Unexpected' but with cheap energy efficiency</v>
      </c>
      <c r="B188" s="15" t="s">
        <v>29</v>
      </c>
      <c r="C188" s="15" t="s">
        <v>305</v>
      </c>
      <c r="D188" s="15" t="s">
        <v>351</v>
      </c>
      <c r="E188" s="16">
        <v>159.73830278697653</v>
      </c>
      <c r="F188" s="16">
        <v>169.3959959871955</v>
      </c>
      <c r="G188" s="16">
        <v>176.71914238919692</v>
      </c>
      <c r="H188" s="16">
        <v>175.15830181655548</v>
      </c>
      <c r="I188" s="16">
        <v>170.09518323492347</v>
      </c>
      <c r="J188" s="16">
        <v>156.21390120390058</v>
      </c>
      <c r="K188" s="16">
        <v>147.36685673871182</v>
      </c>
      <c r="L188" s="16">
        <v>175.78189501677815</v>
      </c>
      <c r="M188" s="16">
        <v>171.47940350173073</v>
      </c>
      <c r="N188" s="16">
        <v>166.23136037709438</v>
      </c>
      <c r="O188" s="16">
        <v>160.73057164452095</v>
      </c>
    </row>
    <row r="189" spans="1:15" x14ac:dyDescent="0.3">
      <c r="A189" s="15" t="str">
        <f>INDEX('R1. Scenario specifications'!$C$11:$C$49,MATCH($B189,'R1. Scenario specifications'!$A$11:$A$49,0))</f>
        <v>Current 1.5DS, 2030 start, 'Expect the Unexpected' but with cheap energy efficiency</v>
      </c>
      <c r="B189" s="15" t="s">
        <v>29</v>
      </c>
      <c r="C189" s="15" t="s">
        <v>306</v>
      </c>
      <c r="D189" s="15" t="s">
        <v>352</v>
      </c>
      <c r="E189" s="16">
        <v>773.46518919181767</v>
      </c>
      <c r="F189" s="16">
        <v>894.2141396100933</v>
      </c>
      <c r="G189" s="16">
        <v>1118.0496051339933</v>
      </c>
      <c r="H189" s="16">
        <v>1375.5475785566457</v>
      </c>
      <c r="I189" s="16">
        <v>1602.6955684158456</v>
      </c>
      <c r="J189" s="16">
        <v>1781.8174289565993</v>
      </c>
      <c r="K189" s="16">
        <v>1793.0989366544186</v>
      </c>
      <c r="L189" s="16">
        <v>2460.7580691078115</v>
      </c>
      <c r="M189" s="16">
        <v>2629.0003511998821</v>
      </c>
      <c r="N189" s="16">
        <v>2781.2281401383239</v>
      </c>
      <c r="O189" s="16">
        <v>2931.280892032622</v>
      </c>
    </row>
    <row r="190" spans="1:15" x14ac:dyDescent="0.3">
      <c r="A190" s="15" t="str">
        <f>INDEX('R1. Scenario specifications'!$C$11:$C$49,MATCH($B190,'R1. Scenario specifications'!$A$11:$A$49,0))</f>
        <v>Current 1.5DS, 2030 start, 'Expect the Unexpected' but with cheap energy efficiency</v>
      </c>
      <c r="B190" s="15" t="s">
        <v>29</v>
      </c>
      <c r="C190" s="15" t="s">
        <v>307</v>
      </c>
      <c r="D190" s="15" t="s">
        <v>353</v>
      </c>
      <c r="E190" s="16">
        <v>3279.7723348946201</v>
      </c>
      <c r="F190" s="16">
        <v>4082.6935657435747</v>
      </c>
      <c r="G190" s="16">
        <v>5207.7532954788785</v>
      </c>
      <c r="H190" s="16">
        <v>5690.8087984717567</v>
      </c>
      <c r="I190" s="16">
        <v>4358.6089485603188</v>
      </c>
      <c r="J190" s="16">
        <v>4455.3558550585021</v>
      </c>
      <c r="K190" s="16">
        <v>4369.49158792662</v>
      </c>
      <c r="L190" s="16">
        <v>6610.6549820406144</v>
      </c>
      <c r="M190" s="16">
        <v>7000.9746487359535</v>
      </c>
      <c r="N190" s="16">
        <v>7371.781932503427</v>
      </c>
      <c r="O190" s="16">
        <v>7723.3125501017912</v>
      </c>
    </row>
    <row r="191" spans="1:15" x14ac:dyDescent="0.3">
      <c r="A191" s="15" t="str">
        <f>INDEX('R1. Scenario specifications'!$C$11:$C$49,MATCH($B191,'R1. Scenario specifications'!$A$11:$A$49,0))</f>
        <v>Current 1.5DS, 2030 start, 'Expect the Unexpected' but with cheap energy efficiency</v>
      </c>
      <c r="B191" s="15" t="s">
        <v>29</v>
      </c>
      <c r="C191" s="15" t="s">
        <v>308</v>
      </c>
      <c r="D191" s="15" t="s">
        <v>354</v>
      </c>
      <c r="E191" s="16">
        <v>554.93024628706189</v>
      </c>
      <c r="F191" s="16">
        <v>667.25533606737849</v>
      </c>
      <c r="G191" s="16">
        <v>860.61058351424685</v>
      </c>
      <c r="H191" s="16">
        <v>1088.2132483847256</v>
      </c>
      <c r="I191" s="16">
        <v>1182.6407103876122</v>
      </c>
      <c r="J191" s="16">
        <v>1258.8341296967226</v>
      </c>
      <c r="K191" s="16">
        <v>1299.6947800149323</v>
      </c>
      <c r="L191" s="16">
        <v>1963.7073475127318</v>
      </c>
      <c r="M191" s="16">
        <v>2124.4753931053392</v>
      </c>
      <c r="N191" s="16">
        <v>2276.581812421995</v>
      </c>
      <c r="O191" s="16">
        <v>2379.5460536690148</v>
      </c>
    </row>
    <row r="192" spans="1:15" x14ac:dyDescent="0.3">
      <c r="A192" s="15" t="str">
        <f>INDEX('R1. Scenario specifications'!$C$11:$C$49,MATCH($B192,'R1. Scenario specifications'!$A$11:$A$49,0))</f>
        <v>Current 1.5DS, 2030 start, 'Expect the Unexpected' but with cheap energy efficiency</v>
      </c>
      <c r="B192" s="15" t="s">
        <v>29</v>
      </c>
      <c r="C192" s="15" t="s">
        <v>309</v>
      </c>
      <c r="D192" s="15" t="s">
        <v>355</v>
      </c>
      <c r="E192" s="16">
        <v>6768.2107930323273</v>
      </c>
      <c r="F192" s="16">
        <v>9604.056661485145</v>
      </c>
      <c r="G192" s="16">
        <v>16237.412608619827</v>
      </c>
      <c r="H192" s="16">
        <v>17601.175858707185</v>
      </c>
      <c r="I192" s="16">
        <v>12246.915781600175</v>
      </c>
      <c r="J192" s="16">
        <v>12595.811785137148</v>
      </c>
      <c r="K192" s="16">
        <v>12019.628903747536</v>
      </c>
      <c r="L192" s="16">
        <v>18314.589827094569</v>
      </c>
      <c r="M192" s="16">
        <v>19572.046509527492</v>
      </c>
      <c r="N192" s="16">
        <v>20884.404393528617</v>
      </c>
      <c r="O192" s="16">
        <v>22367.433475611877</v>
      </c>
    </row>
    <row r="193" spans="1:15" x14ac:dyDescent="0.3">
      <c r="A193" s="15" t="str">
        <f>INDEX('R1. Scenario specifications'!$C$11:$C$49,MATCH($B193,'R1. Scenario specifications'!$A$11:$A$49,0))</f>
        <v>Current 1.5DS, 2030 start, 'Expect the Unexpected' but with cheap energy efficiency</v>
      </c>
      <c r="B193" s="15" t="s">
        <v>29</v>
      </c>
      <c r="C193" s="15" t="s">
        <v>310</v>
      </c>
      <c r="D193" s="15" t="s">
        <v>356</v>
      </c>
      <c r="E193" s="16">
        <v>490.514499768306</v>
      </c>
      <c r="F193" s="16">
        <v>524.93618944866842</v>
      </c>
      <c r="G193" s="16">
        <v>555.19395083536801</v>
      </c>
      <c r="H193" s="16">
        <v>559.27948645064043</v>
      </c>
      <c r="I193" s="16">
        <v>557.90909413536497</v>
      </c>
      <c r="J193" s="16">
        <v>520.04211182489507</v>
      </c>
      <c r="K193" s="16">
        <v>500.37128961212568</v>
      </c>
      <c r="L193" s="16">
        <v>600.62628992940495</v>
      </c>
      <c r="M193" s="16">
        <v>595.1473363544626</v>
      </c>
      <c r="N193" s="16">
        <v>585.49041985978283</v>
      </c>
      <c r="O193" s="16">
        <v>573.55260782751282</v>
      </c>
    </row>
    <row r="194" spans="1:15" x14ac:dyDescent="0.3">
      <c r="A194" s="15" t="str">
        <f>INDEX('R1. Scenario specifications'!$C$11:$C$49,MATCH($B194,'R1. Scenario specifications'!$A$11:$A$49,0))</f>
        <v>Current 1.5DS, 2020 start, 'Expect the Unexpected' but with most conservative biomass CCS / NET technology cost assumptions</v>
      </c>
      <c r="B194" s="15" t="s">
        <v>30</v>
      </c>
      <c r="C194" s="15" t="s">
        <v>303</v>
      </c>
      <c r="D194" s="15" t="s">
        <v>349</v>
      </c>
      <c r="E194" s="16">
        <v>303.90443076149779</v>
      </c>
      <c r="F194" s="16">
        <v>326.15031746610549</v>
      </c>
      <c r="G194" s="16">
        <v>347.05566024922416</v>
      </c>
      <c r="H194" s="16">
        <v>340.19589991048207</v>
      </c>
      <c r="I194" s="16">
        <v>320.51612243102733</v>
      </c>
      <c r="J194" s="16">
        <v>307.03526562616997</v>
      </c>
      <c r="K194" s="16">
        <v>378.49782829818918</v>
      </c>
      <c r="L194" s="16">
        <v>407.68629879905387</v>
      </c>
      <c r="M194" s="16">
        <v>403.64912858216439</v>
      </c>
      <c r="N194" s="16">
        <v>395.44681104934176</v>
      </c>
      <c r="O194" s="16">
        <v>392.94122186316116</v>
      </c>
    </row>
    <row r="195" spans="1:15" x14ac:dyDescent="0.3">
      <c r="A195" s="15" t="str">
        <f>INDEX('R1. Scenario specifications'!$C$11:$C$49,MATCH($B195,'R1. Scenario specifications'!$A$11:$A$49,0))</f>
        <v>Current 1.5DS, 2020 start, 'Expect the Unexpected' but with most conservative biomass CCS / NET technology cost assumptions</v>
      </c>
      <c r="B195" s="15" t="s">
        <v>30</v>
      </c>
      <c r="C195" s="15" t="s">
        <v>304</v>
      </c>
      <c r="D195" s="15" t="s">
        <v>350</v>
      </c>
      <c r="E195" s="16">
        <v>704.60532435919754</v>
      </c>
      <c r="F195" s="16">
        <v>860.97149986110492</v>
      </c>
      <c r="G195" s="16">
        <v>1146.4631336452246</v>
      </c>
      <c r="H195" s="16">
        <v>1464.3797786479706</v>
      </c>
      <c r="I195" s="16">
        <v>1562.6975370136736</v>
      </c>
      <c r="J195" s="16">
        <v>1701.8975167580702</v>
      </c>
      <c r="K195" s="16">
        <v>2397.68726579346</v>
      </c>
      <c r="L195" s="16">
        <v>2779.1772082033449</v>
      </c>
      <c r="M195" s="16">
        <v>2921.7354595708389</v>
      </c>
      <c r="N195" s="16">
        <v>3070.4230063891</v>
      </c>
      <c r="O195" s="16">
        <v>3209.4835256105921</v>
      </c>
    </row>
    <row r="196" spans="1:15" x14ac:dyDescent="0.3">
      <c r="A196" s="15" t="str">
        <f>INDEX('R1. Scenario specifications'!$C$11:$C$49,MATCH($B196,'R1. Scenario specifications'!$A$11:$A$49,0))</f>
        <v>Current 1.5DS, 2020 start, 'Expect the Unexpected' but with most conservative biomass CCS / NET technology cost assumptions</v>
      </c>
      <c r="B196" s="15" t="s">
        <v>30</v>
      </c>
      <c r="C196" s="15" t="s">
        <v>305</v>
      </c>
      <c r="D196" s="15" t="s">
        <v>351</v>
      </c>
      <c r="E196" s="16">
        <v>159.73830278697653</v>
      </c>
      <c r="F196" s="16">
        <v>169.3959959871955</v>
      </c>
      <c r="G196" s="16">
        <v>176.71914238919692</v>
      </c>
      <c r="H196" s="16">
        <v>175.15830181655548</v>
      </c>
      <c r="I196" s="16">
        <v>160.50308584097584</v>
      </c>
      <c r="J196" s="16">
        <v>147.64101424087647</v>
      </c>
      <c r="K196" s="16">
        <v>172.56358185576715</v>
      </c>
      <c r="L196" s="16">
        <v>175.78189501677815</v>
      </c>
      <c r="M196" s="16">
        <v>171.47940350173073</v>
      </c>
      <c r="N196" s="16">
        <v>166.23136037709438</v>
      </c>
      <c r="O196" s="16">
        <v>159.05670236137183</v>
      </c>
    </row>
    <row r="197" spans="1:15" x14ac:dyDescent="0.3">
      <c r="A197" s="15" t="str">
        <f>INDEX('R1. Scenario specifications'!$C$11:$C$49,MATCH($B197,'R1. Scenario specifications'!$A$11:$A$49,0))</f>
        <v>Current 1.5DS, 2020 start, 'Expect the Unexpected' but with most conservative biomass CCS / NET technology cost assumptions</v>
      </c>
      <c r="B197" s="15" t="s">
        <v>30</v>
      </c>
      <c r="C197" s="15" t="s">
        <v>306</v>
      </c>
      <c r="D197" s="15" t="s">
        <v>352</v>
      </c>
      <c r="E197" s="16">
        <v>773.46518919181767</v>
      </c>
      <c r="F197" s="16">
        <v>894.2141396100933</v>
      </c>
      <c r="G197" s="16">
        <v>1118.0496051339933</v>
      </c>
      <c r="H197" s="16">
        <v>1357.5435343814845</v>
      </c>
      <c r="I197" s="16">
        <v>1498.1280944600467</v>
      </c>
      <c r="J197" s="16">
        <v>1631.2203372496406</v>
      </c>
      <c r="K197" s="16">
        <v>2154.6085999307106</v>
      </c>
      <c r="L197" s="16">
        <v>2440.2666476377581</v>
      </c>
      <c r="M197" s="16">
        <v>2590.6598279074365</v>
      </c>
      <c r="N197" s="16">
        <v>2740.6102424801384</v>
      </c>
      <c r="O197" s="16">
        <v>2908.0948721145751</v>
      </c>
    </row>
    <row r="198" spans="1:15" x14ac:dyDescent="0.3">
      <c r="A198" s="15" t="str">
        <f>INDEX('R1. Scenario specifications'!$C$11:$C$49,MATCH($B198,'R1. Scenario specifications'!$A$11:$A$49,0))</f>
        <v>Current 1.5DS, 2020 start, 'Expect the Unexpected' but with most conservative biomass CCS / NET technology cost assumptions</v>
      </c>
      <c r="B198" s="15" t="s">
        <v>30</v>
      </c>
      <c r="C198" s="15" t="s">
        <v>307</v>
      </c>
      <c r="D198" s="15" t="s">
        <v>353</v>
      </c>
      <c r="E198" s="16">
        <v>3279.7723348946201</v>
      </c>
      <c r="F198" s="16">
        <v>4082.6935657435747</v>
      </c>
      <c r="G198" s="16">
        <v>5207.7532954788785</v>
      </c>
      <c r="H198" s="16">
        <v>5459.3472742797621</v>
      </c>
      <c r="I198" s="16">
        <v>4893.5425774707792</v>
      </c>
      <c r="J198" s="16">
        <v>5090.1622443029764</v>
      </c>
      <c r="K198" s="16">
        <v>7432.4965058011676</v>
      </c>
      <c r="L198" s="16">
        <v>8483.8512207967233</v>
      </c>
      <c r="M198" s="16">
        <v>8991.979193748879</v>
      </c>
      <c r="N198" s="16">
        <v>9439.9996125112084</v>
      </c>
      <c r="O198" s="16">
        <v>9958.3420309886897</v>
      </c>
    </row>
    <row r="199" spans="1:15" x14ac:dyDescent="0.3">
      <c r="A199" s="15" t="str">
        <f>INDEX('R1. Scenario specifications'!$C$11:$C$49,MATCH($B199,'R1. Scenario specifications'!$A$11:$A$49,0))</f>
        <v>Current 1.5DS, 2020 start, 'Expect the Unexpected' but with most conservative biomass CCS / NET technology cost assumptions</v>
      </c>
      <c r="B199" s="15" t="s">
        <v>30</v>
      </c>
      <c r="C199" s="15" t="s">
        <v>308</v>
      </c>
      <c r="D199" s="15" t="s">
        <v>354</v>
      </c>
      <c r="E199" s="16">
        <v>554.93024628706189</v>
      </c>
      <c r="F199" s="16">
        <v>667.25533606737849</v>
      </c>
      <c r="G199" s="16">
        <v>860.61058351424685</v>
      </c>
      <c r="H199" s="16">
        <v>1035.5655927678097</v>
      </c>
      <c r="I199" s="16">
        <v>1092.0219153486062</v>
      </c>
      <c r="J199" s="16">
        <v>1165.5238379089369</v>
      </c>
      <c r="K199" s="16">
        <v>1654.3782155111708</v>
      </c>
      <c r="L199" s="16">
        <v>1948.467321204912</v>
      </c>
      <c r="M199" s="16">
        <v>2058.4938128152316</v>
      </c>
      <c r="N199" s="16">
        <v>2177.6358602389473</v>
      </c>
      <c r="O199" s="16">
        <v>2269.8834103273889</v>
      </c>
    </row>
    <row r="200" spans="1:15" x14ac:dyDescent="0.3">
      <c r="A200" s="15" t="str">
        <f>INDEX('R1. Scenario specifications'!$C$11:$C$49,MATCH($B200,'R1. Scenario specifications'!$A$11:$A$49,0))</f>
        <v>Current 1.5DS, 2020 start, 'Expect the Unexpected' but with most conservative biomass CCS / NET technology cost assumptions</v>
      </c>
      <c r="B200" s="15" t="s">
        <v>30</v>
      </c>
      <c r="C200" s="15" t="s">
        <v>309</v>
      </c>
      <c r="D200" s="15" t="s">
        <v>355</v>
      </c>
      <c r="E200" s="16">
        <v>6768.2107930323273</v>
      </c>
      <c r="F200" s="16">
        <v>9604.056661485145</v>
      </c>
      <c r="G200" s="16">
        <v>16237.412608619827</v>
      </c>
      <c r="H200" s="16">
        <v>16562.793701207353</v>
      </c>
      <c r="I200" s="16">
        <v>14113.280272896583</v>
      </c>
      <c r="J200" s="16">
        <v>14266.623172411884</v>
      </c>
      <c r="K200" s="16">
        <v>21140.437460255322</v>
      </c>
      <c r="L200" s="16">
        <v>23697.06763486339</v>
      </c>
      <c r="M200" s="16">
        <v>25272.506545483157</v>
      </c>
      <c r="N200" s="16">
        <v>26912.145479439481</v>
      </c>
      <c r="O200" s="16">
        <v>28982.184963819811</v>
      </c>
    </row>
    <row r="201" spans="1:15" x14ac:dyDescent="0.3">
      <c r="A201" s="15" t="str">
        <f>INDEX('R1. Scenario specifications'!$C$11:$C$49,MATCH($B201,'R1. Scenario specifications'!$A$11:$A$49,0))</f>
        <v>Current 1.5DS, 2020 start, 'Expect the Unexpected' but with most conservative biomass CCS / NET technology cost assumptions</v>
      </c>
      <c r="B201" s="15" t="s">
        <v>30</v>
      </c>
      <c r="C201" s="15" t="s">
        <v>310</v>
      </c>
      <c r="D201" s="15" t="s">
        <v>356</v>
      </c>
      <c r="E201" s="16">
        <v>490.514499768306</v>
      </c>
      <c r="F201" s="16">
        <v>524.93618944866842</v>
      </c>
      <c r="G201" s="16">
        <v>555.19395083536801</v>
      </c>
      <c r="H201" s="16">
        <v>559.27948645064043</v>
      </c>
      <c r="I201" s="16">
        <v>527.12155682388595</v>
      </c>
      <c r="J201" s="16">
        <v>492.53555415667091</v>
      </c>
      <c r="K201" s="16">
        <v>579.89084991050845</v>
      </c>
      <c r="L201" s="16">
        <v>600.62628992940495</v>
      </c>
      <c r="M201" s="16">
        <v>595.1473363544626</v>
      </c>
      <c r="N201" s="16">
        <v>585.49041985978283</v>
      </c>
      <c r="O201" s="16">
        <v>569.17171578031343</v>
      </c>
    </row>
    <row r="202" spans="1:15" x14ac:dyDescent="0.3">
      <c r="A202" s="15" t="str">
        <f>INDEX('R1. Scenario specifications'!$C$11:$C$49,MATCH($B202,'R1. Scenario specifications'!$A$11:$A$49,0))</f>
        <v>Current 1.5DS, 2030 start, 'Expect the Unexpected' but with most conservative biomass CCS / NET technology cost assumptions</v>
      </c>
      <c r="B202" s="15" t="s">
        <v>31</v>
      </c>
      <c r="C202" s="15" t="s">
        <v>303</v>
      </c>
      <c r="D202" s="15" t="s">
        <v>349</v>
      </c>
      <c r="E202" s="16">
        <v>303.90443076149779</v>
      </c>
      <c r="F202" s="16">
        <v>326.15031746610549</v>
      </c>
      <c r="G202" s="16">
        <v>347.05566024922416</v>
      </c>
      <c r="H202" s="16">
        <v>353.33506067595147</v>
      </c>
      <c r="I202" s="16">
        <v>328.52718457014396</v>
      </c>
      <c r="J202" s="16">
        <v>326.98585906127136</v>
      </c>
      <c r="K202" s="16">
        <v>314.91025205718489</v>
      </c>
      <c r="L202" s="16">
        <v>414.17037737469849</v>
      </c>
      <c r="M202" s="16">
        <v>411.41261875245021</v>
      </c>
      <c r="N202" s="16">
        <v>404.58507296329191</v>
      </c>
      <c r="O202" s="16">
        <v>397.24432363564972</v>
      </c>
    </row>
    <row r="203" spans="1:15" x14ac:dyDescent="0.3">
      <c r="A203" s="15" t="str">
        <f>INDEX('R1. Scenario specifications'!$C$11:$C$49,MATCH($B203,'R1. Scenario specifications'!$A$11:$A$49,0))</f>
        <v>Current 1.5DS, 2030 start, 'Expect the Unexpected' but with most conservative biomass CCS / NET technology cost assumptions</v>
      </c>
      <c r="B203" s="15" t="s">
        <v>31</v>
      </c>
      <c r="C203" s="15" t="s">
        <v>304</v>
      </c>
      <c r="D203" s="15" t="s">
        <v>350</v>
      </c>
      <c r="E203" s="16">
        <v>704.60532435919754</v>
      </c>
      <c r="F203" s="16">
        <v>860.97149986110492</v>
      </c>
      <c r="G203" s="16">
        <v>1146.4631336452246</v>
      </c>
      <c r="H203" s="16">
        <v>1500.2632370055153</v>
      </c>
      <c r="I203" s="16">
        <v>1679.1002286623584</v>
      </c>
      <c r="J203" s="16">
        <v>1817.4529605834009</v>
      </c>
      <c r="K203" s="16">
        <v>1870.7344910159215</v>
      </c>
      <c r="L203" s="16">
        <v>2785.0938517970676</v>
      </c>
      <c r="M203" s="16">
        <v>2990.1838120222878</v>
      </c>
      <c r="N203" s="16">
        <v>3180.3302035145239</v>
      </c>
      <c r="O203" s="16">
        <v>3352.9669111973212</v>
      </c>
    </row>
    <row r="204" spans="1:15" x14ac:dyDescent="0.3">
      <c r="A204" s="15" t="str">
        <f>INDEX('R1. Scenario specifications'!$C$11:$C$49,MATCH($B204,'R1. Scenario specifications'!$A$11:$A$49,0))</f>
        <v>Current 1.5DS, 2030 start, 'Expect the Unexpected' but with most conservative biomass CCS / NET technology cost assumptions</v>
      </c>
      <c r="B204" s="15" t="s">
        <v>31</v>
      </c>
      <c r="C204" s="15" t="s">
        <v>305</v>
      </c>
      <c r="D204" s="15" t="s">
        <v>351</v>
      </c>
      <c r="E204" s="16">
        <v>159.73830278697653</v>
      </c>
      <c r="F204" s="16">
        <v>169.3959959871955</v>
      </c>
      <c r="G204" s="16">
        <v>176.71914238919692</v>
      </c>
      <c r="H204" s="16">
        <v>175.15830181655548</v>
      </c>
      <c r="I204" s="16">
        <v>166.84087895861114</v>
      </c>
      <c r="J204" s="16">
        <v>156.21390120390058</v>
      </c>
      <c r="K204" s="16">
        <v>147.36685673871182</v>
      </c>
      <c r="L204" s="16">
        <v>175.78189501677815</v>
      </c>
      <c r="M204" s="16">
        <v>171.47940350173073</v>
      </c>
      <c r="N204" s="16">
        <v>166.23136037709438</v>
      </c>
      <c r="O204" s="16">
        <v>160.73057164452095</v>
      </c>
    </row>
    <row r="205" spans="1:15" x14ac:dyDescent="0.3">
      <c r="A205" s="15" t="str">
        <f>INDEX('R1. Scenario specifications'!$C$11:$C$49,MATCH($B205,'R1. Scenario specifications'!$A$11:$A$49,0))</f>
        <v>Current 1.5DS, 2030 start, 'Expect the Unexpected' but with most conservative biomass CCS / NET technology cost assumptions</v>
      </c>
      <c r="B205" s="15" t="s">
        <v>31</v>
      </c>
      <c r="C205" s="15" t="s">
        <v>306</v>
      </c>
      <c r="D205" s="15" t="s">
        <v>352</v>
      </c>
      <c r="E205" s="16">
        <v>773.46518919181767</v>
      </c>
      <c r="F205" s="16">
        <v>894.2141396100933</v>
      </c>
      <c r="G205" s="16">
        <v>1118.0496051339933</v>
      </c>
      <c r="H205" s="16">
        <v>1375.5475785566457</v>
      </c>
      <c r="I205" s="16">
        <v>1574.8448925801381</v>
      </c>
      <c r="J205" s="16">
        <v>1775.2914741372545</v>
      </c>
      <c r="K205" s="16">
        <v>1803.4024522518844</v>
      </c>
      <c r="L205" s="16">
        <v>2459.2080599340702</v>
      </c>
      <c r="M205" s="16">
        <v>2626.1305150761982</v>
      </c>
      <c r="N205" s="16">
        <v>2773.2945638622969</v>
      </c>
      <c r="O205" s="16">
        <v>2928.0721232692163</v>
      </c>
    </row>
    <row r="206" spans="1:15" x14ac:dyDescent="0.3">
      <c r="A206" s="15" t="str">
        <f>INDEX('R1. Scenario specifications'!$C$11:$C$49,MATCH($B206,'R1. Scenario specifications'!$A$11:$A$49,0))</f>
        <v>Current 1.5DS, 2030 start, 'Expect the Unexpected' but with most conservative biomass CCS / NET technology cost assumptions</v>
      </c>
      <c r="B206" s="15" t="s">
        <v>31</v>
      </c>
      <c r="C206" s="15" t="s">
        <v>307</v>
      </c>
      <c r="D206" s="15" t="s">
        <v>353</v>
      </c>
      <c r="E206" s="16">
        <v>3279.7723348946201</v>
      </c>
      <c r="F206" s="16">
        <v>4082.6935657435747</v>
      </c>
      <c r="G206" s="16">
        <v>5207.7532954788785</v>
      </c>
      <c r="H206" s="16">
        <v>5690.8087984717567</v>
      </c>
      <c r="I206" s="16">
        <v>5279.3393357281875</v>
      </c>
      <c r="J206" s="16">
        <v>5689.2735956204197</v>
      </c>
      <c r="K206" s="16">
        <v>5647.9222521661059</v>
      </c>
      <c r="L206" s="16">
        <v>8543.8356578330277</v>
      </c>
      <c r="M206" s="16">
        <v>9057.8691177446835</v>
      </c>
      <c r="N206" s="16">
        <v>9546.5985001992503</v>
      </c>
      <c r="O206" s="16">
        <v>10004.426750429473</v>
      </c>
    </row>
    <row r="207" spans="1:15" x14ac:dyDescent="0.3">
      <c r="A207" s="15" t="str">
        <f>INDEX('R1. Scenario specifications'!$C$11:$C$49,MATCH($B207,'R1. Scenario specifications'!$A$11:$A$49,0))</f>
        <v>Current 1.5DS, 2030 start, 'Expect the Unexpected' but with most conservative biomass CCS / NET technology cost assumptions</v>
      </c>
      <c r="B207" s="15" t="s">
        <v>31</v>
      </c>
      <c r="C207" s="15" t="s">
        <v>308</v>
      </c>
      <c r="D207" s="15" t="s">
        <v>354</v>
      </c>
      <c r="E207" s="16">
        <v>554.93024628706189</v>
      </c>
      <c r="F207" s="16">
        <v>667.25533606737849</v>
      </c>
      <c r="G207" s="16">
        <v>860.61058351424685</v>
      </c>
      <c r="H207" s="16">
        <v>1088.2132483847256</v>
      </c>
      <c r="I207" s="16">
        <v>1149.4502472695929</v>
      </c>
      <c r="J207" s="16">
        <v>1254.8369933697334</v>
      </c>
      <c r="K207" s="16">
        <v>1297.5506940576829</v>
      </c>
      <c r="L207" s="16">
        <v>1963.7073475127304</v>
      </c>
      <c r="M207" s="16">
        <v>2123.2913990298503</v>
      </c>
      <c r="N207" s="16">
        <v>2276.581812421995</v>
      </c>
      <c r="O207" s="16">
        <v>2379.5460536690148</v>
      </c>
    </row>
    <row r="208" spans="1:15" x14ac:dyDescent="0.3">
      <c r="A208" s="15" t="str">
        <f>INDEX('R1. Scenario specifications'!$C$11:$C$49,MATCH($B208,'R1. Scenario specifications'!$A$11:$A$49,0))</f>
        <v>Current 1.5DS, 2030 start, 'Expect the Unexpected' but with most conservative biomass CCS / NET technology cost assumptions</v>
      </c>
      <c r="B208" s="15" t="s">
        <v>31</v>
      </c>
      <c r="C208" s="15" t="s">
        <v>309</v>
      </c>
      <c r="D208" s="15" t="s">
        <v>355</v>
      </c>
      <c r="E208" s="16">
        <v>6768.2107930323273</v>
      </c>
      <c r="F208" s="16">
        <v>9604.056661485145</v>
      </c>
      <c r="G208" s="16">
        <v>16237.412608619827</v>
      </c>
      <c r="H208" s="16">
        <v>17601.175858707185</v>
      </c>
      <c r="I208" s="16">
        <v>15132.526068023935</v>
      </c>
      <c r="J208" s="16">
        <v>16131.480761750503</v>
      </c>
      <c r="K208" s="16">
        <v>15786.8234134623</v>
      </c>
      <c r="L208" s="16">
        <v>23852.247420455398</v>
      </c>
      <c r="M208" s="16">
        <v>25496.578393926273</v>
      </c>
      <c r="N208" s="16">
        <v>27231.353802519596</v>
      </c>
      <c r="O208" s="16">
        <v>29147.563438998041</v>
      </c>
    </row>
    <row r="209" spans="1:15" x14ac:dyDescent="0.3">
      <c r="A209" s="15" t="str">
        <f>INDEX('R1. Scenario specifications'!$C$11:$C$49,MATCH($B209,'R1. Scenario specifications'!$A$11:$A$49,0))</f>
        <v>Current 1.5DS, 2030 start, 'Expect the Unexpected' but with most conservative biomass CCS / NET technology cost assumptions</v>
      </c>
      <c r="B209" s="15" t="s">
        <v>31</v>
      </c>
      <c r="C209" s="15" t="s">
        <v>310</v>
      </c>
      <c r="D209" s="15" t="s">
        <v>356</v>
      </c>
      <c r="E209" s="16">
        <v>490.514499768306</v>
      </c>
      <c r="F209" s="16">
        <v>524.93618944866842</v>
      </c>
      <c r="G209" s="16">
        <v>555.19395083536801</v>
      </c>
      <c r="H209" s="16">
        <v>559.27948645064043</v>
      </c>
      <c r="I209" s="16">
        <v>547.11400104460631</v>
      </c>
      <c r="J209" s="16">
        <v>520.04211182489507</v>
      </c>
      <c r="K209" s="16">
        <v>500.37128961212568</v>
      </c>
      <c r="L209" s="16">
        <v>600.62628992940495</v>
      </c>
      <c r="M209" s="16">
        <v>595.1473363544626</v>
      </c>
      <c r="N209" s="16">
        <v>585.49041985978283</v>
      </c>
      <c r="O209" s="16">
        <v>573.55260782751282</v>
      </c>
    </row>
    <row r="210" spans="1:15" x14ac:dyDescent="0.3">
      <c r="A210" s="15" t="str">
        <f>INDEX('R1. Scenario specifications'!$C$11:$C$49,MATCH($B210,'R1. Scenario specifications'!$A$11:$A$49,0))</f>
        <v>Current 1.75DS, 2020 start, 'Expect the Unexpected'</v>
      </c>
      <c r="B210" s="15" t="s">
        <v>32</v>
      </c>
      <c r="C210" s="15" t="s">
        <v>303</v>
      </c>
      <c r="D210" s="15" t="s">
        <v>349</v>
      </c>
      <c r="E210" s="16">
        <v>303.90443076149779</v>
      </c>
      <c r="F210" s="16">
        <v>326.15031746610549</v>
      </c>
      <c r="G210" s="16">
        <v>347.05566024922416</v>
      </c>
      <c r="H210" s="16">
        <v>353.33506067595158</v>
      </c>
      <c r="I210" s="16">
        <v>374.13279430664323</v>
      </c>
      <c r="J210" s="16">
        <v>395.71194015491983</v>
      </c>
      <c r="K210" s="16">
        <v>405.14176451743305</v>
      </c>
      <c r="L210" s="16">
        <v>403.47737775599199</v>
      </c>
      <c r="M210" s="16">
        <v>401.06997469586724</v>
      </c>
      <c r="N210" s="16">
        <v>387.39006857534599</v>
      </c>
      <c r="O210" s="16">
        <v>388.64596757526033</v>
      </c>
    </row>
    <row r="211" spans="1:15" x14ac:dyDescent="0.3">
      <c r="A211" s="15" t="str">
        <f>INDEX('R1. Scenario specifications'!$C$11:$C$49,MATCH($B211,'R1. Scenario specifications'!$A$11:$A$49,0))</f>
        <v>Current 1.75DS, 2020 start, 'Expect the Unexpected'</v>
      </c>
      <c r="B211" s="15" t="s">
        <v>32</v>
      </c>
      <c r="C211" s="15" t="s">
        <v>304</v>
      </c>
      <c r="D211" s="15" t="s">
        <v>350</v>
      </c>
      <c r="E211" s="16">
        <v>704.60532435919754</v>
      </c>
      <c r="F211" s="16">
        <v>860.97149986110492</v>
      </c>
      <c r="G211" s="16">
        <v>1146.4631336452246</v>
      </c>
      <c r="H211" s="16">
        <v>1490.1846866987601</v>
      </c>
      <c r="I211" s="16">
        <v>1900.2341278353379</v>
      </c>
      <c r="J211" s="16">
        <v>2269.3087298987075</v>
      </c>
      <c r="K211" s="16">
        <v>2542.6570242021853</v>
      </c>
      <c r="L211" s="16">
        <v>2700.7654661056708</v>
      </c>
      <c r="M211" s="16">
        <v>2861.8298369118888</v>
      </c>
      <c r="N211" s="16">
        <v>3035.3198555537556</v>
      </c>
      <c r="O211" s="16">
        <v>3093.6475552544734</v>
      </c>
    </row>
    <row r="212" spans="1:15" x14ac:dyDescent="0.3">
      <c r="A212" s="15" t="str">
        <f>INDEX('R1. Scenario specifications'!$C$11:$C$49,MATCH($B212,'R1. Scenario specifications'!$A$11:$A$49,0))</f>
        <v>Current 1.75DS, 2020 start, 'Expect the Unexpected'</v>
      </c>
      <c r="B212" s="15" t="s">
        <v>32</v>
      </c>
      <c r="C212" s="15" t="s">
        <v>305</v>
      </c>
      <c r="D212" s="15" t="s">
        <v>351</v>
      </c>
      <c r="E212" s="16">
        <v>159.73830278697653</v>
      </c>
      <c r="F212" s="16">
        <v>169.3959959871955</v>
      </c>
      <c r="G212" s="16">
        <v>176.71914238919692</v>
      </c>
      <c r="H212" s="16">
        <v>175.15830181655548</v>
      </c>
      <c r="I212" s="16">
        <v>178.93494630264837</v>
      </c>
      <c r="J212" s="16">
        <v>180.1031409584196</v>
      </c>
      <c r="K212" s="16">
        <v>178.82582710171826</v>
      </c>
      <c r="L212" s="16">
        <v>175.78189501677815</v>
      </c>
      <c r="M212" s="16">
        <v>171.47940350173073</v>
      </c>
      <c r="N212" s="16">
        <v>163.8165338425035</v>
      </c>
      <c r="O212" s="16">
        <v>155.14664690029832</v>
      </c>
    </row>
    <row r="213" spans="1:15" x14ac:dyDescent="0.3">
      <c r="A213" s="15" t="str">
        <f>INDEX('R1. Scenario specifications'!$C$11:$C$49,MATCH($B213,'R1. Scenario specifications'!$A$11:$A$49,0))</f>
        <v>Current 1.75DS, 2020 start, 'Expect the Unexpected'</v>
      </c>
      <c r="B213" s="15" t="s">
        <v>32</v>
      </c>
      <c r="C213" s="15" t="s">
        <v>306</v>
      </c>
      <c r="D213" s="15" t="s">
        <v>352</v>
      </c>
      <c r="E213" s="16">
        <v>773.46518919181767</v>
      </c>
      <c r="F213" s="16">
        <v>894.2141396100933</v>
      </c>
      <c r="G213" s="16">
        <v>1118.0496051339933</v>
      </c>
      <c r="H213" s="16">
        <v>1387.5982784307421</v>
      </c>
      <c r="I213" s="16">
        <v>1723.8576784568806</v>
      </c>
      <c r="J213" s="16">
        <v>2081.1980095004187</v>
      </c>
      <c r="K213" s="16">
        <v>2256.948394123262</v>
      </c>
      <c r="L213" s="16">
        <v>2421.670360274572</v>
      </c>
      <c r="M213" s="16">
        <v>2583.4021309084619</v>
      </c>
      <c r="N213" s="16">
        <v>2717.7572448000942</v>
      </c>
      <c r="O213" s="16">
        <v>2882.72192758245</v>
      </c>
    </row>
    <row r="214" spans="1:15" x14ac:dyDescent="0.3">
      <c r="A214" s="15" t="str">
        <f>INDEX('R1. Scenario specifications'!$C$11:$C$49,MATCH($B214,'R1. Scenario specifications'!$A$11:$A$49,0))</f>
        <v>Current 1.75DS, 2020 start, 'Expect the Unexpected'</v>
      </c>
      <c r="B214" s="15" t="s">
        <v>32</v>
      </c>
      <c r="C214" s="15" t="s">
        <v>307</v>
      </c>
      <c r="D214" s="15" t="s">
        <v>353</v>
      </c>
      <c r="E214" s="16">
        <v>3279.7723348946201</v>
      </c>
      <c r="F214" s="16">
        <v>4082.6935657435747</v>
      </c>
      <c r="G214" s="16">
        <v>5207.7532954788785</v>
      </c>
      <c r="H214" s="16">
        <v>5665.6849994499717</v>
      </c>
      <c r="I214" s="16">
        <v>6164.0489609068454</v>
      </c>
      <c r="J214" s="16">
        <v>7268.9186964541223</v>
      </c>
      <c r="K214" s="16">
        <v>7882.0703589334298</v>
      </c>
      <c r="L214" s="16">
        <v>8437.9797472043883</v>
      </c>
      <c r="M214" s="16">
        <v>8924.3569296770947</v>
      </c>
      <c r="N214" s="16">
        <v>9264.2815430512328</v>
      </c>
      <c r="O214" s="16">
        <v>9910.346407355657</v>
      </c>
    </row>
    <row r="215" spans="1:15" x14ac:dyDescent="0.3">
      <c r="A215" s="15" t="str">
        <f>INDEX('R1. Scenario specifications'!$C$11:$C$49,MATCH($B215,'R1. Scenario specifications'!$A$11:$A$49,0))</f>
        <v>Current 1.75DS, 2020 start, 'Expect the Unexpected'</v>
      </c>
      <c r="B215" s="15" t="s">
        <v>32</v>
      </c>
      <c r="C215" s="15" t="s">
        <v>308</v>
      </c>
      <c r="D215" s="15" t="s">
        <v>354</v>
      </c>
      <c r="E215" s="16">
        <v>554.93024628706189</v>
      </c>
      <c r="F215" s="16">
        <v>667.25533606737849</v>
      </c>
      <c r="G215" s="16">
        <v>860.61058351424685</v>
      </c>
      <c r="H215" s="16">
        <v>1077.7865622132608</v>
      </c>
      <c r="I215" s="16">
        <v>1340.644000142433</v>
      </c>
      <c r="J215" s="16">
        <v>1589.8053373482699</v>
      </c>
      <c r="K215" s="16">
        <v>1750.7597780870619</v>
      </c>
      <c r="L215" s="16">
        <v>1892.3516598336328</v>
      </c>
      <c r="M215" s="16">
        <v>2023.4314756966191</v>
      </c>
      <c r="N215" s="16">
        <v>2149.760837456136</v>
      </c>
      <c r="O215" s="16">
        <v>2214.9291032496885</v>
      </c>
    </row>
    <row r="216" spans="1:15" x14ac:dyDescent="0.3">
      <c r="A216" s="15" t="str">
        <f>INDEX('R1. Scenario specifications'!$C$11:$C$49,MATCH($B216,'R1. Scenario specifications'!$A$11:$A$49,0))</f>
        <v>Current 1.75DS, 2020 start, 'Expect the Unexpected'</v>
      </c>
      <c r="B216" s="15" t="s">
        <v>32</v>
      </c>
      <c r="C216" s="15" t="s">
        <v>309</v>
      </c>
      <c r="D216" s="15" t="s">
        <v>355</v>
      </c>
      <c r="E216" s="16">
        <v>6768.2107930323273</v>
      </c>
      <c r="F216" s="16">
        <v>9604.056661485145</v>
      </c>
      <c r="G216" s="16">
        <v>16237.412608619827</v>
      </c>
      <c r="H216" s="16">
        <v>17617.982571903165</v>
      </c>
      <c r="I216" s="16">
        <v>16856.958549350955</v>
      </c>
      <c r="J216" s="16">
        <v>20215.353212476773</v>
      </c>
      <c r="K216" s="16">
        <v>22005.661601259537</v>
      </c>
      <c r="L216" s="16">
        <v>23504.130998200108</v>
      </c>
      <c r="M216" s="16">
        <v>25073.178597328228</v>
      </c>
      <c r="N216" s="16">
        <v>26559.69000753585</v>
      </c>
      <c r="O216" s="16">
        <v>28756.805233123996</v>
      </c>
    </row>
    <row r="217" spans="1:15" x14ac:dyDescent="0.3">
      <c r="A217" s="15" t="str">
        <f>INDEX('R1. Scenario specifications'!$C$11:$C$49,MATCH($B217,'R1. Scenario specifications'!$A$11:$A$49,0))</f>
        <v>Current 1.75DS, 2020 start, 'Expect the Unexpected'</v>
      </c>
      <c r="B217" s="15" t="s">
        <v>32</v>
      </c>
      <c r="C217" s="15" t="s">
        <v>310</v>
      </c>
      <c r="D217" s="15" t="s">
        <v>356</v>
      </c>
      <c r="E217" s="16">
        <v>490.514499768306</v>
      </c>
      <c r="F217" s="16">
        <v>524.93618944866842</v>
      </c>
      <c r="G217" s="16">
        <v>555.19395083536801</v>
      </c>
      <c r="H217" s="16">
        <v>559.27948645064043</v>
      </c>
      <c r="I217" s="16">
        <v>581.30123858818172</v>
      </c>
      <c r="J217" s="16">
        <v>595.35266871306351</v>
      </c>
      <c r="K217" s="16">
        <v>601.15064540820595</v>
      </c>
      <c r="L217" s="16">
        <v>600.62628992940495</v>
      </c>
      <c r="M217" s="16">
        <v>595.1473363544626</v>
      </c>
      <c r="N217" s="16">
        <v>580.51247475038986</v>
      </c>
      <c r="O217" s="16">
        <v>554.87458054173021</v>
      </c>
    </row>
    <row r="218" spans="1:15" x14ac:dyDescent="0.3">
      <c r="A218" s="15" t="str">
        <f>INDEX('R1. Scenario specifications'!$C$11:$C$49,MATCH($B218,'R1. Scenario specifications'!$A$11:$A$49,0))</f>
        <v>Current 1.75DS, 2030 start, 'Expect the Unexpected'</v>
      </c>
      <c r="B218" s="15" t="s">
        <v>33</v>
      </c>
      <c r="C218" s="15" t="s">
        <v>303</v>
      </c>
      <c r="D218" s="15" t="s">
        <v>349</v>
      </c>
      <c r="E218" s="16">
        <v>303.90443076149779</v>
      </c>
      <c r="F218" s="16">
        <v>326.15031746610549</v>
      </c>
      <c r="G218" s="16">
        <v>347.05566024922416</v>
      </c>
      <c r="H218" s="16">
        <v>353.33506067595147</v>
      </c>
      <c r="I218" s="16">
        <v>374.13279430664323</v>
      </c>
      <c r="J218" s="16">
        <v>388.90748872769205</v>
      </c>
      <c r="K218" s="16">
        <v>386.41045951553252</v>
      </c>
      <c r="L218" s="16">
        <v>404.13948123368806</v>
      </c>
      <c r="M218" s="16">
        <v>401.45392918705102</v>
      </c>
      <c r="N218" s="16">
        <v>390.79758053994487</v>
      </c>
      <c r="O218" s="16">
        <v>389.31994498681945</v>
      </c>
    </row>
    <row r="219" spans="1:15" x14ac:dyDescent="0.3">
      <c r="A219" s="15" t="str">
        <f>INDEX('R1. Scenario specifications'!$C$11:$C$49,MATCH($B219,'R1. Scenario specifications'!$A$11:$A$49,0))</f>
        <v>Current 1.75DS, 2030 start, 'Expect the Unexpected'</v>
      </c>
      <c r="B219" s="15" t="s">
        <v>33</v>
      </c>
      <c r="C219" s="15" t="s">
        <v>304</v>
      </c>
      <c r="D219" s="15" t="s">
        <v>350</v>
      </c>
      <c r="E219" s="16">
        <v>704.60532435919754</v>
      </c>
      <c r="F219" s="16">
        <v>860.97149986110492</v>
      </c>
      <c r="G219" s="16">
        <v>1146.4631336452246</v>
      </c>
      <c r="H219" s="16">
        <v>1500.2632370055153</v>
      </c>
      <c r="I219" s="16">
        <v>1910.219056128612</v>
      </c>
      <c r="J219" s="16">
        <v>2259.710010177917</v>
      </c>
      <c r="K219" s="16">
        <v>2431.8179382183866</v>
      </c>
      <c r="L219" s="16">
        <v>2744.8055426147571</v>
      </c>
      <c r="M219" s="16">
        <v>2871.5162535404211</v>
      </c>
      <c r="N219" s="16">
        <v>3035.3198555537551</v>
      </c>
      <c r="O219" s="16">
        <v>3146.5869575890497</v>
      </c>
    </row>
    <row r="220" spans="1:15" x14ac:dyDescent="0.3">
      <c r="A220" s="15" t="str">
        <f>INDEX('R1. Scenario specifications'!$C$11:$C$49,MATCH($B220,'R1. Scenario specifications'!$A$11:$A$49,0))</f>
        <v>Current 1.75DS, 2030 start, 'Expect the Unexpected'</v>
      </c>
      <c r="B220" s="15" t="s">
        <v>33</v>
      </c>
      <c r="C220" s="15" t="s">
        <v>305</v>
      </c>
      <c r="D220" s="15" t="s">
        <v>351</v>
      </c>
      <c r="E220" s="16">
        <v>159.73830278697653</v>
      </c>
      <c r="F220" s="16">
        <v>169.3959959871955</v>
      </c>
      <c r="G220" s="16">
        <v>176.71914238919692</v>
      </c>
      <c r="H220" s="16">
        <v>175.15830181655548</v>
      </c>
      <c r="I220" s="16">
        <v>178.93494630264837</v>
      </c>
      <c r="J220" s="16">
        <v>180.1031409584196</v>
      </c>
      <c r="K220" s="16">
        <v>174.08624211859603</v>
      </c>
      <c r="L220" s="16">
        <v>175.78189501677815</v>
      </c>
      <c r="M220" s="16">
        <v>171.47940350173073</v>
      </c>
      <c r="N220" s="16">
        <v>166.2145013470255</v>
      </c>
      <c r="O220" s="16">
        <v>155.34332373440054</v>
      </c>
    </row>
    <row r="221" spans="1:15" x14ac:dyDescent="0.3">
      <c r="A221" s="15" t="str">
        <f>INDEX('R1. Scenario specifications'!$C$11:$C$49,MATCH($B221,'R1. Scenario specifications'!$A$11:$A$49,0))</f>
        <v>Current 1.75DS, 2030 start, 'Expect the Unexpected'</v>
      </c>
      <c r="B221" s="15" t="s">
        <v>33</v>
      </c>
      <c r="C221" s="15" t="s">
        <v>306</v>
      </c>
      <c r="D221" s="15" t="s">
        <v>352</v>
      </c>
      <c r="E221" s="16">
        <v>773.46518919181767</v>
      </c>
      <c r="F221" s="16">
        <v>894.2141396100933</v>
      </c>
      <c r="G221" s="16">
        <v>1118.0496051339933</v>
      </c>
      <c r="H221" s="16">
        <v>1375.5475785566457</v>
      </c>
      <c r="I221" s="16">
        <v>1723.8576784568816</v>
      </c>
      <c r="J221" s="16">
        <v>2067.9626018665749</v>
      </c>
      <c r="K221" s="16">
        <v>2186.050798777178</v>
      </c>
      <c r="L221" s="16">
        <v>2421.6703602745715</v>
      </c>
      <c r="M221" s="16">
        <v>2588.008000404207</v>
      </c>
      <c r="N221" s="16">
        <v>2723.6720671909939</v>
      </c>
      <c r="O221" s="16">
        <v>2884.6265894114604</v>
      </c>
    </row>
    <row r="222" spans="1:15" x14ac:dyDescent="0.3">
      <c r="A222" s="15" t="str">
        <f>INDEX('R1. Scenario specifications'!$C$11:$C$49,MATCH($B222,'R1. Scenario specifications'!$A$11:$A$49,0))</f>
        <v>Current 1.75DS, 2030 start, 'Expect the Unexpected'</v>
      </c>
      <c r="B222" s="15" t="s">
        <v>33</v>
      </c>
      <c r="C222" s="15" t="s">
        <v>307</v>
      </c>
      <c r="D222" s="15" t="s">
        <v>353</v>
      </c>
      <c r="E222" s="16">
        <v>3279.7723348946201</v>
      </c>
      <c r="F222" s="16">
        <v>4082.6935657435747</v>
      </c>
      <c r="G222" s="16">
        <v>5207.7532954788785</v>
      </c>
      <c r="H222" s="16">
        <v>5690.8087984717567</v>
      </c>
      <c r="I222" s="16">
        <v>6164.0489609068509</v>
      </c>
      <c r="J222" s="16">
        <v>7223.8689396693308</v>
      </c>
      <c r="K222" s="16">
        <v>7569.428181545697</v>
      </c>
      <c r="L222" s="16">
        <v>8467.2914331662578</v>
      </c>
      <c r="M222" s="16">
        <v>8973.8460301694049</v>
      </c>
      <c r="N222" s="16">
        <v>9372.2204900812576</v>
      </c>
      <c r="O222" s="16">
        <v>9927.3524880649165</v>
      </c>
    </row>
    <row r="223" spans="1:15" x14ac:dyDescent="0.3">
      <c r="A223" s="15" t="str">
        <f>INDEX('R1. Scenario specifications'!$C$11:$C$49,MATCH($B223,'R1. Scenario specifications'!$A$11:$A$49,0))</f>
        <v>Current 1.75DS, 2030 start, 'Expect the Unexpected'</v>
      </c>
      <c r="B223" s="15" t="s">
        <v>33</v>
      </c>
      <c r="C223" s="15" t="s">
        <v>308</v>
      </c>
      <c r="D223" s="15" t="s">
        <v>354</v>
      </c>
      <c r="E223" s="16">
        <v>554.93024628706189</v>
      </c>
      <c r="F223" s="16">
        <v>667.25533606737849</v>
      </c>
      <c r="G223" s="16">
        <v>860.61058351424685</v>
      </c>
      <c r="H223" s="16">
        <v>1088.2132483847256</v>
      </c>
      <c r="I223" s="16">
        <v>1349.447520810457</v>
      </c>
      <c r="J223" s="16">
        <v>1581.1949751583277</v>
      </c>
      <c r="K223" s="16">
        <v>1694.6433274293174</v>
      </c>
      <c r="L223" s="16">
        <v>1905.5794322388933</v>
      </c>
      <c r="M223" s="16">
        <v>2030.8671047634562</v>
      </c>
      <c r="N223" s="16">
        <v>2169.9479218643828</v>
      </c>
      <c r="O223" s="16">
        <v>2229.7797020330609</v>
      </c>
    </row>
    <row r="224" spans="1:15" x14ac:dyDescent="0.3">
      <c r="A224" s="15" t="str">
        <f>INDEX('R1. Scenario specifications'!$C$11:$C$49,MATCH($B224,'R1. Scenario specifications'!$A$11:$A$49,0))</f>
        <v>Current 1.75DS, 2030 start, 'Expect the Unexpected'</v>
      </c>
      <c r="B224" s="15" t="s">
        <v>33</v>
      </c>
      <c r="C224" s="15" t="s">
        <v>309</v>
      </c>
      <c r="D224" s="15" t="s">
        <v>355</v>
      </c>
      <c r="E224" s="16">
        <v>6768.2107930323273</v>
      </c>
      <c r="F224" s="16">
        <v>9604.056661485145</v>
      </c>
      <c r="G224" s="16">
        <v>16237.412608619827</v>
      </c>
      <c r="H224" s="16">
        <v>17601.175858707185</v>
      </c>
      <c r="I224" s="16">
        <v>16856.958549350951</v>
      </c>
      <c r="J224" s="16">
        <v>20056.770252586284</v>
      </c>
      <c r="K224" s="16">
        <v>21468.015573911365</v>
      </c>
      <c r="L224" s="16">
        <v>23593.103499932109</v>
      </c>
      <c r="M224" s="16">
        <v>25208.382542468</v>
      </c>
      <c r="N224" s="16">
        <v>26784.363872685248</v>
      </c>
      <c r="O224" s="16">
        <v>28769.556665167987</v>
      </c>
    </row>
    <row r="225" spans="1:15" x14ac:dyDescent="0.3">
      <c r="A225" s="15" t="str">
        <f>INDEX('R1. Scenario specifications'!$C$11:$C$49,MATCH($B225,'R1. Scenario specifications'!$A$11:$A$49,0))</f>
        <v>Current 1.75DS, 2030 start, 'Expect the Unexpected'</v>
      </c>
      <c r="B225" s="15" t="s">
        <v>33</v>
      </c>
      <c r="C225" s="15" t="s">
        <v>310</v>
      </c>
      <c r="D225" s="15" t="s">
        <v>356</v>
      </c>
      <c r="E225" s="16">
        <v>490.514499768306</v>
      </c>
      <c r="F225" s="16">
        <v>524.93618944866842</v>
      </c>
      <c r="G225" s="16">
        <v>555.19395083536801</v>
      </c>
      <c r="H225" s="16">
        <v>559.27948645064043</v>
      </c>
      <c r="I225" s="16">
        <v>581.30123858818172</v>
      </c>
      <c r="J225" s="16">
        <v>595.35266871306351</v>
      </c>
      <c r="K225" s="16">
        <v>590.54282072537683</v>
      </c>
      <c r="L225" s="16">
        <v>600.62628992940495</v>
      </c>
      <c r="M225" s="16">
        <v>595.1473363544626</v>
      </c>
      <c r="N225" s="16">
        <v>585.38377445243282</v>
      </c>
      <c r="O225" s="16">
        <v>555.87660488897779</v>
      </c>
    </row>
    <row r="226" spans="1:15" x14ac:dyDescent="0.3">
      <c r="A226" s="15" t="str">
        <f>INDEX('R1. Scenario specifications'!$C$11:$C$49,MATCH($B226,'R1. Scenario specifications'!$A$11:$A$49,0))</f>
        <v>Current 1.75DS, 2020 start, 'Expect the Unexpected' but with cheap renewables</v>
      </c>
      <c r="B226" s="15" t="s">
        <v>34</v>
      </c>
      <c r="C226" s="15" t="s">
        <v>303</v>
      </c>
      <c r="D226" s="15" t="s">
        <v>349</v>
      </c>
      <c r="E226" s="16">
        <v>303.90443076149779</v>
      </c>
      <c r="F226" s="16">
        <v>326.15031746610549</v>
      </c>
      <c r="G226" s="16">
        <v>347.05566024922416</v>
      </c>
      <c r="H226" s="16">
        <v>353.33506067595152</v>
      </c>
      <c r="I226" s="16">
        <v>374.13279430664323</v>
      </c>
      <c r="J226" s="16">
        <v>395.69214462704963</v>
      </c>
      <c r="K226" s="16">
        <v>405.14176451743305</v>
      </c>
      <c r="L226" s="16">
        <v>403.47737775599199</v>
      </c>
      <c r="M226" s="16">
        <v>400.59680596963801</v>
      </c>
      <c r="N226" s="16">
        <v>387.39006857534599</v>
      </c>
      <c r="O226" s="16">
        <v>388.58043443367109</v>
      </c>
    </row>
    <row r="227" spans="1:15" x14ac:dyDescent="0.3">
      <c r="A227" s="15" t="str">
        <f>INDEX('R1. Scenario specifications'!$C$11:$C$49,MATCH($B227,'R1. Scenario specifications'!$A$11:$A$49,0))</f>
        <v>Current 1.75DS, 2020 start, 'Expect the Unexpected' but with cheap renewables</v>
      </c>
      <c r="B227" s="15" t="s">
        <v>34</v>
      </c>
      <c r="C227" s="15" t="s">
        <v>304</v>
      </c>
      <c r="D227" s="15" t="s">
        <v>350</v>
      </c>
      <c r="E227" s="16">
        <v>704.60532435919754</v>
      </c>
      <c r="F227" s="16">
        <v>860.97149986110492</v>
      </c>
      <c r="G227" s="16">
        <v>1146.4631336452246</v>
      </c>
      <c r="H227" s="16">
        <v>1500.4314466190181</v>
      </c>
      <c r="I227" s="16">
        <v>1900.2341278353392</v>
      </c>
      <c r="J227" s="16">
        <v>2280.1835760529757</v>
      </c>
      <c r="K227" s="16">
        <v>2542.6570242021849</v>
      </c>
      <c r="L227" s="16">
        <v>2700.7654661056699</v>
      </c>
      <c r="M227" s="16">
        <v>2861.8298369118902</v>
      </c>
      <c r="N227" s="16">
        <v>3035.319855553756</v>
      </c>
      <c r="O227" s="16">
        <v>3100.9434310089523</v>
      </c>
    </row>
    <row r="228" spans="1:15" x14ac:dyDescent="0.3">
      <c r="A228" s="15" t="str">
        <f>INDEX('R1. Scenario specifications'!$C$11:$C$49,MATCH($B228,'R1. Scenario specifications'!$A$11:$A$49,0))</f>
        <v>Current 1.75DS, 2020 start, 'Expect the Unexpected' but with cheap renewables</v>
      </c>
      <c r="B228" s="15" t="s">
        <v>34</v>
      </c>
      <c r="C228" s="15" t="s">
        <v>305</v>
      </c>
      <c r="D228" s="15" t="s">
        <v>351</v>
      </c>
      <c r="E228" s="16">
        <v>159.73830278697653</v>
      </c>
      <c r="F228" s="16">
        <v>169.3959959871955</v>
      </c>
      <c r="G228" s="16">
        <v>176.71914238919692</v>
      </c>
      <c r="H228" s="16">
        <v>175.15830181655548</v>
      </c>
      <c r="I228" s="16">
        <v>178.93494630264837</v>
      </c>
      <c r="J228" s="16">
        <v>180.1031409584196</v>
      </c>
      <c r="K228" s="16">
        <v>178.82582710171826</v>
      </c>
      <c r="L228" s="16">
        <v>175.78189501677815</v>
      </c>
      <c r="M228" s="16">
        <v>171.47940350173073</v>
      </c>
      <c r="N228" s="16">
        <v>163.8165338425035</v>
      </c>
      <c r="O228" s="16">
        <v>155.14664690029832</v>
      </c>
    </row>
    <row r="229" spans="1:15" x14ac:dyDescent="0.3">
      <c r="A229" s="15" t="str">
        <f>INDEX('R1. Scenario specifications'!$C$11:$C$49,MATCH($B229,'R1. Scenario specifications'!$A$11:$A$49,0))</f>
        <v>Current 1.75DS, 2020 start, 'Expect the Unexpected' but with cheap renewables</v>
      </c>
      <c r="B229" s="15" t="s">
        <v>34</v>
      </c>
      <c r="C229" s="15" t="s">
        <v>306</v>
      </c>
      <c r="D229" s="15" t="s">
        <v>352</v>
      </c>
      <c r="E229" s="16">
        <v>773.46518919181767</v>
      </c>
      <c r="F229" s="16">
        <v>894.2141396100933</v>
      </c>
      <c r="G229" s="16">
        <v>1118.0496051339933</v>
      </c>
      <c r="H229" s="16">
        <v>1388.1818252932303</v>
      </c>
      <c r="I229" s="16">
        <v>1722.9624556590563</v>
      </c>
      <c r="J229" s="16">
        <v>2083.2229531056714</v>
      </c>
      <c r="K229" s="16">
        <v>2256.948394123262</v>
      </c>
      <c r="L229" s="16">
        <v>2421.670360274572</v>
      </c>
      <c r="M229" s="16">
        <v>2580.5629066466099</v>
      </c>
      <c r="N229" s="16">
        <v>2717.3541105484592</v>
      </c>
      <c r="O229" s="16">
        <v>2882.72192758245</v>
      </c>
    </row>
    <row r="230" spans="1:15" x14ac:dyDescent="0.3">
      <c r="A230" s="15" t="str">
        <f>INDEX('R1. Scenario specifications'!$C$11:$C$49,MATCH($B230,'R1. Scenario specifications'!$A$11:$A$49,0))</f>
        <v>Current 1.75DS, 2020 start, 'Expect the Unexpected' but with cheap renewables</v>
      </c>
      <c r="B230" s="15" t="s">
        <v>34</v>
      </c>
      <c r="C230" s="15" t="s">
        <v>307</v>
      </c>
      <c r="D230" s="15" t="s">
        <v>353</v>
      </c>
      <c r="E230" s="16">
        <v>3279.7723348946201</v>
      </c>
      <c r="F230" s="16">
        <v>4082.6935657435747</v>
      </c>
      <c r="G230" s="16">
        <v>5207.7532954788785</v>
      </c>
      <c r="H230" s="16">
        <v>5696.8221697166982</v>
      </c>
      <c r="I230" s="16">
        <v>6164.0489609068454</v>
      </c>
      <c r="J230" s="16">
        <v>7268.9186964541213</v>
      </c>
      <c r="K230" s="16">
        <v>7887.5945542727241</v>
      </c>
      <c r="L230" s="16">
        <v>8437.9797472043902</v>
      </c>
      <c r="M230" s="16">
        <v>8927.0271307221319</v>
      </c>
      <c r="N230" s="16">
        <v>9318.0224455469306</v>
      </c>
      <c r="O230" s="16">
        <v>9910.346407355657</v>
      </c>
    </row>
    <row r="231" spans="1:15" x14ac:dyDescent="0.3">
      <c r="A231" s="15" t="str">
        <f>INDEX('R1. Scenario specifications'!$C$11:$C$49,MATCH($B231,'R1. Scenario specifications'!$A$11:$A$49,0))</f>
        <v>Current 1.75DS, 2020 start, 'Expect the Unexpected' but with cheap renewables</v>
      </c>
      <c r="B231" s="15" t="s">
        <v>34</v>
      </c>
      <c r="C231" s="15" t="s">
        <v>308</v>
      </c>
      <c r="D231" s="15" t="s">
        <v>354</v>
      </c>
      <c r="E231" s="16">
        <v>554.93024628706189</v>
      </c>
      <c r="F231" s="16">
        <v>667.25533606737849</v>
      </c>
      <c r="G231" s="16">
        <v>860.61058351424685</v>
      </c>
      <c r="H231" s="16">
        <v>1078.3447289635847</v>
      </c>
      <c r="I231" s="16">
        <v>1340.4129195677465</v>
      </c>
      <c r="J231" s="16">
        <v>1593.8263300943413</v>
      </c>
      <c r="K231" s="16">
        <v>1749.6226995488059</v>
      </c>
      <c r="L231" s="16">
        <v>1892.3516598336321</v>
      </c>
      <c r="M231" s="16">
        <v>2024.6154697721076</v>
      </c>
      <c r="N231" s="16">
        <v>2149.760837456136</v>
      </c>
      <c r="O231" s="16">
        <v>2216.7149149209722</v>
      </c>
    </row>
    <row r="232" spans="1:15" x14ac:dyDescent="0.3">
      <c r="A232" s="15" t="str">
        <f>INDEX('R1. Scenario specifications'!$C$11:$C$49,MATCH($B232,'R1. Scenario specifications'!$A$11:$A$49,0))</f>
        <v>Current 1.75DS, 2020 start, 'Expect the Unexpected' but with cheap renewables</v>
      </c>
      <c r="B232" s="15" t="s">
        <v>34</v>
      </c>
      <c r="C232" s="15" t="s">
        <v>309</v>
      </c>
      <c r="D232" s="15" t="s">
        <v>355</v>
      </c>
      <c r="E232" s="16">
        <v>6768.2107930323273</v>
      </c>
      <c r="F232" s="16">
        <v>9604.056661485145</v>
      </c>
      <c r="G232" s="16">
        <v>16237.412608619827</v>
      </c>
      <c r="H232" s="16">
        <v>17628.649618035564</v>
      </c>
      <c r="I232" s="16">
        <v>16856.958549350951</v>
      </c>
      <c r="J232" s="16">
        <v>20215.353212476777</v>
      </c>
      <c r="K232" s="16">
        <v>22005.661601259548</v>
      </c>
      <c r="L232" s="16">
        <v>23508.481626524663</v>
      </c>
      <c r="M232" s="16">
        <v>25195.080328106287</v>
      </c>
      <c r="N232" s="16">
        <v>26559.69000753585</v>
      </c>
      <c r="O232" s="16">
        <v>28756.805233123985</v>
      </c>
    </row>
    <row r="233" spans="1:15" x14ac:dyDescent="0.3">
      <c r="A233" s="15" t="str">
        <f>INDEX('R1. Scenario specifications'!$C$11:$C$49,MATCH($B233,'R1. Scenario specifications'!$A$11:$A$49,0))</f>
        <v>Current 1.75DS, 2020 start, 'Expect the Unexpected' but with cheap renewables</v>
      </c>
      <c r="B233" s="15" t="s">
        <v>34</v>
      </c>
      <c r="C233" s="15" t="s">
        <v>310</v>
      </c>
      <c r="D233" s="15" t="s">
        <v>356</v>
      </c>
      <c r="E233" s="16">
        <v>490.514499768306</v>
      </c>
      <c r="F233" s="16">
        <v>524.93618944866842</v>
      </c>
      <c r="G233" s="16">
        <v>555.19395083536801</v>
      </c>
      <c r="H233" s="16">
        <v>559.27948645064043</v>
      </c>
      <c r="I233" s="16">
        <v>581.30123858818172</v>
      </c>
      <c r="J233" s="16">
        <v>595.35266871306351</v>
      </c>
      <c r="K233" s="16">
        <v>601.15064540820595</v>
      </c>
      <c r="L233" s="16">
        <v>600.62628992940495</v>
      </c>
      <c r="M233" s="16">
        <v>595.1473363544626</v>
      </c>
      <c r="N233" s="16">
        <v>580.51247475038986</v>
      </c>
      <c r="O233" s="16">
        <v>554.87458054173021</v>
      </c>
    </row>
    <row r="234" spans="1:15" x14ac:dyDescent="0.3">
      <c r="A234" s="15" t="str">
        <f>INDEX('R1. Scenario specifications'!$C$11:$C$49,MATCH($B234,'R1. Scenario specifications'!$A$11:$A$49,0))</f>
        <v>Current 1.75DS, 2030 start, 'Expect the Unexpected' but with cheap renewables</v>
      </c>
      <c r="B234" s="15" t="s">
        <v>35</v>
      </c>
      <c r="C234" s="15" t="s">
        <v>303</v>
      </c>
      <c r="D234" s="15" t="s">
        <v>349</v>
      </c>
      <c r="E234" s="16">
        <v>303.90443076149779</v>
      </c>
      <c r="F234" s="16">
        <v>326.15031746610549</v>
      </c>
      <c r="G234" s="16">
        <v>347.05566024922416</v>
      </c>
      <c r="H234" s="16">
        <v>353.33506067595147</v>
      </c>
      <c r="I234" s="16">
        <v>374.13279430664323</v>
      </c>
      <c r="J234" s="16">
        <v>389.14799064514284</v>
      </c>
      <c r="K234" s="16">
        <v>386.32627038921447</v>
      </c>
      <c r="L234" s="16">
        <v>404.59478100319217</v>
      </c>
      <c r="M234" s="16">
        <v>401.53842312090813</v>
      </c>
      <c r="N234" s="16">
        <v>390.79758053994487</v>
      </c>
      <c r="O234" s="16">
        <v>389.26387051531049</v>
      </c>
    </row>
    <row r="235" spans="1:15" x14ac:dyDescent="0.3">
      <c r="A235" s="15" t="str">
        <f>INDEX('R1. Scenario specifications'!$C$11:$C$49,MATCH($B235,'R1. Scenario specifications'!$A$11:$A$49,0))</f>
        <v>Current 1.75DS, 2030 start, 'Expect the Unexpected' but with cheap renewables</v>
      </c>
      <c r="B235" s="15" t="s">
        <v>35</v>
      </c>
      <c r="C235" s="15" t="s">
        <v>304</v>
      </c>
      <c r="D235" s="15" t="s">
        <v>350</v>
      </c>
      <c r="E235" s="16">
        <v>704.60532435919754</v>
      </c>
      <c r="F235" s="16">
        <v>860.97149986110492</v>
      </c>
      <c r="G235" s="16">
        <v>1146.4631336452246</v>
      </c>
      <c r="H235" s="16">
        <v>1500.2632370055153</v>
      </c>
      <c r="I235" s="16">
        <v>1910.2190561286116</v>
      </c>
      <c r="J235" s="16">
        <v>2259.7100101779183</v>
      </c>
      <c r="K235" s="16">
        <v>2431.8179382183862</v>
      </c>
      <c r="L235" s="16">
        <v>2746.7165786016067</v>
      </c>
      <c r="M235" s="16">
        <v>2881.3167636709163</v>
      </c>
      <c r="N235" s="16">
        <v>3037.4744120517098</v>
      </c>
      <c r="O235" s="16">
        <v>3146.5869575890492</v>
      </c>
    </row>
    <row r="236" spans="1:15" x14ac:dyDescent="0.3">
      <c r="A236" s="15" t="str">
        <f>INDEX('R1. Scenario specifications'!$C$11:$C$49,MATCH($B236,'R1. Scenario specifications'!$A$11:$A$49,0))</f>
        <v>Current 1.75DS, 2030 start, 'Expect the Unexpected' but with cheap renewables</v>
      </c>
      <c r="B236" s="15" t="s">
        <v>35</v>
      </c>
      <c r="C236" s="15" t="s">
        <v>305</v>
      </c>
      <c r="D236" s="15" t="s">
        <v>351</v>
      </c>
      <c r="E236" s="16">
        <v>159.73830278697653</v>
      </c>
      <c r="F236" s="16">
        <v>169.3959959871955</v>
      </c>
      <c r="G236" s="16">
        <v>176.71914238919692</v>
      </c>
      <c r="H236" s="16">
        <v>175.15830181655548</v>
      </c>
      <c r="I236" s="16">
        <v>178.93494630264837</v>
      </c>
      <c r="J236" s="16">
        <v>180.1031409584196</v>
      </c>
      <c r="K236" s="16">
        <v>174.08624211859603</v>
      </c>
      <c r="L236" s="16">
        <v>175.78189501677815</v>
      </c>
      <c r="M236" s="16">
        <v>171.47940350173073</v>
      </c>
      <c r="N236" s="16">
        <v>166.23136037709438</v>
      </c>
      <c r="O236" s="16">
        <v>155.36948499970833</v>
      </c>
    </row>
    <row r="237" spans="1:15" x14ac:dyDescent="0.3">
      <c r="A237" s="15" t="str">
        <f>INDEX('R1. Scenario specifications'!$C$11:$C$49,MATCH($B237,'R1. Scenario specifications'!$A$11:$A$49,0))</f>
        <v>Current 1.75DS, 2030 start, 'Expect the Unexpected' but with cheap renewables</v>
      </c>
      <c r="B237" s="15" t="s">
        <v>35</v>
      </c>
      <c r="C237" s="15" t="s">
        <v>306</v>
      </c>
      <c r="D237" s="15" t="s">
        <v>352</v>
      </c>
      <c r="E237" s="16">
        <v>773.46518919181767</v>
      </c>
      <c r="F237" s="16">
        <v>894.2141396100933</v>
      </c>
      <c r="G237" s="16">
        <v>1118.0496051339933</v>
      </c>
      <c r="H237" s="16">
        <v>1375.5475785566457</v>
      </c>
      <c r="I237" s="16">
        <v>1723.8576784568811</v>
      </c>
      <c r="J237" s="16">
        <v>2070.5565096038877</v>
      </c>
      <c r="K237" s="16">
        <v>2188.1538304383157</v>
      </c>
      <c r="L237" s="16">
        <v>2421.6703602745715</v>
      </c>
      <c r="M237" s="16">
        <v>2590.2785820703612</v>
      </c>
      <c r="N237" s="16">
        <v>2723.8238639516321</v>
      </c>
      <c r="O237" s="16">
        <v>2904.0944344760519</v>
      </c>
    </row>
    <row r="238" spans="1:15" x14ac:dyDescent="0.3">
      <c r="A238" s="15" t="str">
        <f>INDEX('R1. Scenario specifications'!$C$11:$C$49,MATCH($B238,'R1. Scenario specifications'!$A$11:$A$49,0))</f>
        <v>Current 1.75DS, 2030 start, 'Expect the Unexpected' but with cheap renewables</v>
      </c>
      <c r="B238" s="15" t="s">
        <v>35</v>
      </c>
      <c r="C238" s="15" t="s">
        <v>307</v>
      </c>
      <c r="D238" s="15" t="s">
        <v>353</v>
      </c>
      <c r="E238" s="16">
        <v>3279.7723348946201</v>
      </c>
      <c r="F238" s="16">
        <v>4082.6935657435747</v>
      </c>
      <c r="G238" s="16">
        <v>5207.7532954788785</v>
      </c>
      <c r="H238" s="16">
        <v>5690.8087984717567</v>
      </c>
      <c r="I238" s="16">
        <v>6164.04896090685</v>
      </c>
      <c r="J238" s="16">
        <v>7223.8689396693308</v>
      </c>
      <c r="K238" s="16">
        <v>7569.4281815456989</v>
      </c>
      <c r="L238" s="16">
        <v>8467.2914331662596</v>
      </c>
      <c r="M238" s="16">
        <v>8961.4416019435193</v>
      </c>
      <c r="N238" s="16">
        <v>9372.2204900812558</v>
      </c>
      <c r="O238" s="16">
        <v>9932.1394228935642</v>
      </c>
    </row>
    <row r="239" spans="1:15" x14ac:dyDescent="0.3">
      <c r="A239" s="15" t="str">
        <f>INDEX('R1. Scenario specifications'!$C$11:$C$49,MATCH($B239,'R1. Scenario specifications'!$A$11:$A$49,0))</f>
        <v>Current 1.75DS, 2030 start, 'Expect the Unexpected' but with cheap renewables</v>
      </c>
      <c r="B239" s="15" t="s">
        <v>35</v>
      </c>
      <c r="C239" s="15" t="s">
        <v>308</v>
      </c>
      <c r="D239" s="15" t="s">
        <v>354</v>
      </c>
      <c r="E239" s="16">
        <v>554.93024628706189</v>
      </c>
      <c r="F239" s="16">
        <v>667.25533606737849</v>
      </c>
      <c r="G239" s="16">
        <v>860.61058351424685</v>
      </c>
      <c r="H239" s="16">
        <v>1088.2132483847256</v>
      </c>
      <c r="I239" s="16">
        <v>1349.4475208104568</v>
      </c>
      <c r="J239" s="16">
        <v>1581.1949751583277</v>
      </c>
      <c r="K239" s="16">
        <v>1679.5147691853156</v>
      </c>
      <c r="L239" s="16">
        <v>1905.5794322388933</v>
      </c>
      <c r="M239" s="16">
        <v>2030.8671047634571</v>
      </c>
      <c r="N239" s="16">
        <v>2169.9479218643837</v>
      </c>
      <c r="O239" s="16">
        <v>2229.7797020330599</v>
      </c>
    </row>
    <row r="240" spans="1:15" x14ac:dyDescent="0.3">
      <c r="A240" s="15" t="str">
        <f>INDEX('R1. Scenario specifications'!$C$11:$C$49,MATCH($B240,'R1. Scenario specifications'!$A$11:$A$49,0))</f>
        <v>Current 1.75DS, 2030 start, 'Expect the Unexpected' but with cheap renewables</v>
      </c>
      <c r="B240" s="15" t="s">
        <v>35</v>
      </c>
      <c r="C240" s="15" t="s">
        <v>309</v>
      </c>
      <c r="D240" s="15" t="s">
        <v>355</v>
      </c>
      <c r="E240" s="16">
        <v>6768.2107930323273</v>
      </c>
      <c r="F240" s="16">
        <v>9604.056661485145</v>
      </c>
      <c r="G240" s="16">
        <v>16237.412608619827</v>
      </c>
      <c r="H240" s="16">
        <v>17601.175858707185</v>
      </c>
      <c r="I240" s="16">
        <v>16856.958549350951</v>
      </c>
      <c r="J240" s="16">
        <v>20080.100626186497</v>
      </c>
      <c r="K240" s="16">
        <v>21468.015573911362</v>
      </c>
      <c r="L240" s="16">
        <v>23593.103499932109</v>
      </c>
      <c r="M240" s="16">
        <v>25208.382542468018</v>
      </c>
      <c r="N240" s="16">
        <v>26814.351080709581</v>
      </c>
      <c r="O240" s="16">
        <v>28769.556665167991</v>
      </c>
    </row>
    <row r="241" spans="1:15" x14ac:dyDescent="0.3">
      <c r="A241" s="15" t="str">
        <f>INDEX('R1. Scenario specifications'!$C$11:$C$49,MATCH($B241,'R1. Scenario specifications'!$A$11:$A$49,0))</f>
        <v>Current 1.75DS, 2030 start, 'Expect the Unexpected' but with cheap renewables</v>
      </c>
      <c r="B241" s="15" t="s">
        <v>35</v>
      </c>
      <c r="C241" s="15" t="s">
        <v>310</v>
      </c>
      <c r="D241" s="15" t="s">
        <v>356</v>
      </c>
      <c r="E241" s="16">
        <v>490.514499768306</v>
      </c>
      <c r="F241" s="16">
        <v>524.93618944866842</v>
      </c>
      <c r="G241" s="16">
        <v>555.19395083536801</v>
      </c>
      <c r="H241" s="16">
        <v>559.27948645064043</v>
      </c>
      <c r="I241" s="16">
        <v>581.30123858818172</v>
      </c>
      <c r="J241" s="16">
        <v>595.35266871306351</v>
      </c>
      <c r="K241" s="16">
        <v>590.54282072537683</v>
      </c>
      <c r="L241" s="16">
        <v>600.62628992940495</v>
      </c>
      <c r="M241" s="16">
        <v>595.1473363544626</v>
      </c>
      <c r="N241" s="16">
        <v>585.49041985978283</v>
      </c>
      <c r="O241" s="16">
        <v>556.02393018589692</v>
      </c>
    </row>
    <row r="242" spans="1:15" x14ac:dyDescent="0.3">
      <c r="A242" s="15" t="str">
        <f>INDEX('R1. Scenario specifications'!$C$11:$C$49,MATCH($B242,'R1. Scenario specifications'!$A$11:$A$49,0))</f>
        <v>Current 1.75DS, 2020 start, 'Expect the Unexpected' but with cheap CCS</v>
      </c>
      <c r="B242" s="15" t="s">
        <v>36</v>
      </c>
      <c r="C242" s="15" t="s">
        <v>303</v>
      </c>
      <c r="D242" s="15" t="s">
        <v>349</v>
      </c>
      <c r="E242" s="16">
        <v>303.90443076149779</v>
      </c>
      <c r="F242" s="16">
        <v>326.15031746610549</v>
      </c>
      <c r="G242" s="16">
        <v>347.05566024922416</v>
      </c>
      <c r="H242" s="16">
        <v>353.33506067595158</v>
      </c>
      <c r="I242" s="16">
        <v>374.13279430664323</v>
      </c>
      <c r="J242" s="16">
        <v>395.71194015491983</v>
      </c>
      <c r="K242" s="16">
        <v>405.14176451743305</v>
      </c>
      <c r="L242" s="16">
        <v>403.47737775599199</v>
      </c>
      <c r="M242" s="16">
        <v>401.06997469586724</v>
      </c>
      <c r="N242" s="16">
        <v>387.39006857534599</v>
      </c>
      <c r="O242" s="16">
        <v>388.64596757526033</v>
      </c>
    </row>
    <row r="243" spans="1:15" x14ac:dyDescent="0.3">
      <c r="A243" s="15" t="str">
        <f>INDEX('R1. Scenario specifications'!$C$11:$C$49,MATCH($B243,'R1. Scenario specifications'!$A$11:$A$49,0))</f>
        <v>Current 1.75DS, 2020 start, 'Expect the Unexpected' but with cheap CCS</v>
      </c>
      <c r="B243" s="15" t="s">
        <v>36</v>
      </c>
      <c r="C243" s="15" t="s">
        <v>304</v>
      </c>
      <c r="D243" s="15" t="s">
        <v>350</v>
      </c>
      <c r="E243" s="16">
        <v>704.60532435919754</v>
      </c>
      <c r="F243" s="16">
        <v>860.97149986110492</v>
      </c>
      <c r="G243" s="16">
        <v>1146.4631336452246</v>
      </c>
      <c r="H243" s="16">
        <v>1490.1846866987601</v>
      </c>
      <c r="I243" s="16">
        <v>1900.2341278353376</v>
      </c>
      <c r="J243" s="16">
        <v>2269.3087298987075</v>
      </c>
      <c r="K243" s="16">
        <v>2542.6570242021853</v>
      </c>
      <c r="L243" s="16">
        <v>2700.7654661056704</v>
      </c>
      <c r="M243" s="16">
        <v>2861.8298369118884</v>
      </c>
      <c r="N243" s="16">
        <v>3035.319855553756</v>
      </c>
      <c r="O243" s="16">
        <v>3093.6475552544739</v>
      </c>
    </row>
    <row r="244" spans="1:15" x14ac:dyDescent="0.3">
      <c r="A244" s="15" t="str">
        <f>INDEX('R1. Scenario specifications'!$C$11:$C$49,MATCH($B244,'R1. Scenario specifications'!$A$11:$A$49,0))</f>
        <v>Current 1.75DS, 2020 start, 'Expect the Unexpected' but with cheap CCS</v>
      </c>
      <c r="B244" s="15" t="s">
        <v>36</v>
      </c>
      <c r="C244" s="15" t="s">
        <v>305</v>
      </c>
      <c r="D244" s="15" t="s">
        <v>351</v>
      </c>
      <c r="E244" s="16">
        <v>159.73830278697653</v>
      </c>
      <c r="F244" s="16">
        <v>169.3959959871955</v>
      </c>
      <c r="G244" s="16">
        <v>176.71914238919692</v>
      </c>
      <c r="H244" s="16">
        <v>175.15830181655548</v>
      </c>
      <c r="I244" s="16">
        <v>178.93494630264837</v>
      </c>
      <c r="J244" s="16">
        <v>180.1031409584196</v>
      </c>
      <c r="K244" s="16">
        <v>178.82582710171826</v>
      </c>
      <c r="L244" s="16">
        <v>175.78189501677815</v>
      </c>
      <c r="M244" s="16">
        <v>171.47940350173073</v>
      </c>
      <c r="N244" s="16">
        <v>163.8165338425035</v>
      </c>
      <c r="O244" s="16">
        <v>155.14664690029832</v>
      </c>
    </row>
    <row r="245" spans="1:15" x14ac:dyDescent="0.3">
      <c r="A245" s="15" t="str">
        <f>INDEX('R1. Scenario specifications'!$C$11:$C$49,MATCH($B245,'R1. Scenario specifications'!$A$11:$A$49,0))</f>
        <v>Current 1.75DS, 2020 start, 'Expect the Unexpected' but with cheap CCS</v>
      </c>
      <c r="B245" s="15" t="s">
        <v>36</v>
      </c>
      <c r="C245" s="15" t="s">
        <v>306</v>
      </c>
      <c r="D245" s="15" t="s">
        <v>352</v>
      </c>
      <c r="E245" s="16">
        <v>773.46518919181767</v>
      </c>
      <c r="F245" s="16">
        <v>894.2141396100933</v>
      </c>
      <c r="G245" s="16">
        <v>1118.0496051339933</v>
      </c>
      <c r="H245" s="16">
        <v>1387.5982784307421</v>
      </c>
      <c r="I245" s="16">
        <v>1723.8576784568806</v>
      </c>
      <c r="J245" s="16">
        <v>2081.1980095004187</v>
      </c>
      <c r="K245" s="16">
        <v>2256.948394123262</v>
      </c>
      <c r="L245" s="16">
        <v>2421.670360274572</v>
      </c>
      <c r="M245" s="16">
        <v>2583.4021309084619</v>
      </c>
      <c r="N245" s="16">
        <v>2717.7572448000942</v>
      </c>
      <c r="O245" s="16">
        <v>2882.72192758245</v>
      </c>
    </row>
    <row r="246" spans="1:15" x14ac:dyDescent="0.3">
      <c r="A246" s="15" t="str">
        <f>INDEX('R1. Scenario specifications'!$C$11:$C$49,MATCH($B246,'R1. Scenario specifications'!$A$11:$A$49,0))</f>
        <v>Current 1.75DS, 2020 start, 'Expect the Unexpected' but with cheap CCS</v>
      </c>
      <c r="B246" s="15" t="s">
        <v>36</v>
      </c>
      <c r="C246" s="15" t="s">
        <v>307</v>
      </c>
      <c r="D246" s="15" t="s">
        <v>353</v>
      </c>
      <c r="E246" s="16">
        <v>3279.7723348946201</v>
      </c>
      <c r="F246" s="16">
        <v>4082.6935657435747</v>
      </c>
      <c r="G246" s="16">
        <v>5207.7532954788785</v>
      </c>
      <c r="H246" s="16">
        <v>5665.6849994499726</v>
      </c>
      <c r="I246" s="16">
        <v>6164.0489609068463</v>
      </c>
      <c r="J246" s="16">
        <v>7268.9186964541195</v>
      </c>
      <c r="K246" s="16">
        <v>7882.0703589334316</v>
      </c>
      <c r="L246" s="16">
        <v>8437.9797472043883</v>
      </c>
      <c r="M246" s="16">
        <v>8924.3569296770947</v>
      </c>
      <c r="N246" s="16">
        <v>9264.2815430512364</v>
      </c>
      <c r="O246" s="16">
        <v>9910.346407355657</v>
      </c>
    </row>
    <row r="247" spans="1:15" x14ac:dyDescent="0.3">
      <c r="A247" s="15" t="str">
        <f>INDEX('R1. Scenario specifications'!$C$11:$C$49,MATCH($B247,'R1. Scenario specifications'!$A$11:$A$49,0))</f>
        <v>Current 1.75DS, 2020 start, 'Expect the Unexpected' but with cheap CCS</v>
      </c>
      <c r="B247" s="15" t="s">
        <v>36</v>
      </c>
      <c r="C247" s="15" t="s">
        <v>308</v>
      </c>
      <c r="D247" s="15" t="s">
        <v>354</v>
      </c>
      <c r="E247" s="16">
        <v>554.93024628706189</v>
      </c>
      <c r="F247" s="16">
        <v>667.25533606737849</v>
      </c>
      <c r="G247" s="16">
        <v>860.61058351424685</v>
      </c>
      <c r="H247" s="16">
        <v>1077.7865622132608</v>
      </c>
      <c r="I247" s="16">
        <v>1340.6440001424328</v>
      </c>
      <c r="J247" s="16">
        <v>1589.805337348271</v>
      </c>
      <c r="K247" s="16">
        <v>1750.7597780870617</v>
      </c>
      <c r="L247" s="16">
        <v>1892.3516598336328</v>
      </c>
      <c r="M247" s="16">
        <v>2023.4314756966185</v>
      </c>
      <c r="N247" s="16">
        <v>2149.7608374561355</v>
      </c>
      <c r="O247" s="16">
        <v>2214.9291032496885</v>
      </c>
    </row>
    <row r="248" spans="1:15" x14ac:dyDescent="0.3">
      <c r="A248" s="15" t="str">
        <f>INDEX('R1. Scenario specifications'!$C$11:$C$49,MATCH($B248,'R1. Scenario specifications'!$A$11:$A$49,0))</f>
        <v>Current 1.75DS, 2020 start, 'Expect the Unexpected' but with cheap CCS</v>
      </c>
      <c r="B248" s="15" t="s">
        <v>36</v>
      </c>
      <c r="C248" s="15" t="s">
        <v>309</v>
      </c>
      <c r="D248" s="15" t="s">
        <v>355</v>
      </c>
      <c r="E248" s="16">
        <v>6768.2107930323273</v>
      </c>
      <c r="F248" s="16">
        <v>9604.056661485145</v>
      </c>
      <c r="G248" s="16">
        <v>16237.412608619827</v>
      </c>
      <c r="H248" s="16">
        <v>17617.982571903165</v>
      </c>
      <c r="I248" s="16">
        <v>16856.958549350955</v>
      </c>
      <c r="J248" s="16">
        <v>20215.353212476773</v>
      </c>
      <c r="K248" s="16">
        <v>22005.661601259551</v>
      </c>
      <c r="L248" s="16">
        <v>23504.130998200108</v>
      </c>
      <c r="M248" s="16">
        <v>25073.178597328224</v>
      </c>
      <c r="N248" s="16">
        <v>26559.690007535839</v>
      </c>
      <c r="O248" s="16">
        <v>28756.805233123996</v>
      </c>
    </row>
    <row r="249" spans="1:15" x14ac:dyDescent="0.3">
      <c r="A249" s="15" t="str">
        <f>INDEX('R1. Scenario specifications'!$C$11:$C$49,MATCH($B249,'R1. Scenario specifications'!$A$11:$A$49,0))</f>
        <v>Current 1.75DS, 2020 start, 'Expect the Unexpected' but with cheap CCS</v>
      </c>
      <c r="B249" s="15" t="s">
        <v>36</v>
      </c>
      <c r="C249" s="15" t="s">
        <v>310</v>
      </c>
      <c r="D249" s="15" t="s">
        <v>356</v>
      </c>
      <c r="E249" s="16">
        <v>490.514499768306</v>
      </c>
      <c r="F249" s="16">
        <v>524.93618944866842</v>
      </c>
      <c r="G249" s="16">
        <v>555.19395083536801</v>
      </c>
      <c r="H249" s="16">
        <v>559.27948645064043</v>
      </c>
      <c r="I249" s="16">
        <v>581.30123858818172</v>
      </c>
      <c r="J249" s="16">
        <v>595.35266871306351</v>
      </c>
      <c r="K249" s="16">
        <v>601.15064540820595</v>
      </c>
      <c r="L249" s="16">
        <v>600.62628992940495</v>
      </c>
      <c r="M249" s="16">
        <v>595.1473363544626</v>
      </c>
      <c r="N249" s="16">
        <v>580.51247475038986</v>
      </c>
      <c r="O249" s="16">
        <v>554.87458054173021</v>
      </c>
    </row>
    <row r="250" spans="1:15" x14ac:dyDescent="0.3">
      <c r="A250" s="15" t="str">
        <f>INDEX('R1. Scenario specifications'!$C$11:$C$49,MATCH($B250,'R1. Scenario specifications'!$A$11:$A$49,0))</f>
        <v>Current 2DS, 2020 start, 'Expect the Unexpected' but with cheap renewables</v>
      </c>
      <c r="B250" s="15" t="s">
        <v>37</v>
      </c>
      <c r="C250" s="15" t="s">
        <v>303</v>
      </c>
      <c r="D250" s="15" t="s">
        <v>349</v>
      </c>
      <c r="E250" s="16">
        <v>303.90443076149779</v>
      </c>
      <c r="F250" s="16">
        <v>326.15031746610549</v>
      </c>
      <c r="G250" s="16">
        <v>347.05566024922416</v>
      </c>
      <c r="H250" s="16">
        <v>353.33506067595141</v>
      </c>
      <c r="I250" s="16">
        <v>376.02890267568779</v>
      </c>
      <c r="J250" s="16">
        <v>397.1782263480294</v>
      </c>
      <c r="K250" s="16">
        <v>410.27922692290053</v>
      </c>
      <c r="L250" s="16">
        <v>409.65578717690948</v>
      </c>
      <c r="M250" s="16">
        <v>404.58688700175026</v>
      </c>
      <c r="N250" s="16">
        <v>395.91835736822657</v>
      </c>
      <c r="O250" s="16">
        <v>392.00663019222827</v>
      </c>
    </row>
    <row r="251" spans="1:15" x14ac:dyDescent="0.3">
      <c r="A251" s="15" t="str">
        <f>INDEX('R1. Scenario specifications'!$C$11:$C$49,MATCH($B251,'R1. Scenario specifications'!$A$11:$A$49,0))</f>
        <v>Current 2DS, 2020 start, 'Expect the Unexpected' but with cheap renewables</v>
      </c>
      <c r="B251" s="15" t="s">
        <v>37</v>
      </c>
      <c r="C251" s="15" t="s">
        <v>304</v>
      </c>
      <c r="D251" s="15" t="s">
        <v>350</v>
      </c>
      <c r="E251" s="16">
        <v>704.60532435919765</v>
      </c>
      <c r="F251" s="16">
        <v>860.97149986110492</v>
      </c>
      <c r="G251" s="16">
        <v>1146.4631336452246</v>
      </c>
      <c r="H251" s="16">
        <v>1502.2698784962463</v>
      </c>
      <c r="I251" s="16">
        <v>1914.9601144419139</v>
      </c>
      <c r="J251" s="16">
        <v>2342.3444080423433</v>
      </c>
      <c r="K251" s="16">
        <v>2569.6214953933181</v>
      </c>
      <c r="L251" s="16">
        <v>2753.0832191187656</v>
      </c>
      <c r="M251" s="16">
        <v>2921.7354595708393</v>
      </c>
      <c r="N251" s="16">
        <v>3090.4189614127449</v>
      </c>
      <c r="O251" s="16">
        <v>3216.0238820537197</v>
      </c>
    </row>
    <row r="252" spans="1:15" x14ac:dyDescent="0.3">
      <c r="A252" s="15" t="str">
        <f>INDEX('R1. Scenario specifications'!$C$11:$C$49,MATCH($B252,'R1. Scenario specifications'!$A$11:$A$49,0))</f>
        <v>Current 2DS, 2020 start, 'Expect the Unexpected' but with cheap renewables</v>
      </c>
      <c r="B252" s="15" t="s">
        <v>37</v>
      </c>
      <c r="C252" s="15" t="s">
        <v>305</v>
      </c>
      <c r="D252" s="15" t="s">
        <v>351</v>
      </c>
      <c r="E252" s="16">
        <v>159.73830278697653</v>
      </c>
      <c r="F252" s="16">
        <v>169.3959959871955</v>
      </c>
      <c r="G252" s="16">
        <v>176.71914238919692</v>
      </c>
      <c r="H252" s="16">
        <v>175.15830181655548</v>
      </c>
      <c r="I252" s="16">
        <v>178.93494630264837</v>
      </c>
      <c r="J252" s="16">
        <v>180.1031409584196</v>
      </c>
      <c r="K252" s="16">
        <v>178.82582710171826</v>
      </c>
      <c r="L252" s="16">
        <v>175.78189501677815</v>
      </c>
      <c r="M252" s="16">
        <v>171.47940350173073</v>
      </c>
      <c r="N252" s="16">
        <v>166.23136037709438</v>
      </c>
      <c r="O252" s="16">
        <v>160.33221067069604</v>
      </c>
    </row>
    <row r="253" spans="1:15" x14ac:dyDescent="0.3">
      <c r="A253" s="15" t="str">
        <f>INDEX('R1. Scenario specifications'!$C$11:$C$49,MATCH($B253,'R1. Scenario specifications'!$A$11:$A$49,0))</f>
        <v>Current 2DS, 2020 start, 'Expect the Unexpected' but with cheap renewables</v>
      </c>
      <c r="B253" s="15" t="s">
        <v>37</v>
      </c>
      <c r="C253" s="15" t="s">
        <v>306</v>
      </c>
      <c r="D253" s="15" t="s">
        <v>352</v>
      </c>
      <c r="E253" s="16">
        <v>773.46518919181767</v>
      </c>
      <c r="F253" s="16">
        <v>894.2141396100933</v>
      </c>
      <c r="G253" s="16">
        <v>1118.0496051339933</v>
      </c>
      <c r="H253" s="16">
        <v>1387.5982784307419</v>
      </c>
      <c r="I253" s="16">
        <v>1725.4432247477157</v>
      </c>
      <c r="J253" s="16">
        <v>2086.0848176863919</v>
      </c>
      <c r="K253" s="16">
        <v>2270.6500686965051</v>
      </c>
      <c r="L253" s="16">
        <v>2440.2666476377581</v>
      </c>
      <c r="M253" s="16">
        <v>2595.7500746068858</v>
      </c>
      <c r="N253" s="16">
        <v>2744.470864225983</v>
      </c>
      <c r="O253" s="16">
        <v>2908.0948721145751</v>
      </c>
    </row>
    <row r="254" spans="1:15" x14ac:dyDescent="0.3">
      <c r="A254" s="15" t="str">
        <f>INDEX('R1. Scenario specifications'!$C$11:$C$49,MATCH($B254,'R1. Scenario specifications'!$A$11:$A$49,0))</f>
        <v>Current 2DS, 2020 start, 'Expect the Unexpected' but with cheap renewables</v>
      </c>
      <c r="B254" s="15" t="s">
        <v>37</v>
      </c>
      <c r="C254" s="15" t="s">
        <v>307</v>
      </c>
      <c r="D254" s="15" t="s">
        <v>353</v>
      </c>
      <c r="E254" s="16">
        <v>3279.7723348946201</v>
      </c>
      <c r="F254" s="16">
        <v>4082.6935657435747</v>
      </c>
      <c r="G254" s="16">
        <v>5207.7532954788794</v>
      </c>
      <c r="H254" s="16">
        <v>5702.0715763323469</v>
      </c>
      <c r="I254" s="16">
        <v>6193.0627878293781</v>
      </c>
      <c r="J254" s="16">
        <v>7300.1277077269779</v>
      </c>
      <c r="K254" s="16">
        <v>7922.8273535300968</v>
      </c>
      <c r="L254" s="16">
        <v>8497.9641842406891</v>
      </c>
      <c r="M254" s="16">
        <v>9004.4980453083353</v>
      </c>
      <c r="N254" s="16">
        <v>9447.5240390327617</v>
      </c>
      <c r="O254" s="16">
        <v>9963.8283810503053</v>
      </c>
    </row>
    <row r="255" spans="1:15" x14ac:dyDescent="0.3">
      <c r="A255" s="15" t="str">
        <f>INDEX('R1. Scenario specifications'!$C$11:$C$49,MATCH($B255,'R1. Scenario specifications'!$A$11:$A$49,0))</f>
        <v>Current 2DS, 2020 start, 'Expect the Unexpected' but with cheap renewables</v>
      </c>
      <c r="B255" s="15" t="s">
        <v>37</v>
      </c>
      <c r="C255" s="15" t="s">
        <v>308</v>
      </c>
      <c r="D255" s="15" t="s">
        <v>354</v>
      </c>
      <c r="E255" s="16">
        <v>554.93024628706189</v>
      </c>
      <c r="F255" s="16">
        <v>667.25533606737849</v>
      </c>
      <c r="G255" s="16">
        <v>860.61058351424685</v>
      </c>
      <c r="H255" s="16">
        <v>1088.6484683815274</v>
      </c>
      <c r="I255" s="16">
        <v>1361.5777300071215</v>
      </c>
      <c r="J255" s="16">
        <v>1621.3152032565056</v>
      </c>
      <c r="K255" s="16">
        <v>1796.70607283956</v>
      </c>
      <c r="L255" s="16">
        <v>1922.4855708317455</v>
      </c>
      <c r="M255" s="16">
        <v>2049.3745228613984</v>
      </c>
      <c r="N255" s="16">
        <v>2176.793234725953</v>
      </c>
      <c r="O255" s="16">
        <v>2298.0659176607369</v>
      </c>
    </row>
    <row r="256" spans="1:15" x14ac:dyDescent="0.3">
      <c r="A256" s="15" t="str">
        <f>INDEX('R1. Scenario specifications'!$C$11:$C$49,MATCH($B256,'R1. Scenario specifications'!$A$11:$A$49,0))</f>
        <v>Current 2DS, 2020 start, 'Expect the Unexpected' but with cheap renewables</v>
      </c>
      <c r="B256" s="15" t="s">
        <v>37</v>
      </c>
      <c r="C256" s="15" t="s">
        <v>309</v>
      </c>
      <c r="D256" s="15" t="s">
        <v>355</v>
      </c>
      <c r="E256" s="16">
        <v>6768.2107930323273</v>
      </c>
      <c r="F256" s="16">
        <v>9604.056661485145</v>
      </c>
      <c r="G256" s="16">
        <v>16237.412608619827</v>
      </c>
      <c r="H256" s="16">
        <v>17641.000646849247</v>
      </c>
      <c r="I256" s="16">
        <v>16940.142859621817</v>
      </c>
      <c r="J256" s="16">
        <v>20313.215472969117</v>
      </c>
      <c r="K256" s="16">
        <v>22113.869252108256</v>
      </c>
      <c r="L256" s="16">
        <v>23662.890577296599</v>
      </c>
      <c r="M256" s="16">
        <v>25291.862586605894</v>
      </c>
      <c r="N256" s="16">
        <v>26969.629929944869</v>
      </c>
      <c r="O256" s="16">
        <v>28992.473791332603</v>
      </c>
    </row>
    <row r="257" spans="1:15" x14ac:dyDescent="0.3">
      <c r="A257" s="15" t="str">
        <f>INDEX('R1. Scenario specifications'!$C$11:$C$49,MATCH($B257,'R1. Scenario specifications'!$A$11:$A$49,0))</f>
        <v>Current 2DS, 2020 start, 'Expect the Unexpected' but with cheap renewables</v>
      </c>
      <c r="B257" s="15" t="s">
        <v>37</v>
      </c>
      <c r="C257" s="15" t="s">
        <v>310</v>
      </c>
      <c r="D257" s="15" t="s">
        <v>356</v>
      </c>
      <c r="E257" s="16">
        <v>490.514499768306</v>
      </c>
      <c r="F257" s="16">
        <v>524.93618944866842</v>
      </c>
      <c r="G257" s="16">
        <v>555.19395083536801</v>
      </c>
      <c r="H257" s="16">
        <v>559.27948645064043</v>
      </c>
      <c r="I257" s="16">
        <v>581.30123858818172</v>
      </c>
      <c r="J257" s="16">
        <v>595.35266871306351</v>
      </c>
      <c r="K257" s="16">
        <v>601.15064540820595</v>
      </c>
      <c r="L257" s="16">
        <v>600.62628992940495</v>
      </c>
      <c r="M257" s="16">
        <v>595.1473363544626</v>
      </c>
      <c r="N257" s="16">
        <v>585.49041985978283</v>
      </c>
      <c r="O257" s="16">
        <v>571.72122326098906</v>
      </c>
    </row>
    <row r="258" spans="1:15" x14ac:dyDescent="0.3">
      <c r="A258" s="15" t="str">
        <f>INDEX('R1. Scenario specifications'!$C$11:$C$49,MATCH($B258,'R1. Scenario specifications'!$A$11:$A$49,0))</f>
        <v>Current 1.75DS, 2030 start, 'Expect the Unexpected' but with cheap CCS</v>
      </c>
      <c r="B258" s="15" t="s">
        <v>38</v>
      </c>
      <c r="C258" s="15" t="s">
        <v>303</v>
      </c>
      <c r="D258" s="15" t="s">
        <v>349</v>
      </c>
      <c r="E258" s="16">
        <v>303.90443076149779</v>
      </c>
      <c r="F258" s="16">
        <v>326.15031746610549</v>
      </c>
      <c r="G258" s="16">
        <v>347.05566024922416</v>
      </c>
      <c r="H258" s="16">
        <v>353.33506067595147</v>
      </c>
      <c r="I258" s="16">
        <v>374.13279430664323</v>
      </c>
      <c r="J258" s="16">
        <v>388.90748872769205</v>
      </c>
      <c r="K258" s="16">
        <v>386.41045951553252</v>
      </c>
      <c r="L258" s="16">
        <v>404.13948123368806</v>
      </c>
      <c r="M258" s="16">
        <v>401.45392918705102</v>
      </c>
      <c r="N258" s="16">
        <v>390.79758053994487</v>
      </c>
      <c r="O258" s="16">
        <v>389.31994498681945</v>
      </c>
    </row>
    <row r="259" spans="1:15" x14ac:dyDescent="0.3">
      <c r="A259" s="15" t="str">
        <f>INDEX('R1. Scenario specifications'!$C$11:$C$49,MATCH($B259,'R1. Scenario specifications'!$A$11:$A$49,0))</f>
        <v>Current 1.75DS, 2030 start, 'Expect the Unexpected' but with cheap CCS</v>
      </c>
      <c r="B259" s="15" t="s">
        <v>38</v>
      </c>
      <c r="C259" s="15" t="s">
        <v>304</v>
      </c>
      <c r="D259" s="15" t="s">
        <v>350</v>
      </c>
      <c r="E259" s="16">
        <v>704.60532435919754</v>
      </c>
      <c r="F259" s="16">
        <v>860.97149986110492</v>
      </c>
      <c r="G259" s="16">
        <v>1146.4631336452246</v>
      </c>
      <c r="H259" s="16">
        <v>1500.2632370055153</v>
      </c>
      <c r="I259" s="16">
        <v>1910.2190561286122</v>
      </c>
      <c r="J259" s="16">
        <v>2259.7100101779183</v>
      </c>
      <c r="K259" s="16">
        <v>2431.8179382183862</v>
      </c>
      <c r="L259" s="16">
        <v>2744.8055426147571</v>
      </c>
      <c r="M259" s="16">
        <v>2871.5162535404206</v>
      </c>
      <c r="N259" s="16">
        <v>3035.3198555537556</v>
      </c>
      <c r="O259" s="16">
        <v>3146.5869575890497</v>
      </c>
    </row>
    <row r="260" spans="1:15" x14ac:dyDescent="0.3">
      <c r="A260" s="15" t="str">
        <f>INDEX('R1. Scenario specifications'!$C$11:$C$49,MATCH($B260,'R1. Scenario specifications'!$A$11:$A$49,0))</f>
        <v>Current 1.75DS, 2030 start, 'Expect the Unexpected' but with cheap CCS</v>
      </c>
      <c r="B260" s="15" t="s">
        <v>38</v>
      </c>
      <c r="C260" s="15" t="s">
        <v>305</v>
      </c>
      <c r="D260" s="15" t="s">
        <v>351</v>
      </c>
      <c r="E260" s="16">
        <v>159.73830278697653</v>
      </c>
      <c r="F260" s="16">
        <v>169.3959959871955</v>
      </c>
      <c r="G260" s="16">
        <v>176.71914238919692</v>
      </c>
      <c r="H260" s="16">
        <v>175.15830181655548</v>
      </c>
      <c r="I260" s="16">
        <v>178.93494630264837</v>
      </c>
      <c r="J260" s="16">
        <v>180.1031409584196</v>
      </c>
      <c r="K260" s="16">
        <v>174.08624211859603</v>
      </c>
      <c r="L260" s="16">
        <v>175.78189501677815</v>
      </c>
      <c r="M260" s="16">
        <v>171.47940350173073</v>
      </c>
      <c r="N260" s="16">
        <v>166.2145013470255</v>
      </c>
      <c r="O260" s="16">
        <v>155.34332373440054</v>
      </c>
    </row>
    <row r="261" spans="1:15" x14ac:dyDescent="0.3">
      <c r="A261" s="15" t="str">
        <f>INDEX('R1. Scenario specifications'!$C$11:$C$49,MATCH($B261,'R1. Scenario specifications'!$A$11:$A$49,0))</f>
        <v>Current 1.75DS, 2030 start, 'Expect the Unexpected' but with cheap CCS</v>
      </c>
      <c r="B261" s="15" t="s">
        <v>38</v>
      </c>
      <c r="C261" s="15" t="s">
        <v>306</v>
      </c>
      <c r="D261" s="15" t="s">
        <v>352</v>
      </c>
      <c r="E261" s="16">
        <v>773.46518919181767</v>
      </c>
      <c r="F261" s="16">
        <v>894.2141396100933</v>
      </c>
      <c r="G261" s="16">
        <v>1118.0496051339933</v>
      </c>
      <c r="H261" s="16">
        <v>1375.5475785566457</v>
      </c>
      <c r="I261" s="16">
        <v>1723.8576784568811</v>
      </c>
      <c r="J261" s="16">
        <v>2067.9626018665749</v>
      </c>
      <c r="K261" s="16">
        <v>2186.0507987771789</v>
      </c>
      <c r="L261" s="16">
        <v>2421.670360274572</v>
      </c>
      <c r="M261" s="16">
        <v>2588.008000404207</v>
      </c>
      <c r="N261" s="16">
        <v>2723.6720671909939</v>
      </c>
      <c r="O261" s="16">
        <v>2884.6265894114604</v>
      </c>
    </row>
    <row r="262" spans="1:15" x14ac:dyDescent="0.3">
      <c r="A262" s="15" t="str">
        <f>INDEX('R1. Scenario specifications'!$C$11:$C$49,MATCH($B262,'R1. Scenario specifications'!$A$11:$A$49,0))</f>
        <v>Current 1.75DS, 2030 start, 'Expect the Unexpected' but with cheap CCS</v>
      </c>
      <c r="B262" s="15" t="s">
        <v>38</v>
      </c>
      <c r="C262" s="15" t="s">
        <v>307</v>
      </c>
      <c r="D262" s="15" t="s">
        <v>353</v>
      </c>
      <c r="E262" s="16">
        <v>3279.7723348946201</v>
      </c>
      <c r="F262" s="16">
        <v>4082.6935657435747</v>
      </c>
      <c r="G262" s="16">
        <v>5207.7532954788785</v>
      </c>
      <c r="H262" s="16">
        <v>5690.8087984717567</v>
      </c>
      <c r="I262" s="16">
        <v>6164.0489609068509</v>
      </c>
      <c r="J262" s="16">
        <v>7223.8689396693308</v>
      </c>
      <c r="K262" s="16">
        <v>7569.428181545697</v>
      </c>
      <c r="L262" s="16">
        <v>8467.2914331662596</v>
      </c>
      <c r="M262" s="16">
        <v>8973.8460301694049</v>
      </c>
      <c r="N262" s="16">
        <v>9372.2204900812576</v>
      </c>
      <c r="O262" s="16">
        <v>9927.3524880649165</v>
      </c>
    </row>
    <row r="263" spans="1:15" x14ac:dyDescent="0.3">
      <c r="A263" s="15" t="str">
        <f>INDEX('R1. Scenario specifications'!$C$11:$C$49,MATCH($B263,'R1. Scenario specifications'!$A$11:$A$49,0))</f>
        <v>Current 1.75DS, 2030 start, 'Expect the Unexpected' but with cheap CCS</v>
      </c>
      <c r="B263" s="15" t="s">
        <v>38</v>
      </c>
      <c r="C263" s="15" t="s">
        <v>308</v>
      </c>
      <c r="D263" s="15" t="s">
        <v>354</v>
      </c>
      <c r="E263" s="16">
        <v>554.93024628706189</v>
      </c>
      <c r="F263" s="16">
        <v>667.25533606737849</v>
      </c>
      <c r="G263" s="16">
        <v>860.61058351424685</v>
      </c>
      <c r="H263" s="16">
        <v>1088.2132483847256</v>
      </c>
      <c r="I263" s="16">
        <v>1349.4475208104561</v>
      </c>
      <c r="J263" s="16">
        <v>1581.1949751583277</v>
      </c>
      <c r="K263" s="16">
        <v>1694.6433274293174</v>
      </c>
      <c r="L263" s="16">
        <v>1905.5794322388933</v>
      </c>
      <c r="M263" s="16">
        <v>2030.8671047634552</v>
      </c>
      <c r="N263" s="16">
        <v>2169.9479218643828</v>
      </c>
      <c r="O263" s="16">
        <v>2229.7797020330609</v>
      </c>
    </row>
    <row r="264" spans="1:15" x14ac:dyDescent="0.3">
      <c r="A264" s="15" t="str">
        <f>INDEX('R1. Scenario specifications'!$C$11:$C$49,MATCH($B264,'R1. Scenario specifications'!$A$11:$A$49,0))</f>
        <v>Current 1.75DS, 2030 start, 'Expect the Unexpected' but with cheap CCS</v>
      </c>
      <c r="B264" s="15" t="s">
        <v>38</v>
      </c>
      <c r="C264" s="15" t="s">
        <v>309</v>
      </c>
      <c r="D264" s="15" t="s">
        <v>355</v>
      </c>
      <c r="E264" s="16">
        <v>6768.2107930323273</v>
      </c>
      <c r="F264" s="16">
        <v>9604.056661485145</v>
      </c>
      <c r="G264" s="16">
        <v>16237.412608619827</v>
      </c>
      <c r="H264" s="16">
        <v>17601.175858707185</v>
      </c>
      <c r="I264" s="16">
        <v>16856.958549350951</v>
      </c>
      <c r="J264" s="16">
        <v>20056.770252586284</v>
      </c>
      <c r="K264" s="16">
        <v>21468.015573911362</v>
      </c>
      <c r="L264" s="16">
        <v>23593.103499932116</v>
      </c>
      <c r="M264" s="16">
        <v>25208.382542468007</v>
      </c>
      <c r="N264" s="16">
        <v>26784.363872685251</v>
      </c>
      <c r="O264" s="16">
        <v>28769.556665167984</v>
      </c>
    </row>
    <row r="265" spans="1:15" x14ac:dyDescent="0.3">
      <c r="A265" s="15" t="str">
        <f>INDEX('R1. Scenario specifications'!$C$11:$C$49,MATCH($B265,'R1. Scenario specifications'!$A$11:$A$49,0))</f>
        <v>Current 1.75DS, 2030 start, 'Expect the Unexpected' but with cheap CCS</v>
      </c>
      <c r="B265" s="15" t="s">
        <v>38</v>
      </c>
      <c r="C265" s="15" t="s">
        <v>310</v>
      </c>
      <c r="D265" s="15" t="s">
        <v>356</v>
      </c>
      <c r="E265" s="16">
        <v>490.514499768306</v>
      </c>
      <c r="F265" s="16">
        <v>524.93618944866842</v>
      </c>
      <c r="G265" s="16">
        <v>555.19395083536801</v>
      </c>
      <c r="H265" s="16">
        <v>559.27948645064043</v>
      </c>
      <c r="I265" s="16">
        <v>581.30123858818172</v>
      </c>
      <c r="J265" s="16">
        <v>595.35266871306351</v>
      </c>
      <c r="K265" s="16">
        <v>590.54282072537683</v>
      </c>
      <c r="L265" s="16">
        <v>600.62628992940495</v>
      </c>
      <c r="M265" s="16">
        <v>595.1473363544626</v>
      </c>
      <c r="N265" s="16">
        <v>585.38377445243282</v>
      </c>
      <c r="O265" s="16">
        <v>555.87660488897779</v>
      </c>
    </row>
    <row r="266" spans="1:15" x14ac:dyDescent="0.3">
      <c r="A266" s="15" t="str">
        <f>INDEX('R1. Scenario specifications'!$C$11:$C$49,MATCH($B266,'R1. Scenario specifications'!$A$11:$A$49,0))</f>
        <v>Current 1.75DS, 2020 start, 'Expect the Unexpected' but with cheap EVs</v>
      </c>
      <c r="B266" s="15" t="s">
        <v>39</v>
      </c>
      <c r="C266" s="15" t="s">
        <v>303</v>
      </c>
      <c r="D266" s="15" t="s">
        <v>349</v>
      </c>
      <c r="E266" s="16">
        <v>303.90443076149779</v>
      </c>
      <c r="F266" s="16">
        <v>326.15031746610549</v>
      </c>
      <c r="G266" s="16">
        <v>347.05566024922416</v>
      </c>
      <c r="H266" s="16">
        <v>357.72811972423654</v>
      </c>
      <c r="I266" s="16">
        <v>379.51947155698895</v>
      </c>
      <c r="J266" s="16">
        <v>397.57323999305447</v>
      </c>
      <c r="K266" s="16">
        <v>405.58388773287521</v>
      </c>
      <c r="L266" s="16">
        <v>402.67341300840616</v>
      </c>
      <c r="M266" s="16">
        <v>398.89538685701604</v>
      </c>
      <c r="N266" s="16">
        <v>386.93217202690101</v>
      </c>
      <c r="O266" s="16">
        <v>393.40487666386292</v>
      </c>
    </row>
    <row r="267" spans="1:15" x14ac:dyDescent="0.3">
      <c r="A267" s="15" t="str">
        <f>INDEX('R1. Scenario specifications'!$C$11:$C$49,MATCH($B267,'R1. Scenario specifications'!$A$11:$A$49,0))</f>
        <v>Current 1.75DS, 2020 start, 'Expect the Unexpected' but with cheap EVs</v>
      </c>
      <c r="B267" s="15" t="s">
        <v>39</v>
      </c>
      <c r="C267" s="15" t="s">
        <v>304</v>
      </c>
      <c r="D267" s="15" t="s">
        <v>350</v>
      </c>
      <c r="E267" s="16">
        <v>704.60532435919754</v>
      </c>
      <c r="F267" s="16">
        <v>860.97149986110492</v>
      </c>
      <c r="G267" s="16">
        <v>1146.4631336452246</v>
      </c>
      <c r="H267" s="16">
        <v>1502.2698784962456</v>
      </c>
      <c r="I267" s="16">
        <v>1922.7409973094179</v>
      </c>
      <c r="J267" s="16">
        <v>2298.4394230959319</v>
      </c>
      <c r="K267" s="16">
        <v>2576.5195345346415</v>
      </c>
      <c r="L267" s="16">
        <v>2762.915887069697</v>
      </c>
      <c r="M267" s="16">
        <v>2924.6641333542525</v>
      </c>
      <c r="N267" s="16">
        <v>3095.3464281813604</v>
      </c>
      <c r="O267" s="16">
        <v>3104.1297435144534</v>
      </c>
    </row>
    <row r="268" spans="1:15" x14ac:dyDescent="0.3">
      <c r="A268" s="15" t="str">
        <f>INDEX('R1. Scenario specifications'!$C$11:$C$49,MATCH($B268,'R1. Scenario specifications'!$A$11:$A$49,0))</f>
        <v>Current 1.75DS, 2020 start, 'Expect the Unexpected' but with cheap EVs</v>
      </c>
      <c r="B268" s="15" t="s">
        <v>39</v>
      </c>
      <c r="C268" s="15" t="s">
        <v>305</v>
      </c>
      <c r="D268" s="15" t="s">
        <v>351</v>
      </c>
      <c r="E268" s="16">
        <v>159.73830278697653</v>
      </c>
      <c r="F268" s="16">
        <v>169.3959959871955</v>
      </c>
      <c r="G268" s="16">
        <v>176.71914238919692</v>
      </c>
      <c r="H268" s="16">
        <v>175.15830181655548</v>
      </c>
      <c r="I268" s="16">
        <v>178.93494630264837</v>
      </c>
      <c r="J268" s="16">
        <v>180.13711992226155</v>
      </c>
      <c r="K268" s="16">
        <v>178.91331246029034</v>
      </c>
      <c r="L268" s="16">
        <v>175.94420742960892</v>
      </c>
      <c r="M268" s="16">
        <v>171.47940350173073</v>
      </c>
      <c r="N268" s="16">
        <v>166.26267520275246</v>
      </c>
      <c r="O268" s="16">
        <v>155.14664690029832</v>
      </c>
    </row>
    <row r="269" spans="1:15" x14ac:dyDescent="0.3">
      <c r="A269" s="15" t="str">
        <f>INDEX('R1. Scenario specifications'!$C$11:$C$49,MATCH($B269,'R1. Scenario specifications'!$A$11:$A$49,0))</f>
        <v>Current 1.75DS, 2020 start, 'Expect the Unexpected' but with cheap EVs</v>
      </c>
      <c r="B269" s="15" t="s">
        <v>39</v>
      </c>
      <c r="C269" s="15" t="s">
        <v>306</v>
      </c>
      <c r="D269" s="15" t="s">
        <v>352</v>
      </c>
      <c r="E269" s="16">
        <v>773.46518919181767</v>
      </c>
      <c r="F269" s="16">
        <v>894.2141396100933</v>
      </c>
      <c r="G269" s="16">
        <v>1118.0496051339933</v>
      </c>
      <c r="H269" s="16">
        <v>1382.7624213006645</v>
      </c>
      <c r="I269" s="16">
        <v>1713.8234472804522</v>
      </c>
      <c r="J269" s="16">
        <v>2081.2922817872395</v>
      </c>
      <c r="K269" s="16">
        <v>2245.0385884082266</v>
      </c>
      <c r="L269" s="16">
        <v>2395.0190921169155</v>
      </c>
      <c r="M269" s="16">
        <v>2553.2279318342685</v>
      </c>
      <c r="N269" s="16">
        <v>2676.4734596902863</v>
      </c>
      <c r="O269" s="16">
        <v>2882.5258093884459</v>
      </c>
    </row>
    <row r="270" spans="1:15" x14ac:dyDescent="0.3">
      <c r="A270" s="15" t="str">
        <f>INDEX('R1. Scenario specifications'!$C$11:$C$49,MATCH($B270,'R1. Scenario specifications'!$A$11:$A$49,0))</f>
        <v>Current 1.75DS, 2020 start, 'Expect the Unexpected' but with cheap EVs</v>
      </c>
      <c r="B270" s="15" t="s">
        <v>39</v>
      </c>
      <c r="C270" s="15" t="s">
        <v>307</v>
      </c>
      <c r="D270" s="15" t="s">
        <v>353</v>
      </c>
      <c r="E270" s="16">
        <v>3279.7723348946201</v>
      </c>
      <c r="F270" s="16">
        <v>4082.6935657435747</v>
      </c>
      <c r="G270" s="16">
        <v>5207.7532954788785</v>
      </c>
      <c r="H270" s="16">
        <v>5856.6665983775165</v>
      </c>
      <c r="I270" s="16">
        <v>6374.2410667564127</v>
      </c>
      <c r="J270" s="16">
        <v>7571.0252066639523</v>
      </c>
      <c r="K270" s="16">
        <v>8211.3173575397304</v>
      </c>
      <c r="L270" s="16">
        <v>8802.2015851439064</v>
      </c>
      <c r="M270" s="16">
        <v>9339.0453775116548</v>
      </c>
      <c r="N270" s="16">
        <v>9829.2143841868019</v>
      </c>
      <c r="O270" s="16">
        <v>10371.539431849578</v>
      </c>
    </row>
    <row r="271" spans="1:15" x14ac:dyDescent="0.3">
      <c r="A271" s="15" t="str">
        <f>INDEX('R1. Scenario specifications'!$C$11:$C$49,MATCH($B271,'R1. Scenario specifications'!$A$11:$A$49,0))</f>
        <v>Current 1.75DS, 2020 start, 'Expect the Unexpected' but with cheap EVs</v>
      </c>
      <c r="B271" s="15" t="s">
        <v>39</v>
      </c>
      <c r="C271" s="15" t="s">
        <v>308</v>
      </c>
      <c r="D271" s="15" t="s">
        <v>354</v>
      </c>
      <c r="E271" s="16">
        <v>554.93024628706189</v>
      </c>
      <c r="F271" s="16">
        <v>667.25533606737849</v>
      </c>
      <c r="G271" s="16">
        <v>860.61058351424685</v>
      </c>
      <c r="H271" s="16">
        <v>1088.6484683815274</v>
      </c>
      <c r="I271" s="16">
        <v>1367.9200336695469</v>
      </c>
      <c r="J271" s="16">
        <v>1608.7834165391926</v>
      </c>
      <c r="K271" s="16">
        <v>1791.8159920581406</v>
      </c>
      <c r="L271" s="16">
        <v>1935.073097961691</v>
      </c>
      <c r="M271" s="16">
        <v>2059.9118055382646</v>
      </c>
      <c r="N271" s="16">
        <v>2213.2115691705367</v>
      </c>
      <c r="O271" s="16">
        <v>2225.7275249391359</v>
      </c>
    </row>
    <row r="272" spans="1:15" x14ac:dyDescent="0.3">
      <c r="A272" s="15" t="str">
        <f>INDEX('R1. Scenario specifications'!$C$11:$C$49,MATCH($B272,'R1. Scenario specifications'!$A$11:$A$49,0))</f>
        <v>Current 1.75DS, 2020 start, 'Expect the Unexpected' but with cheap EVs</v>
      </c>
      <c r="B272" s="15" t="s">
        <v>39</v>
      </c>
      <c r="C272" s="15" t="s">
        <v>309</v>
      </c>
      <c r="D272" s="15" t="s">
        <v>355</v>
      </c>
      <c r="E272" s="16">
        <v>6768.2107930323273</v>
      </c>
      <c r="F272" s="16">
        <v>9604.056661485145</v>
      </c>
      <c r="G272" s="16">
        <v>16237.412608619827</v>
      </c>
      <c r="H272" s="16">
        <v>17933.263279741219</v>
      </c>
      <c r="I272" s="16">
        <v>17401.834587924386</v>
      </c>
      <c r="J272" s="16">
        <v>21118.89015692157</v>
      </c>
      <c r="K272" s="16">
        <v>22962.425406662358</v>
      </c>
      <c r="L272" s="16">
        <v>24514.37303888454</v>
      </c>
      <c r="M272" s="16">
        <v>26258.868062421054</v>
      </c>
      <c r="N272" s="16">
        <v>27998.274797548835</v>
      </c>
      <c r="O272" s="16">
        <v>30256.541547945293</v>
      </c>
    </row>
    <row r="273" spans="1:15" x14ac:dyDescent="0.3">
      <c r="A273" s="15" t="str">
        <f>INDEX('R1. Scenario specifications'!$C$11:$C$49,MATCH($B273,'R1. Scenario specifications'!$A$11:$A$49,0))</f>
        <v>Current 1.75DS, 2020 start, 'Expect the Unexpected' but with cheap EVs</v>
      </c>
      <c r="B273" s="15" t="s">
        <v>39</v>
      </c>
      <c r="C273" s="15" t="s">
        <v>310</v>
      </c>
      <c r="D273" s="15" t="s">
        <v>356</v>
      </c>
      <c r="E273" s="16">
        <v>490.514499768306</v>
      </c>
      <c r="F273" s="16">
        <v>524.93618944866842</v>
      </c>
      <c r="G273" s="16">
        <v>555.19395083536801</v>
      </c>
      <c r="H273" s="16">
        <v>559.27948645064043</v>
      </c>
      <c r="I273" s="16">
        <v>581.30123858818172</v>
      </c>
      <c r="J273" s="16">
        <v>595.95363834576119</v>
      </c>
      <c r="K273" s="16">
        <v>602.02677089059944</v>
      </c>
      <c r="L273" s="16">
        <v>601.81734044999212</v>
      </c>
      <c r="M273" s="16">
        <v>595.1473363544626</v>
      </c>
      <c r="N273" s="16">
        <v>585.63959990971455</v>
      </c>
      <c r="O273" s="16">
        <v>554.87458054173021</v>
      </c>
    </row>
    <row r="274" spans="1:15" x14ac:dyDescent="0.3">
      <c r="A274" s="15" t="str">
        <f>INDEX('R1. Scenario specifications'!$C$11:$C$49,MATCH($B274,'R1. Scenario specifications'!$A$11:$A$49,0))</f>
        <v>Current 1.75DS, 2030 start, 'Expect the Unexpected' but with cheap EVs</v>
      </c>
      <c r="B274" s="15" t="s">
        <v>40</v>
      </c>
      <c r="C274" s="15" t="s">
        <v>303</v>
      </c>
      <c r="D274" s="15" t="s">
        <v>349</v>
      </c>
      <c r="E274" s="16">
        <v>303.90443076149779</v>
      </c>
      <c r="F274" s="16">
        <v>326.15031746610549</v>
      </c>
      <c r="G274" s="16">
        <v>347.05566024922416</v>
      </c>
      <c r="H274" s="16">
        <v>353.33506067595147</v>
      </c>
      <c r="I274" s="16">
        <v>379.32391525756771</v>
      </c>
      <c r="J274" s="16">
        <v>388.99161844600798</v>
      </c>
      <c r="K274" s="16">
        <v>389.16249914371224</v>
      </c>
      <c r="L274" s="16">
        <v>402.94269597030467</v>
      </c>
      <c r="M274" s="16">
        <v>400.91353156540424</v>
      </c>
      <c r="N274" s="16">
        <v>389.27700722172381</v>
      </c>
      <c r="O274" s="16">
        <v>393.87062040965463</v>
      </c>
    </row>
    <row r="275" spans="1:15" x14ac:dyDescent="0.3">
      <c r="A275" s="15" t="str">
        <f>INDEX('R1. Scenario specifications'!$C$11:$C$49,MATCH($B275,'R1. Scenario specifications'!$A$11:$A$49,0))</f>
        <v>Current 1.75DS, 2030 start, 'Expect the Unexpected' but with cheap EVs</v>
      </c>
      <c r="B275" s="15" t="s">
        <v>40</v>
      </c>
      <c r="C275" s="15" t="s">
        <v>304</v>
      </c>
      <c r="D275" s="15" t="s">
        <v>350</v>
      </c>
      <c r="E275" s="16">
        <v>704.60532435919754</v>
      </c>
      <c r="F275" s="16">
        <v>860.97149986110492</v>
      </c>
      <c r="G275" s="16">
        <v>1146.4631336452246</v>
      </c>
      <c r="H275" s="16">
        <v>1500.2632370055153</v>
      </c>
      <c r="I275" s="16">
        <v>1919.665537085988</v>
      </c>
      <c r="J275" s="16">
        <v>2273.7180026726915</v>
      </c>
      <c r="K275" s="16">
        <v>2469.4485388245034</v>
      </c>
      <c r="L275" s="16">
        <v>2784.714839818319</v>
      </c>
      <c r="M275" s="16">
        <v>2959.2731276847499</v>
      </c>
      <c r="N275" s="16">
        <v>3116.5443174772181</v>
      </c>
      <c r="O275" s="16">
        <v>3150.5287894059047</v>
      </c>
    </row>
    <row r="276" spans="1:15" x14ac:dyDescent="0.3">
      <c r="A276" s="15" t="str">
        <f>INDEX('R1. Scenario specifications'!$C$11:$C$49,MATCH($B276,'R1. Scenario specifications'!$A$11:$A$49,0))</f>
        <v>Current 1.75DS, 2030 start, 'Expect the Unexpected' but with cheap EVs</v>
      </c>
      <c r="B276" s="15" t="s">
        <v>40</v>
      </c>
      <c r="C276" s="15" t="s">
        <v>305</v>
      </c>
      <c r="D276" s="15" t="s">
        <v>351</v>
      </c>
      <c r="E276" s="16">
        <v>159.73830278697653</v>
      </c>
      <c r="F276" s="16">
        <v>169.3959959871955</v>
      </c>
      <c r="G276" s="16">
        <v>176.71914238919692</v>
      </c>
      <c r="H276" s="16">
        <v>175.15830181655548</v>
      </c>
      <c r="I276" s="16">
        <v>178.93494630264837</v>
      </c>
      <c r="J276" s="16">
        <v>180.08177711199255</v>
      </c>
      <c r="K276" s="16">
        <v>175.85419496792085</v>
      </c>
      <c r="L276" s="16">
        <v>175.94420742960892</v>
      </c>
      <c r="M276" s="16">
        <v>171.53759941005501</v>
      </c>
      <c r="N276" s="16">
        <v>166.26267520275246</v>
      </c>
      <c r="O276" s="16">
        <v>155.36948499970833</v>
      </c>
    </row>
    <row r="277" spans="1:15" x14ac:dyDescent="0.3">
      <c r="A277" s="15" t="str">
        <f>INDEX('R1. Scenario specifications'!$C$11:$C$49,MATCH($B277,'R1. Scenario specifications'!$A$11:$A$49,0))</f>
        <v>Current 1.75DS, 2030 start, 'Expect the Unexpected' but with cheap EVs</v>
      </c>
      <c r="B277" s="15" t="s">
        <v>40</v>
      </c>
      <c r="C277" s="15" t="s">
        <v>306</v>
      </c>
      <c r="D277" s="15" t="s">
        <v>352</v>
      </c>
      <c r="E277" s="16">
        <v>773.46518919181767</v>
      </c>
      <c r="F277" s="16">
        <v>894.2141396100933</v>
      </c>
      <c r="G277" s="16">
        <v>1118.0496051339933</v>
      </c>
      <c r="H277" s="16">
        <v>1375.5475785566457</v>
      </c>
      <c r="I277" s="16">
        <v>1714.8047264451286</v>
      </c>
      <c r="J277" s="16">
        <v>2058.2028914180273</v>
      </c>
      <c r="K277" s="16">
        <v>2172.9096002955594</v>
      </c>
      <c r="L277" s="16">
        <v>2400.0428802495921</v>
      </c>
      <c r="M277" s="16">
        <v>2564.6465735306747</v>
      </c>
      <c r="N277" s="16">
        <v>2703.3069800628464</v>
      </c>
      <c r="O277" s="16">
        <v>2883.9904910034284</v>
      </c>
    </row>
    <row r="278" spans="1:15" x14ac:dyDescent="0.3">
      <c r="A278" s="15" t="str">
        <f>INDEX('R1. Scenario specifications'!$C$11:$C$49,MATCH($B278,'R1. Scenario specifications'!$A$11:$A$49,0))</f>
        <v>Current 1.75DS, 2030 start, 'Expect the Unexpected' but with cheap EVs</v>
      </c>
      <c r="B278" s="15" t="s">
        <v>40</v>
      </c>
      <c r="C278" s="15" t="s">
        <v>307</v>
      </c>
      <c r="D278" s="15" t="s">
        <v>353</v>
      </c>
      <c r="E278" s="16">
        <v>3279.7723348946201</v>
      </c>
      <c r="F278" s="16">
        <v>4082.6935657435747</v>
      </c>
      <c r="G278" s="16">
        <v>5207.7532954788785</v>
      </c>
      <c r="H278" s="16">
        <v>5690.8087984717567</v>
      </c>
      <c r="I278" s="16">
        <v>6366.7713179681405</v>
      </c>
      <c r="J278" s="16">
        <v>7507.7872292183101</v>
      </c>
      <c r="K278" s="16">
        <v>8042.3072902941394</v>
      </c>
      <c r="L278" s="16">
        <v>8812.7090949433114</v>
      </c>
      <c r="M278" s="16">
        <v>9353.6859222861967</v>
      </c>
      <c r="N278" s="16">
        <v>9860.5045310259466</v>
      </c>
      <c r="O278" s="16">
        <v>10381.778085546872</v>
      </c>
    </row>
    <row r="279" spans="1:15" x14ac:dyDescent="0.3">
      <c r="A279" s="15" t="str">
        <f>INDEX('R1. Scenario specifications'!$C$11:$C$49,MATCH($B279,'R1. Scenario specifications'!$A$11:$A$49,0))</f>
        <v>Current 1.75DS, 2030 start, 'Expect the Unexpected' but with cheap EVs</v>
      </c>
      <c r="B279" s="15" t="s">
        <v>40</v>
      </c>
      <c r="C279" s="15" t="s">
        <v>308</v>
      </c>
      <c r="D279" s="15" t="s">
        <v>354</v>
      </c>
      <c r="E279" s="16">
        <v>554.93024628706189</v>
      </c>
      <c r="F279" s="16">
        <v>667.25533606737849</v>
      </c>
      <c r="G279" s="16">
        <v>860.61058351424685</v>
      </c>
      <c r="H279" s="16">
        <v>1088.2132483847256</v>
      </c>
      <c r="I279" s="16">
        <v>1356.6212015436502</v>
      </c>
      <c r="J279" s="16">
        <v>1580.1159843339517</v>
      </c>
      <c r="K279" s="16">
        <v>1721.4682113041283</v>
      </c>
      <c r="L279" s="16">
        <v>1962.5398107365813</v>
      </c>
      <c r="M279" s="16">
        <v>2077.1934954264739</v>
      </c>
      <c r="N279" s="16">
        <v>2219.8669685920445</v>
      </c>
      <c r="O279" s="16">
        <v>2236.5136733507293</v>
      </c>
    </row>
    <row r="280" spans="1:15" x14ac:dyDescent="0.3">
      <c r="A280" s="15" t="str">
        <f>INDEX('R1. Scenario specifications'!$C$11:$C$49,MATCH($B280,'R1. Scenario specifications'!$A$11:$A$49,0))</f>
        <v>Current 1.75DS, 2030 start, 'Expect the Unexpected' but with cheap EVs</v>
      </c>
      <c r="B280" s="15" t="s">
        <v>40</v>
      </c>
      <c r="C280" s="15" t="s">
        <v>309</v>
      </c>
      <c r="D280" s="15" t="s">
        <v>355</v>
      </c>
      <c r="E280" s="16">
        <v>6768.2107930323273</v>
      </c>
      <c r="F280" s="16">
        <v>9604.056661485145</v>
      </c>
      <c r="G280" s="16">
        <v>16237.412608619827</v>
      </c>
      <c r="H280" s="16">
        <v>17601.175858707185</v>
      </c>
      <c r="I280" s="16">
        <v>17329.700166850038</v>
      </c>
      <c r="J280" s="16">
        <v>20887.284672476151</v>
      </c>
      <c r="K280" s="16">
        <v>22490.792753490699</v>
      </c>
      <c r="L280" s="16">
        <v>24572.540720584035</v>
      </c>
      <c r="M280" s="16">
        <v>26281.439432913849</v>
      </c>
      <c r="N280" s="16">
        <v>28102.103370984005</v>
      </c>
      <c r="O280" s="16">
        <v>30288.351157794536</v>
      </c>
    </row>
    <row r="281" spans="1:15" x14ac:dyDescent="0.3">
      <c r="A281" s="15" t="str">
        <f>INDEX('R1. Scenario specifications'!$C$11:$C$49,MATCH($B281,'R1. Scenario specifications'!$A$11:$A$49,0))</f>
        <v>Current 1.75DS, 2030 start, 'Expect the Unexpected' but with cheap EVs</v>
      </c>
      <c r="B281" s="15" t="s">
        <v>40</v>
      </c>
      <c r="C281" s="15" t="s">
        <v>310</v>
      </c>
      <c r="D281" s="15" t="s">
        <v>356</v>
      </c>
      <c r="E281" s="16">
        <v>490.514499768306</v>
      </c>
      <c r="F281" s="16">
        <v>524.93618944866842</v>
      </c>
      <c r="G281" s="16">
        <v>555.19395083536801</v>
      </c>
      <c r="H281" s="16">
        <v>559.27948645064043</v>
      </c>
      <c r="I281" s="16">
        <v>581.30123858818172</v>
      </c>
      <c r="J281" s="16">
        <v>595.21752712452201</v>
      </c>
      <c r="K281" s="16">
        <v>595.11398698783489</v>
      </c>
      <c r="L281" s="16">
        <v>601.81734044999212</v>
      </c>
      <c r="M281" s="16">
        <v>595.85624313410813</v>
      </c>
      <c r="N281" s="16">
        <v>585.63959990971455</v>
      </c>
      <c r="O281" s="16">
        <v>556.02393018589692</v>
      </c>
    </row>
    <row r="282" spans="1:15" x14ac:dyDescent="0.3">
      <c r="A282" s="15" t="str">
        <f>INDEX('R1. Scenario specifications'!$C$11:$C$49,MATCH($B282,'R1. Scenario specifications'!$A$11:$A$49,0))</f>
        <v>Current 1.75DS, 2020 start, 'Expect the Unexpected' but with cheap energy efficiency</v>
      </c>
      <c r="B282" s="15" t="s">
        <v>41</v>
      </c>
      <c r="C282" s="15" t="s">
        <v>303</v>
      </c>
      <c r="D282" s="15" t="s">
        <v>349</v>
      </c>
      <c r="E282" s="16">
        <v>303.90443076149779</v>
      </c>
      <c r="F282" s="16">
        <v>326.15031746610549</v>
      </c>
      <c r="G282" s="16">
        <v>347.05566024922416</v>
      </c>
      <c r="H282" s="16">
        <v>424.00207281114183</v>
      </c>
      <c r="I282" s="16">
        <v>449.41522646490444</v>
      </c>
      <c r="J282" s="16">
        <v>475.53315407763017</v>
      </c>
      <c r="K282" s="16">
        <v>490.06006394495523</v>
      </c>
      <c r="L282" s="16">
        <v>486.74254889058824</v>
      </c>
      <c r="M282" s="16">
        <v>481.8461077450898</v>
      </c>
      <c r="N282" s="16">
        <v>470.16666670131224</v>
      </c>
      <c r="O282" s="16">
        <v>467.9773680330959</v>
      </c>
    </row>
    <row r="283" spans="1:15" x14ac:dyDescent="0.3">
      <c r="A283" s="15" t="str">
        <f>INDEX('R1. Scenario specifications'!$C$11:$C$49,MATCH($B283,'R1. Scenario specifications'!$A$11:$A$49,0))</f>
        <v>Current 1.75DS, 2020 start, 'Expect the Unexpected' but with cheap energy efficiency</v>
      </c>
      <c r="B283" s="15" t="s">
        <v>41</v>
      </c>
      <c r="C283" s="15" t="s">
        <v>304</v>
      </c>
      <c r="D283" s="15" t="s">
        <v>350</v>
      </c>
      <c r="E283" s="16">
        <v>704.60532435919754</v>
      </c>
      <c r="F283" s="16">
        <v>860.97149986110492</v>
      </c>
      <c r="G283" s="16">
        <v>1146.4631336452246</v>
      </c>
      <c r="H283" s="16">
        <v>1502.4380881097491</v>
      </c>
      <c r="I283" s="16">
        <v>1910.2190561286122</v>
      </c>
      <c r="J283" s="16">
        <v>2310.0716000238585</v>
      </c>
      <c r="K283" s="16">
        <v>2561.7770275746088</v>
      </c>
      <c r="L283" s="16">
        <v>2720.9832102930363</v>
      </c>
      <c r="M283" s="16">
        <v>2882.8478579377561</v>
      </c>
      <c r="N283" s="16">
        <v>3046.0190106194523</v>
      </c>
      <c r="O283" s="16">
        <v>3156.1553656750998</v>
      </c>
    </row>
    <row r="284" spans="1:15" x14ac:dyDescent="0.3">
      <c r="A284" s="15" t="str">
        <f>INDEX('R1. Scenario specifications'!$C$11:$C$49,MATCH($B284,'R1. Scenario specifications'!$A$11:$A$49,0))</f>
        <v>Current 1.75DS, 2020 start, 'Expect the Unexpected' but with cheap energy efficiency</v>
      </c>
      <c r="B284" s="15" t="s">
        <v>41</v>
      </c>
      <c r="C284" s="15" t="s">
        <v>305</v>
      </c>
      <c r="D284" s="15" t="s">
        <v>351</v>
      </c>
      <c r="E284" s="16">
        <v>159.73830278697653</v>
      </c>
      <c r="F284" s="16">
        <v>169.3959959871955</v>
      </c>
      <c r="G284" s="16">
        <v>176.71914238919692</v>
      </c>
      <c r="H284" s="16">
        <v>175.21076322793664</v>
      </c>
      <c r="I284" s="16">
        <v>178.93494630264837</v>
      </c>
      <c r="J284" s="16">
        <v>180.1031409584196</v>
      </c>
      <c r="K284" s="16">
        <v>178.82582710171826</v>
      </c>
      <c r="L284" s="16">
        <v>175.78189501677815</v>
      </c>
      <c r="M284" s="16">
        <v>171.47940350173073</v>
      </c>
      <c r="N284" s="16">
        <v>163.83339287257238</v>
      </c>
      <c r="O284" s="16">
        <v>155.36948499970833</v>
      </c>
    </row>
    <row r="285" spans="1:15" x14ac:dyDescent="0.3">
      <c r="A285" s="15" t="str">
        <f>INDEX('R1. Scenario specifications'!$C$11:$C$49,MATCH($B285,'R1. Scenario specifications'!$A$11:$A$49,0))</f>
        <v>Current 1.75DS, 2020 start, 'Expect the Unexpected' but with cheap energy efficiency</v>
      </c>
      <c r="B285" s="15" t="s">
        <v>41</v>
      </c>
      <c r="C285" s="15" t="s">
        <v>306</v>
      </c>
      <c r="D285" s="15" t="s">
        <v>352</v>
      </c>
      <c r="E285" s="16">
        <v>773.46518919181767</v>
      </c>
      <c r="F285" s="16">
        <v>894.2141396100933</v>
      </c>
      <c r="G285" s="16">
        <v>1118.0496051339933</v>
      </c>
      <c r="H285" s="16">
        <v>1390.464324062546</v>
      </c>
      <c r="I285" s="16">
        <v>1724.3032616314572</v>
      </c>
      <c r="J285" s="16">
        <v>2083.2229531056714</v>
      </c>
      <c r="K285" s="16">
        <v>2262.8413580256984</v>
      </c>
      <c r="L285" s="16">
        <v>2425.5490103963484</v>
      </c>
      <c r="M285" s="16">
        <v>2590.2785820703612</v>
      </c>
      <c r="N285" s="16">
        <v>2729.2991842387837</v>
      </c>
      <c r="O285" s="16">
        <v>2888.3911918689882</v>
      </c>
    </row>
    <row r="286" spans="1:15" x14ac:dyDescent="0.3">
      <c r="A286" s="15" t="str">
        <f>INDEX('R1. Scenario specifications'!$C$11:$C$49,MATCH($B286,'R1. Scenario specifications'!$A$11:$A$49,0))</f>
        <v>Current 1.75DS, 2020 start, 'Expect the Unexpected' but with cheap energy efficiency</v>
      </c>
      <c r="B286" s="15" t="s">
        <v>41</v>
      </c>
      <c r="C286" s="15" t="s">
        <v>307</v>
      </c>
      <c r="D286" s="15" t="s">
        <v>353</v>
      </c>
      <c r="E286" s="16">
        <v>3279.7723348946201</v>
      </c>
      <c r="F286" s="16">
        <v>4082.6935657435747</v>
      </c>
      <c r="G286" s="16">
        <v>5207.7532954788785</v>
      </c>
      <c r="H286" s="16">
        <v>4401.4042826435771</v>
      </c>
      <c r="I286" s="16">
        <v>5033.4193105581353</v>
      </c>
      <c r="J286" s="16">
        <v>5644.9426904422999</v>
      </c>
      <c r="K286" s="16">
        <v>6114.2175519812745</v>
      </c>
      <c r="L286" s="16">
        <v>6554.1662463536923</v>
      </c>
      <c r="M286" s="16">
        <v>6934.1668214047913</v>
      </c>
      <c r="N286" s="16">
        <v>7269.0213784002035</v>
      </c>
      <c r="O286" s="16">
        <v>7666.4464377591949</v>
      </c>
    </row>
    <row r="287" spans="1:15" x14ac:dyDescent="0.3">
      <c r="A287" s="15" t="str">
        <f>INDEX('R1. Scenario specifications'!$C$11:$C$49,MATCH($B287,'R1. Scenario specifications'!$A$11:$A$49,0))</f>
        <v>Current 1.75DS, 2020 start, 'Expect the Unexpected' but with cheap energy efficiency</v>
      </c>
      <c r="B287" s="15" t="s">
        <v>41</v>
      </c>
      <c r="C287" s="15" t="s">
        <v>308</v>
      </c>
      <c r="D287" s="15" t="s">
        <v>354</v>
      </c>
      <c r="E287" s="16">
        <v>554.93024628706189</v>
      </c>
      <c r="F287" s="16">
        <v>667.25533606737849</v>
      </c>
      <c r="G287" s="16">
        <v>860.61058351424685</v>
      </c>
      <c r="H287" s="16">
        <v>1090.1121575364771</v>
      </c>
      <c r="I287" s="16">
        <v>1357.8700662670688</v>
      </c>
      <c r="J287" s="16">
        <v>1604.6200773889548</v>
      </c>
      <c r="K287" s="16">
        <v>1778.3357193967911</v>
      </c>
      <c r="L287" s="16">
        <v>1905.5794322388927</v>
      </c>
      <c r="M287" s="16">
        <v>2030.8671047634571</v>
      </c>
      <c r="N287" s="16">
        <v>2171.1532397959763</v>
      </c>
      <c r="O287" s="16">
        <v>2247.651118200833</v>
      </c>
    </row>
    <row r="288" spans="1:15" x14ac:dyDescent="0.3">
      <c r="A288" s="15" t="str">
        <f>INDEX('R1. Scenario specifications'!$C$11:$C$49,MATCH($B288,'R1. Scenario specifications'!$A$11:$A$49,0))</f>
        <v>Current 1.75DS, 2020 start, 'Expect the Unexpected' but with cheap energy efficiency</v>
      </c>
      <c r="B288" s="15" t="s">
        <v>41</v>
      </c>
      <c r="C288" s="15" t="s">
        <v>309</v>
      </c>
      <c r="D288" s="15" t="s">
        <v>355</v>
      </c>
      <c r="E288" s="16">
        <v>6768.2107930323273</v>
      </c>
      <c r="F288" s="16">
        <v>9604.056661485145</v>
      </c>
      <c r="G288" s="16">
        <v>16237.412608619827</v>
      </c>
      <c r="H288" s="16">
        <v>11552.541807539466</v>
      </c>
      <c r="I288" s="16">
        <v>13618.553856284034</v>
      </c>
      <c r="J288" s="16">
        <v>15564.539364135728</v>
      </c>
      <c r="K288" s="16">
        <v>16949.394605842219</v>
      </c>
      <c r="L288" s="16">
        <v>18141.884989633938</v>
      </c>
      <c r="M288" s="16">
        <v>19348.634281118473</v>
      </c>
      <c r="N288" s="16">
        <v>20613.175906271463</v>
      </c>
      <c r="O288" s="16">
        <v>22055.943411684009</v>
      </c>
    </row>
    <row r="289" spans="1:15" x14ac:dyDescent="0.3">
      <c r="A289" s="15" t="str">
        <f>INDEX('R1. Scenario specifications'!$C$11:$C$49,MATCH($B289,'R1. Scenario specifications'!$A$11:$A$49,0))</f>
        <v>Current 1.75DS, 2020 start, 'Expect the Unexpected' but with cheap energy efficiency</v>
      </c>
      <c r="B289" s="15" t="s">
        <v>41</v>
      </c>
      <c r="C289" s="15" t="s">
        <v>310</v>
      </c>
      <c r="D289" s="15" t="s">
        <v>356</v>
      </c>
      <c r="E289" s="16">
        <v>490.514499768306</v>
      </c>
      <c r="F289" s="16">
        <v>524.93618944866842</v>
      </c>
      <c r="G289" s="16">
        <v>555.19395083536801</v>
      </c>
      <c r="H289" s="16">
        <v>559.54752874249743</v>
      </c>
      <c r="I289" s="16">
        <v>581.30123858818172</v>
      </c>
      <c r="J289" s="16">
        <v>595.35266871306351</v>
      </c>
      <c r="K289" s="16">
        <v>601.15064540820595</v>
      </c>
      <c r="L289" s="16">
        <v>600.62628992940495</v>
      </c>
      <c r="M289" s="16">
        <v>595.1473363544626</v>
      </c>
      <c r="N289" s="16">
        <v>580.61912015773987</v>
      </c>
      <c r="O289" s="16">
        <v>556.02393018589692</v>
      </c>
    </row>
    <row r="290" spans="1:15" x14ac:dyDescent="0.3">
      <c r="A290" s="15" t="str">
        <f>INDEX('R1. Scenario specifications'!$C$11:$C$49,MATCH($B290,'R1. Scenario specifications'!$A$11:$A$49,0))</f>
        <v>Current 1.75DS, 2030 start, 'Expect the Unexpected' but with cheap energy efficiency</v>
      </c>
      <c r="B290" s="15" t="s">
        <v>42</v>
      </c>
      <c r="C290" s="15" t="s">
        <v>303</v>
      </c>
      <c r="D290" s="15" t="s">
        <v>349</v>
      </c>
      <c r="E290" s="16">
        <v>303.90443076149779</v>
      </c>
      <c r="F290" s="16">
        <v>326.15031746610549</v>
      </c>
      <c r="G290" s="16">
        <v>347.05566024922416</v>
      </c>
      <c r="H290" s="16">
        <v>353.33506067595147</v>
      </c>
      <c r="I290" s="16">
        <v>449.41522646490449</v>
      </c>
      <c r="J290" s="16">
        <v>471.22628839546047</v>
      </c>
      <c r="K290" s="16">
        <v>463.12050026259078</v>
      </c>
      <c r="L290" s="16">
        <v>488.57962494725979</v>
      </c>
      <c r="M290" s="16">
        <v>484.01454221474069</v>
      </c>
      <c r="N290" s="16">
        <v>473.02998619607695</v>
      </c>
      <c r="O290" s="16">
        <v>469.05643304679865</v>
      </c>
    </row>
    <row r="291" spans="1:15" x14ac:dyDescent="0.3">
      <c r="A291" s="15" t="str">
        <f>INDEX('R1. Scenario specifications'!$C$11:$C$49,MATCH($B291,'R1. Scenario specifications'!$A$11:$A$49,0))</f>
        <v>Current 1.75DS, 2030 start, 'Expect the Unexpected' but with cheap energy efficiency</v>
      </c>
      <c r="B291" s="15" t="s">
        <v>42</v>
      </c>
      <c r="C291" s="15" t="s">
        <v>304</v>
      </c>
      <c r="D291" s="15" t="s">
        <v>350</v>
      </c>
      <c r="E291" s="16">
        <v>704.60532435919754</v>
      </c>
      <c r="F291" s="16">
        <v>860.97149986110492</v>
      </c>
      <c r="G291" s="16">
        <v>1146.4631336452246</v>
      </c>
      <c r="H291" s="16">
        <v>1500.2632370055153</v>
      </c>
      <c r="I291" s="16">
        <v>1914.9601144419125</v>
      </c>
      <c r="J291" s="16">
        <v>2276.8027683066639</v>
      </c>
      <c r="K291" s="16">
        <v>2459.4913523085788</v>
      </c>
      <c r="L291" s="16">
        <v>2776.7860808102018</v>
      </c>
      <c r="M291" s="16">
        <v>2905.4097704559344</v>
      </c>
      <c r="N291" s="16">
        <v>3050.8607758126423</v>
      </c>
      <c r="O291" s="16">
        <v>3209.4835256105944</v>
      </c>
    </row>
    <row r="292" spans="1:15" x14ac:dyDescent="0.3">
      <c r="A292" s="15" t="str">
        <f>INDEX('R1. Scenario specifications'!$C$11:$C$49,MATCH($B292,'R1. Scenario specifications'!$A$11:$A$49,0))</f>
        <v>Current 1.75DS, 2030 start, 'Expect the Unexpected' but with cheap energy efficiency</v>
      </c>
      <c r="B292" s="15" t="s">
        <v>42</v>
      </c>
      <c r="C292" s="15" t="s">
        <v>305</v>
      </c>
      <c r="D292" s="15" t="s">
        <v>351</v>
      </c>
      <c r="E292" s="16">
        <v>159.73830278697653</v>
      </c>
      <c r="F292" s="16">
        <v>169.3959959871955</v>
      </c>
      <c r="G292" s="16">
        <v>176.71914238919692</v>
      </c>
      <c r="H292" s="16">
        <v>175.15830181655548</v>
      </c>
      <c r="I292" s="16">
        <v>178.93494630264837</v>
      </c>
      <c r="J292" s="16">
        <v>180.1031409584196</v>
      </c>
      <c r="K292" s="16">
        <v>174.08624211859603</v>
      </c>
      <c r="L292" s="16">
        <v>175.78189501677815</v>
      </c>
      <c r="M292" s="16">
        <v>171.47940350173073</v>
      </c>
      <c r="N292" s="16">
        <v>166.23136037709438</v>
      </c>
      <c r="O292" s="16">
        <v>158.93067228865254</v>
      </c>
    </row>
    <row r="293" spans="1:15" x14ac:dyDescent="0.3">
      <c r="A293" s="15" t="str">
        <f>INDEX('R1. Scenario specifications'!$C$11:$C$49,MATCH($B293,'R1. Scenario specifications'!$A$11:$A$49,0))</f>
        <v>Current 1.75DS, 2030 start, 'Expect the Unexpected' but with cheap energy efficiency</v>
      </c>
      <c r="B293" s="15" t="s">
        <v>42</v>
      </c>
      <c r="C293" s="15" t="s">
        <v>306</v>
      </c>
      <c r="D293" s="15" t="s">
        <v>352</v>
      </c>
      <c r="E293" s="16">
        <v>773.46518919181767</v>
      </c>
      <c r="F293" s="16">
        <v>894.2141396100933</v>
      </c>
      <c r="G293" s="16">
        <v>1118.0496051339933</v>
      </c>
      <c r="H293" s="16">
        <v>1375.5475785566457</v>
      </c>
      <c r="I293" s="16">
        <v>1724.0029444280624</v>
      </c>
      <c r="J293" s="16">
        <v>2074.8074048021795</v>
      </c>
      <c r="K293" s="16">
        <v>2185.9525580984605</v>
      </c>
      <c r="L293" s="16">
        <v>2430.1096056419246</v>
      </c>
      <c r="M293" s="16">
        <v>2590.2785820703612</v>
      </c>
      <c r="N293" s="16">
        <v>2741.3416113171479</v>
      </c>
      <c r="O293" s="16">
        <v>2908.0948721145751</v>
      </c>
    </row>
    <row r="294" spans="1:15" x14ac:dyDescent="0.3">
      <c r="A294" s="15" t="str">
        <f>INDEX('R1. Scenario specifications'!$C$11:$C$49,MATCH($B294,'R1. Scenario specifications'!$A$11:$A$49,0))</f>
        <v>Current 1.75DS, 2030 start, 'Expect the Unexpected' but with cheap energy efficiency</v>
      </c>
      <c r="B294" s="15" t="s">
        <v>42</v>
      </c>
      <c r="C294" s="15" t="s">
        <v>307</v>
      </c>
      <c r="D294" s="15" t="s">
        <v>353</v>
      </c>
      <c r="E294" s="16">
        <v>3279.7723348946201</v>
      </c>
      <c r="F294" s="16">
        <v>4082.6935657435747</v>
      </c>
      <c r="G294" s="16">
        <v>5207.7532954788785</v>
      </c>
      <c r="H294" s="16">
        <v>5690.8087984717567</v>
      </c>
      <c r="I294" s="16">
        <v>5038.1797537423899</v>
      </c>
      <c r="J294" s="16">
        <v>5612.9745776690525</v>
      </c>
      <c r="K294" s="16">
        <v>5859.4294515580705</v>
      </c>
      <c r="L294" s="16">
        <v>6554.1662463536904</v>
      </c>
      <c r="M294" s="16">
        <v>6939.2858282411298</v>
      </c>
      <c r="N294" s="16">
        <v>7286.9447154555428</v>
      </c>
      <c r="O294" s="16">
        <v>7688.8683658482505</v>
      </c>
    </row>
    <row r="295" spans="1:15" x14ac:dyDescent="0.3">
      <c r="A295" s="15" t="str">
        <f>INDEX('R1. Scenario specifications'!$C$11:$C$49,MATCH($B295,'R1. Scenario specifications'!$A$11:$A$49,0))</f>
        <v>Current 1.75DS, 2030 start, 'Expect the Unexpected' but with cheap energy efficiency</v>
      </c>
      <c r="B295" s="15" t="s">
        <v>42</v>
      </c>
      <c r="C295" s="15" t="s">
        <v>308</v>
      </c>
      <c r="D295" s="15" t="s">
        <v>354</v>
      </c>
      <c r="E295" s="16">
        <v>554.93024628706189</v>
      </c>
      <c r="F295" s="16">
        <v>667.25533606737849</v>
      </c>
      <c r="G295" s="16">
        <v>860.61058351424685</v>
      </c>
      <c r="H295" s="16">
        <v>1088.2132483847256</v>
      </c>
      <c r="I295" s="16">
        <v>1357.870066267069</v>
      </c>
      <c r="J295" s="16">
        <v>1588.280104665537</v>
      </c>
      <c r="K295" s="16">
        <v>1694.6433274293172</v>
      </c>
      <c r="L295" s="16">
        <v>1939.251917908925</v>
      </c>
      <c r="M295" s="16">
        <v>2049.3745228613966</v>
      </c>
      <c r="N295" s="16">
        <v>2176.7932347259539</v>
      </c>
      <c r="O295" s="16">
        <v>2269.883410327388</v>
      </c>
    </row>
    <row r="296" spans="1:15" x14ac:dyDescent="0.3">
      <c r="A296" s="15" t="str">
        <f>INDEX('R1. Scenario specifications'!$C$11:$C$49,MATCH($B296,'R1. Scenario specifications'!$A$11:$A$49,0))</f>
        <v>Current 1.75DS, 2030 start, 'Expect the Unexpected' but with cheap energy efficiency</v>
      </c>
      <c r="B296" s="15" t="s">
        <v>42</v>
      </c>
      <c r="C296" s="15" t="s">
        <v>309</v>
      </c>
      <c r="D296" s="15" t="s">
        <v>355</v>
      </c>
      <c r="E296" s="16">
        <v>6768.2107930323273</v>
      </c>
      <c r="F296" s="16">
        <v>9604.056661485145</v>
      </c>
      <c r="G296" s="16">
        <v>16237.412608619827</v>
      </c>
      <c r="H296" s="16">
        <v>17601.175858707185</v>
      </c>
      <c r="I296" s="16">
        <v>13620.445768983949</v>
      </c>
      <c r="J296" s="16">
        <v>15469.069198150562</v>
      </c>
      <c r="K296" s="16">
        <v>16563.028857075762</v>
      </c>
      <c r="L296" s="16">
        <v>18154.500838597571</v>
      </c>
      <c r="M296" s="16">
        <v>19380.514008143811</v>
      </c>
      <c r="N296" s="16">
        <v>20627.858701471985</v>
      </c>
      <c r="O296" s="16">
        <v>22231.062929620781</v>
      </c>
    </row>
    <row r="297" spans="1:15" x14ac:dyDescent="0.3">
      <c r="A297" s="15" t="str">
        <f>INDEX('R1. Scenario specifications'!$C$11:$C$49,MATCH($B297,'R1. Scenario specifications'!$A$11:$A$49,0))</f>
        <v>Current 1.75DS, 2030 start, 'Expect the Unexpected' but with cheap energy efficiency</v>
      </c>
      <c r="B297" s="15" t="s">
        <v>42</v>
      </c>
      <c r="C297" s="15" t="s">
        <v>310</v>
      </c>
      <c r="D297" s="15" t="s">
        <v>356</v>
      </c>
      <c r="E297" s="16">
        <v>490.514499768306</v>
      </c>
      <c r="F297" s="16">
        <v>524.93618944866842</v>
      </c>
      <c r="G297" s="16">
        <v>555.19395083536801</v>
      </c>
      <c r="H297" s="16">
        <v>559.27948645064043</v>
      </c>
      <c r="I297" s="16">
        <v>581.30123858818172</v>
      </c>
      <c r="J297" s="16">
        <v>595.35266871306351</v>
      </c>
      <c r="K297" s="16">
        <v>590.54282072537683</v>
      </c>
      <c r="L297" s="16">
        <v>600.62628992940495</v>
      </c>
      <c r="M297" s="16">
        <v>595.1473363544626</v>
      </c>
      <c r="N297" s="16">
        <v>585.49041985978283</v>
      </c>
      <c r="O297" s="16">
        <v>568.06265114038388</v>
      </c>
    </row>
    <row r="298" spans="1:15" x14ac:dyDescent="0.3">
      <c r="A298" s="15" t="str">
        <f>INDEX('R1. Scenario specifications'!$C$11:$C$49,MATCH($B298,'R1. Scenario specifications'!$A$11:$A$49,0))</f>
        <v>Current 1.75DS, 2020 start, 'Expect the Unexpected' but with most conservative biomass CCS / NET technology cost assumptions</v>
      </c>
      <c r="B298" s="15" t="s">
        <v>43</v>
      </c>
      <c r="C298" s="15" t="s">
        <v>303</v>
      </c>
      <c r="D298" s="15" t="s">
        <v>349</v>
      </c>
      <c r="E298" s="16">
        <v>303.90443076149779</v>
      </c>
      <c r="F298" s="16">
        <v>326.15031746610549</v>
      </c>
      <c r="G298" s="16">
        <v>347.05566024922416</v>
      </c>
      <c r="H298" s="16">
        <v>353.33506067595152</v>
      </c>
      <c r="I298" s="16">
        <v>374.13279430664323</v>
      </c>
      <c r="J298" s="16">
        <v>395.80198331527089</v>
      </c>
      <c r="K298" s="16">
        <v>405.14176451743305</v>
      </c>
      <c r="L298" s="16">
        <v>402.59193196134748</v>
      </c>
      <c r="M298" s="16">
        <v>401.06997469586724</v>
      </c>
      <c r="N298" s="16">
        <v>387.39006857534599</v>
      </c>
      <c r="O298" s="16">
        <v>388.64596757526033</v>
      </c>
    </row>
    <row r="299" spans="1:15" x14ac:dyDescent="0.3">
      <c r="A299" s="15" t="str">
        <f>INDEX('R1. Scenario specifications'!$C$11:$C$49,MATCH($B299,'R1. Scenario specifications'!$A$11:$A$49,0))</f>
        <v>Current 1.75DS, 2020 start, 'Expect the Unexpected' but with most conservative biomass CCS / NET technology cost assumptions</v>
      </c>
      <c r="B299" s="15" t="s">
        <v>43</v>
      </c>
      <c r="C299" s="15" t="s">
        <v>304</v>
      </c>
      <c r="D299" s="15" t="s">
        <v>350</v>
      </c>
      <c r="E299" s="16">
        <v>704.60532435919754</v>
      </c>
      <c r="F299" s="16">
        <v>860.97149986110492</v>
      </c>
      <c r="G299" s="16">
        <v>1146.4631336452246</v>
      </c>
      <c r="H299" s="16">
        <v>1490.1846866987601</v>
      </c>
      <c r="I299" s="16">
        <v>1900.2341278353381</v>
      </c>
      <c r="J299" s="16">
        <v>2268.5246958072521</v>
      </c>
      <c r="K299" s="16">
        <v>2544.3957022072636</v>
      </c>
      <c r="L299" s="16">
        <v>2700.7654661056708</v>
      </c>
      <c r="M299" s="16">
        <v>2861.8298369118879</v>
      </c>
      <c r="N299" s="16">
        <v>3035.3198555537542</v>
      </c>
      <c r="O299" s="16">
        <v>3095.9283607683956</v>
      </c>
    </row>
    <row r="300" spans="1:15" x14ac:dyDescent="0.3">
      <c r="A300" s="15" t="str">
        <f>INDEX('R1. Scenario specifications'!$C$11:$C$49,MATCH($B300,'R1. Scenario specifications'!$A$11:$A$49,0))</f>
        <v>Current 1.75DS, 2020 start, 'Expect the Unexpected' but with most conservative biomass CCS / NET technology cost assumptions</v>
      </c>
      <c r="B300" s="15" t="s">
        <v>43</v>
      </c>
      <c r="C300" s="15" t="s">
        <v>305</v>
      </c>
      <c r="D300" s="15" t="s">
        <v>351</v>
      </c>
      <c r="E300" s="16">
        <v>159.73830278697653</v>
      </c>
      <c r="F300" s="16">
        <v>169.3959959871955</v>
      </c>
      <c r="G300" s="16">
        <v>176.71914238919692</v>
      </c>
      <c r="H300" s="16">
        <v>175.15830181655548</v>
      </c>
      <c r="I300" s="16">
        <v>178.93494630264837</v>
      </c>
      <c r="J300" s="16">
        <v>180.1031409584196</v>
      </c>
      <c r="K300" s="16">
        <v>178.82582710171826</v>
      </c>
      <c r="L300" s="16">
        <v>175.78189501677815</v>
      </c>
      <c r="M300" s="16">
        <v>171.47940350173073</v>
      </c>
      <c r="N300" s="16">
        <v>163.8165338425035</v>
      </c>
      <c r="O300" s="16">
        <v>155.14664690029832</v>
      </c>
    </row>
    <row r="301" spans="1:15" x14ac:dyDescent="0.3">
      <c r="A301" s="15" t="str">
        <f>INDEX('R1. Scenario specifications'!$C$11:$C$49,MATCH($B301,'R1. Scenario specifications'!$A$11:$A$49,0))</f>
        <v>Current 1.75DS, 2020 start, 'Expect the Unexpected' but with most conservative biomass CCS / NET technology cost assumptions</v>
      </c>
      <c r="B301" s="15" t="s">
        <v>43</v>
      </c>
      <c r="C301" s="15" t="s">
        <v>306</v>
      </c>
      <c r="D301" s="15" t="s">
        <v>352</v>
      </c>
      <c r="E301" s="16">
        <v>773.46518919181767</v>
      </c>
      <c r="F301" s="16">
        <v>894.2141396100933</v>
      </c>
      <c r="G301" s="16">
        <v>1118.0496051339933</v>
      </c>
      <c r="H301" s="16">
        <v>1387.5982784307421</v>
      </c>
      <c r="I301" s="16">
        <v>1723.8576784568806</v>
      </c>
      <c r="J301" s="16">
        <v>2081.1980095004187</v>
      </c>
      <c r="K301" s="16">
        <v>2259.6296531104531</v>
      </c>
      <c r="L301" s="16">
        <v>2421.670360274572</v>
      </c>
      <c r="M301" s="16">
        <v>2583.4021309084619</v>
      </c>
      <c r="N301" s="16">
        <v>2717.7572448000942</v>
      </c>
      <c r="O301" s="16">
        <v>2882.72192758245</v>
      </c>
    </row>
    <row r="302" spans="1:15" x14ac:dyDescent="0.3">
      <c r="A302" s="15" t="str">
        <f>INDEX('R1. Scenario specifications'!$C$11:$C$49,MATCH($B302,'R1. Scenario specifications'!$A$11:$A$49,0))</f>
        <v>Current 1.75DS, 2020 start, 'Expect the Unexpected' but with most conservative biomass CCS / NET technology cost assumptions</v>
      </c>
      <c r="B302" s="15" t="s">
        <v>43</v>
      </c>
      <c r="C302" s="15" t="s">
        <v>307</v>
      </c>
      <c r="D302" s="15" t="s">
        <v>353</v>
      </c>
      <c r="E302" s="16">
        <v>3279.7723348946201</v>
      </c>
      <c r="F302" s="16">
        <v>4082.6935657435747</v>
      </c>
      <c r="G302" s="16">
        <v>5207.7532954788785</v>
      </c>
      <c r="H302" s="16">
        <v>5665.6849994499735</v>
      </c>
      <c r="I302" s="16">
        <v>6164.0489609068491</v>
      </c>
      <c r="J302" s="16">
        <v>7266.7202666486937</v>
      </c>
      <c r="K302" s="16">
        <v>7882.0703589334307</v>
      </c>
      <c r="L302" s="16">
        <v>8437.9797472043902</v>
      </c>
      <c r="M302" s="16">
        <v>8924.3569296770911</v>
      </c>
      <c r="N302" s="16">
        <v>9264.2815430512346</v>
      </c>
      <c r="O302" s="16">
        <v>9910.346407355657</v>
      </c>
    </row>
    <row r="303" spans="1:15" x14ac:dyDescent="0.3">
      <c r="A303" s="15" t="str">
        <f>INDEX('R1. Scenario specifications'!$C$11:$C$49,MATCH($B303,'R1. Scenario specifications'!$A$11:$A$49,0))</f>
        <v>Current 1.75DS, 2020 start, 'Expect the Unexpected' but with most conservative biomass CCS / NET technology cost assumptions</v>
      </c>
      <c r="B303" s="15" t="s">
        <v>43</v>
      </c>
      <c r="C303" s="15" t="s">
        <v>308</v>
      </c>
      <c r="D303" s="15" t="s">
        <v>354</v>
      </c>
      <c r="E303" s="16">
        <v>554.93024628706189</v>
      </c>
      <c r="F303" s="16">
        <v>667.25533606737849</v>
      </c>
      <c r="G303" s="16">
        <v>860.61058351424685</v>
      </c>
      <c r="H303" s="16">
        <v>1077.7865622132606</v>
      </c>
      <c r="I303" s="16">
        <v>1339.6706158327286</v>
      </c>
      <c r="J303" s="16">
        <v>1588.6940738170629</v>
      </c>
      <c r="K303" s="16">
        <v>1749.6226995488059</v>
      </c>
      <c r="L303" s="16">
        <v>1892.3516598336328</v>
      </c>
      <c r="M303" s="16">
        <v>2023.6110502566701</v>
      </c>
      <c r="N303" s="16">
        <v>2149.7608374561355</v>
      </c>
      <c r="O303" s="16">
        <v>2214.929103249689</v>
      </c>
    </row>
    <row r="304" spans="1:15" x14ac:dyDescent="0.3">
      <c r="A304" s="15" t="str">
        <f>INDEX('R1. Scenario specifications'!$C$11:$C$49,MATCH($B304,'R1. Scenario specifications'!$A$11:$A$49,0))</f>
        <v>Current 1.75DS, 2020 start, 'Expect the Unexpected' but with most conservative biomass CCS / NET technology cost assumptions</v>
      </c>
      <c r="B304" s="15" t="s">
        <v>43</v>
      </c>
      <c r="C304" s="15" t="s">
        <v>309</v>
      </c>
      <c r="D304" s="15" t="s">
        <v>355</v>
      </c>
      <c r="E304" s="16">
        <v>6768.2107930323273</v>
      </c>
      <c r="F304" s="16">
        <v>9604.056661485145</v>
      </c>
      <c r="G304" s="16">
        <v>16237.412608619827</v>
      </c>
      <c r="H304" s="16">
        <v>17617.982571903165</v>
      </c>
      <c r="I304" s="16">
        <v>16856.958549350955</v>
      </c>
      <c r="J304" s="16">
        <v>20156.34885235862</v>
      </c>
      <c r="K304" s="16">
        <v>22009.803971070654</v>
      </c>
      <c r="L304" s="16">
        <v>23504.1309982001</v>
      </c>
      <c r="M304" s="16">
        <v>25054.200310462067</v>
      </c>
      <c r="N304" s="16">
        <v>26559.69000753585</v>
      </c>
      <c r="O304" s="16">
        <v>28756.805233123978</v>
      </c>
    </row>
    <row r="305" spans="1:15" x14ac:dyDescent="0.3">
      <c r="A305" s="15" t="str">
        <f>INDEX('R1. Scenario specifications'!$C$11:$C$49,MATCH($B305,'R1. Scenario specifications'!$A$11:$A$49,0))</f>
        <v>Current 1.75DS, 2020 start, 'Expect the Unexpected' but with most conservative biomass CCS / NET technology cost assumptions</v>
      </c>
      <c r="B305" s="15" t="s">
        <v>43</v>
      </c>
      <c r="C305" s="15" t="s">
        <v>310</v>
      </c>
      <c r="D305" s="15" t="s">
        <v>356</v>
      </c>
      <c r="E305" s="16">
        <v>490.514499768306</v>
      </c>
      <c r="F305" s="16">
        <v>524.93618944866842</v>
      </c>
      <c r="G305" s="16">
        <v>555.19395083536801</v>
      </c>
      <c r="H305" s="16">
        <v>559.27948645064043</v>
      </c>
      <c r="I305" s="16">
        <v>581.30123858818172</v>
      </c>
      <c r="J305" s="16">
        <v>595.35266871306351</v>
      </c>
      <c r="K305" s="16">
        <v>601.15064540820595</v>
      </c>
      <c r="L305" s="16">
        <v>600.62628992940495</v>
      </c>
      <c r="M305" s="16">
        <v>595.1473363544626</v>
      </c>
      <c r="N305" s="16">
        <v>580.51247475038986</v>
      </c>
      <c r="O305" s="16">
        <v>554.87458054173021</v>
      </c>
    </row>
    <row r="306" spans="1:15" x14ac:dyDescent="0.3">
      <c r="A306" s="15" t="str">
        <f>INDEX('R1. Scenario specifications'!$C$11:$C$49,MATCH($B306,'R1. Scenario specifications'!$A$11:$A$49,0))</f>
        <v>Current 1.75DS, 2030 start, 'Expect the Unexpected' but with most conservative biomass CCS / NET technology cost assumptions</v>
      </c>
      <c r="B306" s="15" t="s">
        <v>44</v>
      </c>
      <c r="C306" s="15" t="s">
        <v>303</v>
      </c>
      <c r="D306" s="15" t="s">
        <v>349</v>
      </c>
      <c r="E306" s="16">
        <v>303.90443076149779</v>
      </c>
      <c r="F306" s="16">
        <v>326.15031746610549</v>
      </c>
      <c r="G306" s="16">
        <v>347.05566024922416</v>
      </c>
      <c r="H306" s="16">
        <v>353.33506067595147</v>
      </c>
      <c r="I306" s="16">
        <v>374.13279430664323</v>
      </c>
      <c r="J306" s="16">
        <v>388.0720331441226</v>
      </c>
      <c r="K306" s="16">
        <v>386.41045951553252</v>
      </c>
      <c r="L306" s="16">
        <v>404.13948123368806</v>
      </c>
      <c r="M306" s="16">
        <v>401.45392918705102</v>
      </c>
      <c r="N306" s="16">
        <v>390.79758053994487</v>
      </c>
      <c r="O306" s="16">
        <v>389.31994498681945</v>
      </c>
    </row>
    <row r="307" spans="1:15" x14ac:dyDescent="0.3">
      <c r="A307" s="15" t="str">
        <f>INDEX('R1. Scenario specifications'!$C$11:$C$49,MATCH($B307,'R1. Scenario specifications'!$A$11:$A$49,0))</f>
        <v>Current 1.75DS, 2030 start, 'Expect the Unexpected' but with most conservative biomass CCS / NET technology cost assumptions</v>
      </c>
      <c r="B307" s="15" t="s">
        <v>44</v>
      </c>
      <c r="C307" s="15" t="s">
        <v>304</v>
      </c>
      <c r="D307" s="15" t="s">
        <v>350</v>
      </c>
      <c r="E307" s="16">
        <v>704.60532435919754</v>
      </c>
      <c r="F307" s="16">
        <v>860.97149986110492</v>
      </c>
      <c r="G307" s="16">
        <v>1146.4631336452246</v>
      </c>
      <c r="H307" s="16">
        <v>1500.2632370055153</v>
      </c>
      <c r="I307" s="16">
        <v>1902.1491888263222</v>
      </c>
      <c r="J307" s="16">
        <v>2251.8724327517516</v>
      </c>
      <c r="K307" s="16">
        <v>2431.8179382183848</v>
      </c>
      <c r="L307" s="16">
        <v>2746.7165786016053</v>
      </c>
      <c r="M307" s="16">
        <v>2871.5162535404197</v>
      </c>
      <c r="N307" s="16">
        <v>3034.2929310880863</v>
      </c>
      <c r="O307" s="16">
        <v>3146.5869575890506</v>
      </c>
    </row>
    <row r="308" spans="1:15" x14ac:dyDescent="0.3">
      <c r="A308" s="15" t="str">
        <f>INDEX('R1. Scenario specifications'!$C$11:$C$49,MATCH($B308,'R1. Scenario specifications'!$A$11:$A$49,0))</f>
        <v>Current 1.75DS, 2030 start, 'Expect the Unexpected' but with most conservative biomass CCS / NET technology cost assumptions</v>
      </c>
      <c r="B308" s="15" t="s">
        <v>44</v>
      </c>
      <c r="C308" s="15" t="s">
        <v>305</v>
      </c>
      <c r="D308" s="15" t="s">
        <v>351</v>
      </c>
      <c r="E308" s="16">
        <v>159.73830278697653</v>
      </c>
      <c r="F308" s="16">
        <v>169.3959959871955</v>
      </c>
      <c r="G308" s="16">
        <v>176.71914238919692</v>
      </c>
      <c r="H308" s="16">
        <v>175.15830181655548</v>
      </c>
      <c r="I308" s="16">
        <v>178.93494630264837</v>
      </c>
      <c r="J308" s="16">
        <v>180.08177711199255</v>
      </c>
      <c r="K308" s="16">
        <v>174.08624211859603</v>
      </c>
      <c r="L308" s="16">
        <v>175.78189501677815</v>
      </c>
      <c r="M308" s="16">
        <v>171.47940350173073</v>
      </c>
      <c r="N308" s="16">
        <v>166.2145013470255</v>
      </c>
      <c r="O308" s="16">
        <v>155.34332373440054</v>
      </c>
    </row>
    <row r="309" spans="1:15" x14ac:dyDescent="0.3">
      <c r="A309" s="15" t="str">
        <f>INDEX('R1. Scenario specifications'!$C$11:$C$49,MATCH($B309,'R1. Scenario specifications'!$A$11:$A$49,0))</f>
        <v>Current 1.75DS, 2030 start, 'Expect the Unexpected' but with most conservative biomass CCS / NET technology cost assumptions</v>
      </c>
      <c r="B309" s="15" t="s">
        <v>44</v>
      </c>
      <c r="C309" s="15" t="s">
        <v>306</v>
      </c>
      <c r="D309" s="15" t="s">
        <v>352</v>
      </c>
      <c r="E309" s="16">
        <v>773.46518919181767</v>
      </c>
      <c r="F309" s="16">
        <v>894.2141396100933</v>
      </c>
      <c r="G309" s="16">
        <v>1118.0496051339933</v>
      </c>
      <c r="H309" s="16">
        <v>1375.5475785566457</v>
      </c>
      <c r="I309" s="16">
        <v>1723.8576784568816</v>
      </c>
      <c r="J309" s="16">
        <v>2067.9626018665749</v>
      </c>
      <c r="K309" s="16">
        <v>2185.6230676399719</v>
      </c>
      <c r="L309" s="16">
        <v>2421.670360274572</v>
      </c>
      <c r="M309" s="16">
        <v>2588.008000404207</v>
      </c>
      <c r="N309" s="16">
        <v>2723.6720671909939</v>
      </c>
      <c r="O309" s="16">
        <v>2884.6265894114604</v>
      </c>
    </row>
    <row r="310" spans="1:15" x14ac:dyDescent="0.3">
      <c r="A310" s="15" t="str">
        <f>INDEX('R1. Scenario specifications'!$C$11:$C$49,MATCH($B310,'R1. Scenario specifications'!$A$11:$A$49,0))</f>
        <v>Current 1.75DS, 2030 start, 'Expect the Unexpected' but with most conservative biomass CCS / NET technology cost assumptions</v>
      </c>
      <c r="B310" s="15" t="s">
        <v>44</v>
      </c>
      <c r="C310" s="15" t="s">
        <v>307</v>
      </c>
      <c r="D310" s="15" t="s">
        <v>353</v>
      </c>
      <c r="E310" s="16">
        <v>3279.7723348946201</v>
      </c>
      <c r="F310" s="16">
        <v>4082.6935657435747</v>
      </c>
      <c r="G310" s="16">
        <v>5207.7532954788785</v>
      </c>
      <c r="H310" s="16">
        <v>5690.8087984717567</v>
      </c>
      <c r="I310" s="16">
        <v>6162.0242924745871</v>
      </c>
      <c r="J310" s="16">
        <v>7202.4672828511548</v>
      </c>
      <c r="K310" s="16">
        <v>7569.4281815456952</v>
      </c>
      <c r="L310" s="16">
        <v>8467.2914331662596</v>
      </c>
      <c r="M310" s="16">
        <v>8973.8460301694049</v>
      </c>
      <c r="N310" s="16">
        <v>9372.2204900812576</v>
      </c>
      <c r="O310" s="16">
        <v>9927.3524880649184</v>
      </c>
    </row>
    <row r="311" spans="1:15" x14ac:dyDescent="0.3">
      <c r="A311" s="15" t="str">
        <f>INDEX('R1. Scenario specifications'!$C$11:$C$49,MATCH($B311,'R1. Scenario specifications'!$A$11:$A$49,0))</f>
        <v>Current 1.75DS, 2030 start, 'Expect the Unexpected' but with most conservative biomass CCS / NET technology cost assumptions</v>
      </c>
      <c r="B311" s="15" t="s">
        <v>44</v>
      </c>
      <c r="C311" s="15" t="s">
        <v>308</v>
      </c>
      <c r="D311" s="15" t="s">
        <v>354</v>
      </c>
      <c r="E311" s="16">
        <v>554.93024628706189</v>
      </c>
      <c r="F311" s="16">
        <v>667.25533606737849</v>
      </c>
      <c r="G311" s="16">
        <v>860.61058351424685</v>
      </c>
      <c r="H311" s="16">
        <v>1088.2132483847256</v>
      </c>
      <c r="I311" s="16">
        <v>1349.4475208104564</v>
      </c>
      <c r="J311" s="16">
        <v>1564.3219843544505</v>
      </c>
      <c r="K311" s="16">
        <v>1694.6433274293177</v>
      </c>
      <c r="L311" s="16">
        <v>1906.2779985497975</v>
      </c>
      <c r="M311" s="16">
        <v>2040.2969901331246</v>
      </c>
      <c r="N311" s="16">
        <v>2169.1052963513876</v>
      </c>
      <c r="O311" s="16">
        <v>2229.7797020330599</v>
      </c>
    </row>
    <row r="312" spans="1:15" x14ac:dyDescent="0.3">
      <c r="A312" s="15" t="str">
        <f>INDEX('R1. Scenario specifications'!$C$11:$C$49,MATCH($B312,'R1. Scenario specifications'!$A$11:$A$49,0))</f>
        <v>Current 1.75DS, 2030 start, 'Expect the Unexpected' but with most conservative biomass CCS / NET technology cost assumptions</v>
      </c>
      <c r="B312" s="15" t="s">
        <v>44</v>
      </c>
      <c r="C312" s="15" t="s">
        <v>309</v>
      </c>
      <c r="D312" s="15" t="s">
        <v>355</v>
      </c>
      <c r="E312" s="16">
        <v>6768.2107930323273</v>
      </c>
      <c r="F312" s="16">
        <v>9604.056661485145</v>
      </c>
      <c r="G312" s="16">
        <v>16237.412608619827</v>
      </c>
      <c r="H312" s="16">
        <v>17601.175858707185</v>
      </c>
      <c r="I312" s="16">
        <v>16856.958549350951</v>
      </c>
      <c r="J312" s="16">
        <v>20048.068834384969</v>
      </c>
      <c r="K312" s="16">
        <v>21468.015573911372</v>
      </c>
      <c r="L312" s="16">
        <v>23593.103499932109</v>
      </c>
      <c r="M312" s="16">
        <v>25208.382542467993</v>
      </c>
      <c r="N312" s="16">
        <v>26784.049293798882</v>
      </c>
      <c r="O312" s="16">
        <v>28769.556665167987</v>
      </c>
    </row>
    <row r="313" spans="1:15" x14ac:dyDescent="0.3">
      <c r="A313" s="15" t="str">
        <f>INDEX('R1. Scenario specifications'!$C$11:$C$49,MATCH($B313,'R1. Scenario specifications'!$A$11:$A$49,0))</f>
        <v>Current 1.75DS, 2030 start, 'Expect the Unexpected' but with most conservative biomass CCS / NET technology cost assumptions</v>
      </c>
      <c r="B313" s="15" t="s">
        <v>44</v>
      </c>
      <c r="C313" s="15" t="s">
        <v>310</v>
      </c>
      <c r="D313" s="15" t="s">
        <v>356</v>
      </c>
      <c r="E313" s="16">
        <v>490.514499768306</v>
      </c>
      <c r="F313" s="16">
        <v>524.93618944866842</v>
      </c>
      <c r="G313" s="16">
        <v>555.19395083536801</v>
      </c>
      <c r="H313" s="16">
        <v>559.27948645064043</v>
      </c>
      <c r="I313" s="16">
        <v>581.30123858818172</v>
      </c>
      <c r="J313" s="16">
        <v>595.21752712452201</v>
      </c>
      <c r="K313" s="16">
        <v>590.54282072537683</v>
      </c>
      <c r="L313" s="16">
        <v>600.62628992940495</v>
      </c>
      <c r="M313" s="16">
        <v>595.1473363544626</v>
      </c>
      <c r="N313" s="16">
        <v>585.38377445243282</v>
      </c>
      <c r="O313" s="16">
        <v>555.87660488897779</v>
      </c>
    </row>
    <row r="314" spans="1:15" x14ac:dyDescent="0.3">
      <c r="A314" s="15" t="str">
        <f>INDEX('R1. Scenario specifications'!$C$11:$C$49,MATCH($B314,'R1. Scenario specifications'!$A$11:$A$49,0))</f>
        <v>Current 2DS, 2030 start, 'Expect the Unexpected' but with cheap renewables</v>
      </c>
      <c r="B314" s="15" t="s">
        <v>45</v>
      </c>
      <c r="C314" s="15" t="s">
        <v>303</v>
      </c>
      <c r="D314" s="15" t="s">
        <v>349</v>
      </c>
      <c r="E314" s="16">
        <v>303.90443076149779</v>
      </c>
      <c r="F314" s="16">
        <v>326.15031746610549</v>
      </c>
      <c r="G314" s="16">
        <v>347.05566024922416</v>
      </c>
      <c r="H314" s="16">
        <v>353.33506067595147</v>
      </c>
      <c r="I314" s="16">
        <v>375.59413422406425</v>
      </c>
      <c r="J314" s="16">
        <v>395.89107686726095</v>
      </c>
      <c r="K314" s="16">
        <v>407.25746620107958</v>
      </c>
      <c r="L314" s="16">
        <v>409.00141356197685</v>
      </c>
      <c r="M314" s="16">
        <v>405.96117095109844</v>
      </c>
      <c r="N314" s="16">
        <v>395.91835736822657</v>
      </c>
      <c r="O314" s="16">
        <v>392.00663019222827</v>
      </c>
    </row>
    <row r="315" spans="1:15" x14ac:dyDescent="0.3">
      <c r="A315" s="15" t="str">
        <f>INDEX('R1. Scenario specifications'!$C$11:$C$49,MATCH($B315,'R1. Scenario specifications'!$A$11:$A$49,0))</f>
        <v>Current 2DS, 2030 start, 'Expect the Unexpected' but with cheap renewables</v>
      </c>
      <c r="B315" s="15" t="s">
        <v>45</v>
      </c>
      <c r="C315" s="15" t="s">
        <v>304</v>
      </c>
      <c r="D315" s="15" t="s">
        <v>350</v>
      </c>
      <c r="E315" s="16">
        <v>704.60532435919754</v>
      </c>
      <c r="F315" s="16">
        <v>860.97149986110492</v>
      </c>
      <c r="G315" s="16">
        <v>1146.4631336452246</v>
      </c>
      <c r="H315" s="16">
        <v>1500.2632370055153</v>
      </c>
      <c r="I315" s="16">
        <v>1914.9601144419132</v>
      </c>
      <c r="J315" s="16">
        <v>2311.4155400239174</v>
      </c>
      <c r="K315" s="16">
        <v>2561.7770275746088</v>
      </c>
      <c r="L315" s="16">
        <v>2758.037599365518</v>
      </c>
      <c r="M315" s="16">
        <v>2905.7975807808484</v>
      </c>
      <c r="N315" s="16">
        <v>3075.9091940897051</v>
      </c>
      <c r="O315" s="16">
        <v>3209.4835256105935</v>
      </c>
    </row>
    <row r="316" spans="1:15" x14ac:dyDescent="0.3">
      <c r="A316" s="15" t="str">
        <f>INDEX('R1. Scenario specifications'!$C$11:$C$49,MATCH($B316,'R1. Scenario specifications'!$A$11:$A$49,0))</f>
        <v>Current 2DS, 2030 start, 'Expect the Unexpected' but with cheap renewables</v>
      </c>
      <c r="B316" s="15" t="s">
        <v>45</v>
      </c>
      <c r="C316" s="15" t="s">
        <v>305</v>
      </c>
      <c r="D316" s="15" t="s">
        <v>351</v>
      </c>
      <c r="E316" s="16">
        <v>159.73830278697653</v>
      </c>
      <c r="F316" s="16">
        <v>169.3959959871955</v>
      </c>
      <c r="G316" s="16">
        <v>176.71914238919692</v>
      </c>
      <c r="H316" s="16">
        <v>175.15830181655548</v>
      </c>
      <c r="I316" s="16">
        <v>178.93494630264837</v>
      </c>
      <c r="J316" s="16">
        <v>180.1031409584196</v>
      </c>
      <c r="K316" s="16">
        <v>178.82582710171826</v>
      </c>
      <c r="L316" s="16">
        <v>175.78189501677815</v>
      </c>
      <c r="M316" s="16">
        <v>171.47940350173073</v>
      </c>
      <c r="N316" s="16">
        <v>166.23136037709438</v>
      </c>
      <c r="O316" s="16">
        <v>160.33221067069604</v>
      </c>
    </row>
    <row r="317" spans="1:15" x14ac:dyDescent="0.3">
      <c r="A317" s="15" t="str">
        <f>INDEX('R1. Scenario specifications'!$C$11:$C$49,MATCH($B317,'R1. Scenario specifications'!$A$11:$A$49,0))</f>
        <v>Current 2DS, 2030 start, 'Expect the Unexpected' but with cheap renewables</v>
      </c>
      <c r="B317" s="15" t="s">
        <v>45</v>
      </c>
      <c r="C317" s="15" t="s">
        <v>306</v>
      </c>
      <c r="D317" s="15" t="s">
        <v>352</v>
      </c>
      <c r="E317" s="16">
        <v>773.46518919181767</v>
      </c>
      <c r="F317" s="16">
        <v>894.2141396100933</v>
      </c>
      <c r="G317" s="16">
        <v>1118.0496051339933</v>
      </c>
      <c r="H317" s="16">
        <v>1375.5475785566457</v>
      </c>
      <c r="I317" s="16">
        <v>1724.3032616314572</v>
      </c>
      <c r="J317" s="16">
        <v>2084.8687241142929</v>
      </c>
      <c r="K317" s="16">
        <v>2262.1750391980499</v>
      </c>
      <c r="L317" s="16">
        <v>2440.2666476377581</v>
      </c>
      <c r="M317" s="16">
        <v>2599.9216070677712</v>
      </c>
      <c r="N317" s="16">
        <v>2744.470864225983</v>
      </c>
      <c r="O317" s="16">
        <v>2908.0948721145751</v>
      </c>
    </row>
    <row r="318" spans="1:15" x14ac:dyDescent="0.3">
      <c r="A318" s="15" t="str">
        <f>INDEX('R1. Scenario specifications'!$C$11:$C$49,MATCH($B318,'R1. Scenario specifications'!$A$11:$A$49,0))</f>
        <v>Current 2DS, 2030 start, 'Expect the Unexpected' but with cheap renewables</v>
      </c>
      <c r="B318" s="15" t="s">
        <v>45</v>
      </c>
      <c r="C318" s="15" t="s">
        <v>307</v>
      </c>
      <c r="D318" s="15" t="s">
        <v>353</v>
      </c>
      <c r="E318" s="16">
        <v>3279.7723348946201</v>
      </c>
      <c r="F318" s="16">
        <v>4082.6935657435747</v>
      </c>
      <c r="G318" s="16">
        <v>5207.7532954788785</v>
      </c>
      <c r="H318" s="16">
        <v>5690.8087984717567</v>
      </c>
      <c r="I318" s="16">
        <v>6193.0627878293808</v>
      </c>
      <c r="J318" s="16">
        <v>7287.7375132872057</v>
      </c>
      <c r="K318" s="16">
        <v>7888.3710556822198</v>
      </c>
      <c r="L318" s="16">
        <v>8483.8512207967287</v>
      </c>
      <c r="M318" s="16">
        <v>9004.4980453083299</v>
      </c>
      <c r="N318" s="16">
        <v>9439.9996125112048</v>
      </c>
      <c r="O318" s="16">
        <v>9958.3420309886897</v>
      </c>
    </row>
    <row r="319" spans="1:15" x14ac:dyDescent="0.3">
      <c r="A319" s="15" t="str">
        <f>INDEX('R1. Scenario specifications'!$C$11:$C$49,MATCH($B319,'R1. Scenario specifications'!$A$11:$A$49,0))</f>
        <v>Current 2DS, 2030 start, 'Expect the Unexpected' but with cheap renewables</v>
      </c>
      <c r="B319" s="15" t="s">
        <v>45</v>
      </c>
      <c r="C319" s="15" t="s">
        <v>308</v>
      </c>
      <c r="D319" s="15" t="s">
        <v>354</v>
      </c>
      <c r="E319" s="16">
        <v>554.93024628706189</v>
      </c>
      <c r="F319" s="16">
        <v>667.25533606737849</v>
      </c>
      <c r="G319" s="16">
        <v>860.61058351424685</v>
      </c>
      <c r="H319" s="16">
        <v>1088.2132483847256</v>
      </c>
      <c r="I319" s="16">
        <v>1361.5777300071213</v>
      </c>
      <c r="J319" s="16">
        <v>1618.3736310374347</v>
      </c>
      <c r="K319" s="16">
        <v>1757.0949501084831</v>
      </c>
      <c r="L319" s="16">
        <v>1918.1225763803191</v>
      </c>
      <c r="M319" s="16">
        <v>2049.3745228613957</v>
      </c>
      <c r="N319" s="16">
        <v>2176.7932347259521</v>
      </c>
      <c r="O319" s="16">
        <v>2291.2424315695353</v>
      </c>
    </row>
    <row r="320" spans="1:15" x14ac:dyDescent="0.3">
      <c r="A320" s="15" t="str">
        <f>INDEX('R1. Scenario specifications'!$C$11:$C$49,MATCH($B320,'R1. Scenario specifications'!$A$11:$A$49,0))</f>
        <v>Current 2DS, 2030 start, 'Expect the Unexpected' but with cheap renewables</v>
      </c>
      <c r="B320" s="15" t="s">
        <v>45</v>
      </c>
      <c r="C320" s="15" t="s">
        <v>309</v>
      </c>
      <c r="D320" s="15" t="s">
        <v>355</v>
      </c>
      <c r="E320" s="16">
        <v>6768.2107930323273</v>
      </c>
      <c r="F320" s="16">
        <v>9604.056661485145</v>
      </c>
      <c r="G320" s="16">
        <v>16237.412608619827</v>
      </c>
      <c r="H320" s="16">
        <v>17601.175858707185</v>
      </c>
      <c r="I320" s="16">
        <v>16940.142859621817</v>
      </c>
      <c r="J320" s="16">
        <v>20251.256549208312</v>
      </c>
      <c r="K320" s="16">
        <v>22009.803971070651</v>
      </c>
      <c r="L320" s="16">
        <v>23651.351560869709</v>
      </c>
      <c r="M320" s="16">
        <v>25291.862586605894</v>
      </c>
      <c r="N320" s="16">
        <v>26926.556690194706</v>
      </c>
      <c r="O320" s="16">
        <v>28976.898047542665</v>
      </c>
    </row>
    <row r="321" spans="1:15" x14ac:dyDescent="0.3">
      <c r="A321" s="15" t="str">
        <f>INDEX('R1. Scenario specifications'!$C$11:$C$49,MATCH($B321,'R1. Scenario specifications'!$A$11:$A$49,0))</f>
        <v>Current 2DS, 2030 start, 'Expect the Unexpected' but with cheap renewables</v>
      </c>
      <c r="B321" s="15" t="s">
        <v>45</v>
      </c>
      <c r="C321" s="15" t="s">
        <v>310</v>
      </c>
      <c r="D321" s="15" t="s">
        <v>356</v>
      </c>
      <c r="E321" s="16">
        <v>490.514499768306</v>
      </c>
      <c r="F321" s="16">
        <v>524.93618944866842</v>
      </c>
      <c r="G321" s="16">
        <v>555.19395083536801</v>
      </c>
      <c r="H321" s="16">
        <v>559.27948645064043</v>
      </c>
      <c r="I321" s="16">
        <v>581.30123858818172</v>
      </c>
      <c r="J321" s="16">
        <v>595.35266871306351</v>
      </c>
      <c r="K321" s="16">
        <v>601.15064540820595</v>
      </c>
      <c r="L321" s="16">
        <v>600.62628992940495</v>
      </c>
      <c r="M321" s="16">
        <v>595.1473363544626</v>
      </c>
      <c r="N321" s="16">
        <v>585.49041985978283</v>
      </c>
      <c r="O321" s="16">
        <v>571.72122326098906</v>
      </c>
    </row>
    <row r="322" spans="1:15" x14ac:dyDescent="0.3">
      <c r="A322" s="15" t="str">
        <f>INDEX('R1. Scenario specifications'!$C$11:$C$49,MATCH($B322,'R1. Scenario specifications'!$A$11:$A$49,0))</f>
        <v>Current 2DS, 2020 start, 'Expect the Unexpected' but with cheap CCS</v>
      </c>
      <c r="B322" s="15" t="s">
        <v>46</v>
      </c>
      <c r="C322" s="15" t="s">
        <v>303</v>
      </c>
      <c r="D322" s="15" t="s">
        <v>349</v>
      </c>
      <c r="E322" s="16">
        <v>303.90443076149779</v>
      </c>
      <c r="F322" s="16">
        <v>326.15031746610549</v>
      </c>
      <c r="G322" s="16">
        <v>347.05566024922416</v>
      </c>
      <c r="H322" s="16">
        <v>353.33506067595147</v>
      </c>
      <c r="I322" s="16">
        <v>376.02890267568779</v>
      </c>
      <c r="J322" s="16">
        <v>397.1782263480294</v>
      </c>
      <c r="K322" s="16">
        <v>410.27922692290053</v>
      </c>
      <c r="L322" s="16">
        <v>409.30134603222496</v>
      </c>
      <c r="M322" s="16">
        <v>404.58688700175026</v>
      </c>
      <c r="N322" s="16">
        <v>395.91835736822657</v>
      </c>
      <c r="O322" s="16">
        <v>392.00663019222827</v>
      </c>
    </row>
    <row r="323" spans="1:15" x14ac:dyDescent="0.3">
      <c r="A323" s="15" t="str">
        <f>INDEX('R1. Scenario specifications'!$C$11:$C$49,MATCH($B323,'R1. Scenario specifications'!$A$11:$A$49,0))</f>
        <v>Current 2DS, 2020 start, 'Expect the Unexpected' but with cheap CCS</v>
      </c>
      <c r="B323" s="15" t="s">
        <v>46</v>
      </c>
      <c r="C323" s="15" t="s">
        <v>304</v>
      </c>
      <c r="D323" s="15" t="s">
        <v>350</v>
      </c>
      <c r="E323" s="16">
        <v>704.60532435919765</v>
      </c>
      <c r="F323" s="16">
        <v>860.97149986110492</v>
      </c>
      <c r="G323" s="16">
        <v>1146.4631336452246</v>
      </c>
      <c r="H323" s="16">
        <v>1502.2698784962467</v>
      </c>
      <c r="I323" s="16">
        <v>1914.9601144419137</v>
      </c>
      <c r="J323" s="16">
        <v>2342.3444080423433</v>
      </c>
      <c r="K323" s="16">
        <v>2569.6214953933163</v>
      </c>
      <c r="L323" s="16">
        <v>2753.0832191187651</v>
      </c>
      <c r="M323" s="16">
        <v>2921.735459570838</v>
      </c>
      <c r="N323" s="16">
        <v>3090.4189614127449</v>
      </c>
      <c r="O323" s="16">
        <v>3216.0238820537202</v>
      </c>
    </row>
    <row r="324" spans="1:15" x14ac:dyDescent="0.3">
      <c r="A324" s="15" t="str">
        <f>INDEX('R1. Scenario specifications'!$C$11:$C$49,MATCH($B324,'R1. Scenario specifications'!$A$11:$A$49,0))</f>
        <v>Current 2DS, 2020 start, 'Expect the Unexpected' but with cheap CCS</v>
      </c>
      <c r="B324" s="15" t="s">
        <v>46</v>
      </c>
      <c r="C324" s="15" t="s">
        <v>305</v>
      </c>
      <c r="D324" s="15" t="s">
        <v>351</v>
      </c>
      <c r="E324" s="16">
        <v>159.73830278697653</v>
      </c>
      <c r="F324" s="16">
        <v>169.3959959871955</v>
      </c>
      <c r="G324" s="16">
        <v>176.71914238919692</v>
      </c>
      <c r="H324" s="16">
        <v>175.15830181655548</v>
      </c>
      <c r="I324" s="16">
        <v>178.93494630264837</v>
      </c>
      <c r="J324" s="16">
        <v>180.1031409584196</v>
      </c>
      <c r="K324" s="16">
        <v>178.82582710171826</v>
      </c>
      <c r="L324" s="16">
        <v>175.78189501677815</v>
      </c>
      <c r="M324" s="16">
        <v>171.47940350173073</v>
      </c>
      <c r="N324" s="16">
        <v>166.23136037709438</v>
      </c>
      <c r="O324" s="16">
        <v>160.33221067069604</v>
      </c>
    </row>
    <row r="325" spans="1:15" x14ac:dyDescent="0.3">
      <c r="A325" s="15" t="str">
        <f>INDEX('R1. Scenario specifications'!$C$11:$C$49,MATCH($B325,'R1. Scenario specifications'!$A$11:$A$49,0))</f>
        <v>Current 2DS, 2020 start, 'Expect the Unexpected' but with cheap CCS</v>
      </c>
      <c r="B325" s="15" t="s">
        <v>46</v>
      </c>
      <c r="C325" s="15" t="s">
        <v>306</v>
      </c>
      <c r="D325" s="15" t="s">
        <v>352</v>
      </c>
      <c r="E325" s="16">
        <v>773.46518919181767</v>
      </c>
      <c r="F325" s="16">
        <v>894.2141396100933</v>
      </c>
      <c r="G325" s="16">
        <v>1118.0496051339933</v>
      </c>
      <c r="H325" s="16">
        <v>1387.5982784307414</v>
      </c>
      <c r="I325" s="16">
        <v>1725.4432247477164</v>
      </c>
      <c r="J325" s="16">
        <v>2086.0848176863919</v>
      </c>
      <c r="K325" s="16">
        <v>2272.0046583891744</v>
      </c>
      <c r="L325" s="16">
        <v>2440.2666476377581</v>
      </c>
      <c r="M325" s="16">
        <v>2594.9607251777957</v>
      </c>
      <c r="N325" s="16">
        <v>2744.470864225983</v>
      </c>
      <c r="O325" s="16">
        <v>2908.0948721145751</v>
      </c>
    </row>
    <row r="326" spans="1:15" x14ac:dyDescent="0.3">
      <c r="A326" s="15" t="str">
        <f>INDEX('R1. Scenario specifications'!$C$11:$C$49,MATCH($B326,'R1. Scenario specifications'!$A$11:$A$49,0))</f>
        <v>Current 2DS, 2020 start, 'Expect the Unexpected' but with cheap CCS</v>
      </c>
      <c r="B326" s="15" t="s">
        <v>46</v>
      </c>
      <c r="C326" s="15" t="s">
        <v>307</v>
      </c>
      <c r="D326" s="15" t="s">
        <v>353</v>
      </c>
      <c r="E326" s="16">
        <v>3279.7723348946201</v>
      </c>
      <c r="F326" s="16">
        <v>4082.6935657435747</v>
      </c>
      <c r="G326" s="16">
        <v>5207.7532954788794</v>
      </c>
      <c r="H326" s="16">
        <v>5696.8221697166991</v>
      </c>
      <c r="I326" s="16">
        <v>6188.2975575978389</v>
      </c>
      <c r="J326" s="16">
        <v>7300.1277077269688</v>
      </c>
      <c r="K326" s="16">
        <v>7922.8273535300932</v>
      </c>
      <c r="L326" s="16">
        <v>8497.9641842406872</v>
      </c>
      <c r="M326" s="16">
        <v>9003.3741167342123</v>
      </c>
      <c r="N326" s="16">
        <v>9447.5240390327635</v>
      </c>
      <c r="O326" s="16">
        <v>9963.8283810503035</v>
      </c>
    </row>
    <row r="327" spans="1:15" x14ac:dyDescent="0.3">
      <c r="A327" s="15" t="str">
        <f>INDEX('R1. Scenario specifications'!$C$11:$C$49,MATCH($B327,'R1. Scenario specifications'!$A$11:$A$49,0))</f>
        <v>Current 2DS, 2020 start, 'Expect the Unexpected' but with cheap CCS</v>
      </c>
      <c r="B327" s="15" t="s">
        <v>46</v>
      </c>
      <c r="C327" s="15" t="s">
        <v>308</v>
      </c>
      <c r="D327" s="15" t="s">
        <v>354</v>
      </c>
      <c r="E327" s="16">
        <v>554.93024628706189</v>
      </c>
      <c r="F327" s="16">
        <v>667.25533606737849</v>
      </c>
      <c r="G327" s="16">
        <v>860.61058351424685</v>
      </c>
      <c r="H327" s="16">
        <v>1082.2030070045673</v>
      </c>
      <c r="I327" s="16">
        <v>1361.5777300071213</v>
      </c>
      <c r="J327" s="16">
        <v>1620.7233929732934</v>
      </c>
      <c r="K327" s="16">
        <v>1796.7060728395604</v>
      </c>
      <c r="L327" s="16">
        <v>1916.9859090598245</v>
      </c>
      <c r="M327" s="16">
        <v>2049.3745228613957</v>
      </c>
      <c r="N327" s="16">
        <v>2185.3387154260681</v>
      </c>
      <c r="O327" s="16">
        <v>2298.0659176607355</v>
      </c>
    </row>
    <row r="328" spans="1:15" x14ac:dyDescent="0.3">
      <c r="A328" s="15" t="str">
        <f>INDEX('R1. Scenario specifications'!$C$11:$C$49,MATCH($B328,'R1. Scenario specifications'!$A$11:$A$49,0))</f>
        <v>Current 2DS, 2020 start, 'Expect the Unexpected' but with cheap CCS</v>
      </c>
      <c r="B328" s="15" t="s">
        <v>46</v>
      </c>
      <c r="C328" s="15" t="s">
        <v>309</v>
      </c>
      <c r="D328" s="15" t="s">
        <v>355</v>
      </c>
      <c r="E328" s="16">
        <v>6768.2107930323273</v>
      </c>
      <c r="F328" s="16">
        <v>9604.056661485145</v>
      </c>
      <c r="G328" s="16">
        <v>16237.412608619827</v>
      </c>
      <c r="H328" s="16">
        <v>17638.585769775749</v>
      </c>
      <c r="I328" s="16">
        <v>16934.61679585692</v>
      </c>
      <c r="J328" s="16">
        <v>20313.215472969121</v>
      </c>
      <c r="K328" s="16">
        <v>22113.869252108267</v>
      </c>
      <c r="L328" s="16">
        <v>23651.351560869673</v>
      </c>
      <c r="M328" s="16">
        <v>25291.862586605883</v>
      </c>
      <c r="N328" s="16">
        <v>26957.301582881082</v>
      </c>
      <c r="O328" s="16">
        <v>28992.473791332606</v>
      </c>
    </row>
    <row r="329" spans="1:15" x14ac:dyDescent="0.3">
      <c r="A329" s="15" t="str">
        <f>INDEX('R1. Scenario specifications'!$C$11:$C$49,MATCH($B329,'R1. Scenario specifications'!$A$11:$A$49,0))</f>
        <v>Current 2DS, 2020 start, 'Expect the Unexpected' but with cheap CCS</v>
      </c>
      <c r="B329" s="15" t="s">
        <v>46</v>
      </c>
      <c r="C329" s="15" t="s">
        <v>310</v>
      </c>
      <c r="D329" s="15" t="s">
        <v>356</v>
      </c>
      <c r="E329" s="16">
        <v>490.514499768306</v>
      </c>
      <c r="F329" s="16">
        <v>524.93618944866842</v>
      </c>
      <c r="G329" s="16">
        <v>555.19395083536801</v>
      </c>
      <c r="H329" s="16">
        <v>559.27948645064043</v>
      </c>
      <c r="I329" s="16">
        <v>581.30123858818172</v>
      </c>
      <c r="J329" s="16">
        <v>595.35266871306351</v>
      </c>
      <c r="K329" s="16">
        <v>601.15064540820595</v>
      </c>
      <c r="L329" s="16">
        <v>600.62628992940495</v>
      </c>
      <c r="M329" s="16">
        <v>595.1473363544626</v>
      </c>
      <c r="N329" s="16">
        <v>585.49041985978283</v>
      </c>
      <c r="O329" s="16">
        <v>571.72122326098906</v>
      </c>
    </row>
    <row r="330" spans="1:15" x14ac:dyDescent="0.3">
      <c r="A330" s="15" t="str">
        <f>INDEX('R1. Scenario specifications'!$C$11:$C$49,MATCH($B330,'R1. Scenario specifications'!$A$11:$A$49,0))</f>
        <v>Current 2DS, 2030 start, 'Expect the Unexpected' but with cheap CCS</v>
      </c>
      <c r="B330" s="15" t="s">
        <v>47</v>
      </c>
      <c r="C330" s="15" t="s">
        <v>303</v>
      </c>
      <c r="D330" s="15" t="s">
        <v>349</v>
      </c>
      <c r="E330" s="16">
        <v>303.90443076149779</v>
      </c>
      <c r="F330" s="16">
        <v>326.15031746610549</v>
      </c>
      <c r="G330" s="16">
        <v>347.05566024922416</v>
      </c>
      <c r="H330" s="16">
        <v>353.33506067595147</v>
      </c>
      <c r="I330" s="16">
        <v>375.50445777523174</v>
      </c>
      <c r="J330" s="16">
        <v>395.89107686726095</v>
      </c>
      <c r="K330" s="16">
        <v>407.25746620107958</v>
      </c>
      <c r="L330" s="16">
        <v>408.37337582981945</v>
      </c>
      <c r="M330" s="16">
        <v>405.96117095109844</v>
      </c>
      <c r="N330" s="16">
        <v>395.91835736822657</v>
      </c>
      <c r="O330" s="16">
        <v>392.00663019222827</v>
      </c>
    </row>
    <row r="331" spans="1:15" x14ac:dyDescent="0.3">
      <c r="A331" s="15" t="str">
        <f>INDEX('R1. Scenario specifications'!$C$11:$C$49,MATCH($B331,'R1. Scenario specifications'!$A$11:$A$49,0))</f>
        <v>Current 2DS, 2030 start, 'Expect the Unexpected' but with cheap CCS</v>
      </c>
      <c r="B331" s="15" t="s">
        <v>47</v>
      </c>
      <c r="C331" s="15" t="s">
        <v>304</v>
      </c>
      <c r="D331" s="15" t="s">
        <v>350</v>
      </c>
      <c r="E331" s="16">
        <v>704.60532435919754</v>
      </c>
      <c r="F331" s="16">
        <v>860.97149986110492</v>
      </c>
      <c r="G331" s="16">
        <v>1146.4631336452246</v>
      </c>
      <c r="H331" s="16">
        <v>1500.2632370055153</v>
      </c>
      <c r="I331" s="16">
        <v>1914.9601144419125</v>
      </c>
      <c r="J331" s="16">
        <v>2311.4155400239174</v>
      </c>
      <c r="K331" s="16">
        <v>2561.7770275746084</v>
      </c>
      <c r="L331" s="16">
        <v>2758.0375993655166</v>
      </c>
      <c r="M331" s="16">
        <v>2905.7975807808489</v>
      </c>
      <c r="N331" s="16">
        <v>3075.9091940897038</v>
      </c>
      <c r="O331" s="16">
        <v>3209.4835256105935</v>
      </c>
    </row>
    <row r="332" spans="1:15" x14ac:dyDescent="0.3">
      <c r="A332" s="15" t="str">
        <f>INDEX('R1. Scenario specifications'!$C$11:$C$49,MATCH($B332,'R1. Scenario specifications'!$A$11:$A$49,0))</f>
        <v>Current 2DS, 2030 start, 'Expect the Unexpected' but with cheap CCS</v>
      </c>
      <c r="B332" s="15" t="s">
        <v>47</v>
      </c>
      <c r="C332" s="15" t="s">
        <v>305</v>
      </c>
      <c r="D332" s="15" t="s">
        <v>351</v>
      </c>
      <c r="E332" s="16">
        <v>159.73830278697653</v>
      </c>
      <c r="F332" s="16">
        <v>169.3959959871955</v>
      </c>
      <c r="G332" s="16">
        <v>176.71914238919692</v>
      </c>
      <c r="H332" s="16">
        <v>175.15830181655548</v>
      </c>
      <c r="I332" s="16">
        <v>178.93494630264837</v>
      </c>
      <c r="J332" s="16">
        <v>180.1031409584196</v>
      </c>
      <c r="K332" s="16">
        <v>178.82582710171826</v>
      </c>
      <c r="L332" s="16">
        <v>175.78189501677815</v>
      </c>
      <c r="M332" s="16">
        <v>171.47940350173073</v>
      </c>
      <c r="N332" s="16">
        <v>166.23136037709438</v>
      </c>
      <c r="O332" s="16">
        <v>160.33221067069604</v>
      </c>
    </row>
    <row r="333" spans="1:15" x14ac:dyDescent="0.3">
      <c r="A333" s="15" t="str">
        <f>INDEX('R1. Scenario specifications'!$C$11:$C$49,MATCH($B333,'R1. Scenario specifications'!$A$11:$A$49,0))</f>
        <v>Current 2DS, 2030 start, 'Expect the Unexpected' but with cheap CCS</v>
      </c>
      <c r="B333" s="15" t="s">
        <v>47</v>
      </c>
      <c r="C333" s="15" t="s">
        <v>306</v>
      </c>
      <c r="D333" s="15" t="s">
        <v>352</v>
      </c>
      <c r="E333" s="16">
        <v>773.46518919181767</v>
      </c>
      <c r="F333" s="16">
        <v>894.2141396100933</v>
      </c>
      <c r="G333" s="16">
        <v>1118.0496051339933</v>
      </c>
      <c r="H333" s="16">
        <v>1375.5475785566457</v>
      </c>
      <c r="I333" s="16">
        <v>1724.3032616314572</v>
      </c>
      <c r="J333" s="16">
        <v>2084.8687241142929</v>
      </c>
      <c r="K333" s="16">
        <v>2262.1750391980499</v>
      </c>
      <c r="L333" s="16">
        <v>2440.2666476377581</v>
      </c>
      <c r="M333" s="16">
        <v>2599.9216070677712</v>
      </c>
      <c r="N333" s="16">
        <v>2744.0442859489576</v>
      </c>
      <c r="O333" s="16">
        <v>2908.0948721145751</v>
      </c>
    </row>
    <row r="334" spans="1:15" x14ac:dyDescent="0.3">
      <c r="A334" s="15" t="str">
        <f>INDEX('R1. Scenario specifications'!$C$11:$C$49,MATCH($B334,'R1. Scenario specifications'!$A$11:$A$49,0))</f>
        <v>Current 2DS, 2030 start, 'Expect the Unexpected' but with cheap CCS</v>
      </c>
      <c r="B334" s="15" t="s">
        <v>47</v>
      </c>
      <c r="C334" s="15" t="s">
        <v>307</v>
      </c>
      <c r="D334" s="15" t="s">
        <v>353</v>
      </c>
      <c r="E334" s="16">
        <v>3279.7723348946201</v>
      </c>
      <c r="F334" s="16">
        <v>4082.6935657435747</v>
      </c>
      <c r="G334" s="16">
        <v>5207.7532954788785</v>
      </c>
      <c r="H334" s="16">
        <v>5690.8087984717567</v>
      </c>
      <c r="I334" s="16">
        <v>6191.4894291863357</v>
      </c>
      <c r="J334" s="16">
        <v>7287.7375132872048</v>
      </c>
      <c r="K334" s="16">
        <v>7898.5910502124443</v>
      </c>
      <c r="L334" s="16">
        <v>8477.4213436615373</v>
      </c>
      <c r="M334" s="16">
        <v>9010.8743865703655</v>
      </c>
      <c r="N334" s="16">
        <v>9439.9996125112048</v>
      </c>
      <c r="O334" s="16">
        <v>9958.3420309886878</v>
      </c>
    </row>
    <row r="335" spans="1:15" x14ac:dyDescent="0.3">
      <c r="A335" s="15" t="str">
        <f>INDEX('R1. Scenario specifications'!$C$11:$C$49,MATCH($B335,'R1. Scenario specifications'!$A$11:$A$49,0))</f>
        <v>Current 2DS, 2030 start, 'Expect the Unexpected' but with cheap CCS</v>
      </c>
      <c r="B335" s="15" t="s">
        <v>47</v>
      </c>
      <c r="C335" s="15" t="s">
        <v>308</v>
      </c>
      <c r="D335" s="15" t="s">
        <v>354</v>
      </c>
      <c r="E335" s="16">
        <v>554.93024628706189</v>
      </c>
      <c r="F335" s="16">
        <v>667.25533606737849</v>
      </c>
      <c r="G335" s="16">
        <v>860.61058351424685</v>
      </c>
      <c r="H335" s="16">
        <v>1088.2132483847256</v>
      </c>
      <c r="I335" s="16">
        <v>1361.5777300071215</v>
      </c>
      <c r="J335" s="16">
        <v>1618.373631037435</v>
      </c>
      <c r="K335" s="16">
        <v>1757.0949501084831</v>
      </c>
      <c r="L335" s="16">
        <v>1933.7557812091818</v>
      </c>
      <c r="M335" s="16">
        <v>2049.3745228613961</v>
      </c>
      <c r="N335" s="16">
        <v>2176.7932347259539</v>
      </c>
      <c r="O335" s="16">
        <v>2291.2424315695348</v>
      </c>
    </row>
    <row r="336" spans="1:15" x14ac:dyDescent="0.3">
      <c r="A336" s="15" t="str">
        <f>INDEX('R1. Scenario specifications'!$C$11:$C$49,MATCH($B336,'R1. Scenario specifications'!$A$11:$A$49,0))</f>
        <v>Current 2DS, 2030 start, 'Expect the Unexpected' but with cheap CCS</v>
      </c>
      <c r="B336" s="15" t="s">
        <v>47</v>
      </c>
      <c r="C336" s="15" t="s">
        <v>309</v>
      </c>
      <c r="D336" s="15" t="s">
        <v>355</v>
      </c>
      <c r="E336" s="16">
        <v>6768.2107930323273</v>
      </c>
      <c r="F336" s="16">
        <v>9604.056661485145</v>
      </c>
      <c r="G336" s="16">
        <v>16237.412608619827</v>
      </c>
      <c r="H336" s="16">
        <v>17601.175858707185</v>
      </c>
      <c r="I336" s="16">
        <v>16940.142859621814</v>
      </c>
      <c r="J336" s="16">
        <v>20251.256549208316</v>
      </c>
      <c r="K336" s="16">
        <v>22039.88434379192</v>
      </c>
      <c r="L336" s="16">
        <v>23651.351560869683</v>
      </c>
      <c r="M336" s="16">
        <v>25330.384453973656</v>
      </c>
      <c r="N336" s="16">
        <v>26912.14547943951</v>
      </c>
      <c r="O336" s="16">
        <v>28976.898047542676</v>
      </c>
    </row>
    <row r="337" spans="1:15" x14ac:dyDescent="0.3">
      <c r="A337" s="15" t="str">
        <f>INDEX('R1. Scenario specifications'!$C$11:$C$49,MATCH($B337,'R1. Scenario specifications'!$A$11:$A$49,0))</f>
        <v>Current 2DS, 2030 start, 'Expect the Unexpected' but with cheap CCS</v>
      </c>
      <c r="B337" s="15" t="s">
        <v>47</v>
      </c>
      <c r="C337" s="15" t="s">
        <v>310</v>
      </c>
      <c r="D337" s="15" t="s">
        <v>356</v>
      </c>
      <c r="E337" s="16">
        <v>490.514499768306</v>
      </c>
      <c r="F337" s="16">
        <v>524.93618944866842</v>
      </c>
      <c r="G337" s="16">
        <v>555.19395083536801</v>
      </c>
      <c r="H337" s="16">
        <v>559.27948645064043</v>
      </c>
      <c r="I337" s="16">
        <v>581.30123858818172</v>
      </c>
      <c r="J337" s="16">
        <v>595.35266871306351</v>
      </c>
      <c r="K337" s="16">
        <v>601.15064540820595</v>
      </c>
      <c r="L337" s="16">
        <v>600.62628992940495</v>
      </c>
      <c r="M337" s="16">
        <v>595.1473363544626</v>
      </c>
      <c r="N337" s="16">
        <v>585.49041985978283</v>
      </c>
      <c r="O337" s="16">
        <v>571.72122326098906</v>
      </c>
    </row>
    <row r="338" spans="1:15" x14ac:dyDescent="0.3">
      <c r="A338" s="15" t="str">
        <f>INDEX('R1. Scenario specifications'!$C$11:$C$49,MATCH($B338,'R1. Scenario specifications'!$A$11:$A$49,0))</f>
        <v>Current 2DS, 2020 start, 'Expect the Unexpected' but with cheap EVs</v>
      </c>
      <c r="B338" s="15" t="s">
        <v>48</v>
      </c>
      <c r="C338" s="15" t="s">
        <v>303</v>
      </c>
      <c r="D338" s="15" t="s">
        <v>349</v>
      </c>
      <c r="E338" s="16">
        <v>303.90443076149779</v>
      </c>
      <c r="F338" s="16">
        <v>326.15031746610549</v>
      </c>
      <c r="G338" s="16">
        <v>347.05566024922416</v>
      </c>
      <c r="H338" s="16">
        <v>358.09488516587942</v>
      </c>
      <c r="I338" s="16">
        <v>381.97858928616068</v>
      </c>
      <c r="J338" s="16">
        <v>397.74444388638557</v>
      </c>
      <c r="K338" s="16">
        <v>408.73573847518333</v>
      </c>
      <c r="L338" s="16">
        <v>407.87083412828889</v>
      </c>
      <c r="M338" s="16">
        <v>405.01857916695667</v>
      </c>
      <c r="N338" s="16">
        <v>394.61790124726753</v>
      </c>
      <c r="O338" s="16">
        <v>395.28802832324425</v>
      </c>
    </row>
    <row r="339" spans="1:15" x14ac:dyDescent="0.3">
      <c r="A339" s="15" t="str">
        <f>INDEX('R1. Scenario specifications'!$C$11:$C$49,MATCH($B339,'R1. Scenario specifications'!$A$11:$A$49,0))</f>
        <v>Current 2DS, 2020 start, 'Expect the Unexpected' but with cheap EVs</v>
      </c>
      <c r="B339" s="15" t="s">
        <v>48</v>
      </c>
      <c r="C339" s="15" t="s">
        <v>304</v>
      </c>
      <c r="D339" s="15" t="s">
        <v>350</v>
      </c>
      <c r="E339" s="16">
        <v>704.60532435919765</v>
      </c>
      <c r="F339" s="16">
        <v>860.97149986110492</v>
      </c>
      <c r="G339" s="16">
        <v>1146.4631336452246</v>
      </c>
      <c r="H339" s="16">
        <v>1507.2783850254309</v>
      </c>
      <c r="I339" s="16">
        <v>1929.2706282605611</v>
      </c>
      <c r="J339" s="16">
        <v>2319.0702655706609</v>
      </c>
      <c r="K339" s="16">
        <v>2583.4210868714463</v>
      </c>
      <c r="L339" s="16">
        <v>2801.8408958179448</v>
      </c>
      <c r="M339" s="16">
        <v>2976.6615196157995</v>
      </c>
      <c r="N339" s="16">
        <v>3138.8613325986439</v>
      </c>
      <c r="O339" s="16">
        <v>3222.9049964718006</v>
      </c>
    </row>
    <row r="340" spans="1:15" x14ac:dyDescent="0.3">
      <c r="A340" s="15" t="str">
        <f>INDEX('R1. Scenario specifications'!$C$11:$C$49,MATCH($B340,'R1. Scenario specifications'!$A$11:$A$49,0))</f>
        <v>Current 2DS, 2020 start, 'Expect the Unexpected' but with cheap EVs</v>
      </c>
      <c r="B340" s="15" t="s">
        <v>48</v>
      </c>
      <c r="C340" s="15" t="s">
        <v>305</v>
      </c>
      <c r="D340" s="15" t="s">
        <v>351</v>
      </c>
      <c r="E340" s="16">
        <v>159.73830278697653</v>
      </c>
      <c r="F340" s="16">
        <v>169.3959959871955</v>
      </c>
      <c r="G340" s="16">
        <v>176.71914238919692</v>
      </c>
      <c r="H340" s="16">
        <v>175.15830181655548</v>
      </c>
      <c r="I340" s="16">
        <v>179.10749230802099</v>
      </c>
      <c r="J340" s="16">
        <v>180.15780230672488</v>
      </c>
      <c r="K340" s="16">
        <v>178.91331246029034</v>
      </c>
      <c r="L340" s="16">
        <v>175.94420742960892</v>
      </c>
      <c r="M340" s="16">
        <v>171.64137446570209</v>
      </c>
      <c r="N340" s="16">
        <v>166.29526125955559</v>
      </c>
      <c r="O340" s="16">
        <v>160.71472907984685</v>
      </c>
    </row>
    <row r="341" spans="1:15" x14ac:dyDescent="0.3">
      <c r="A341" s="15" t="str">
        <f>INDEX('R1. Scenario specifications'!$C$11:$C$49,MATCH($B341,'R1. Scenario specifications'!$A$11:$A$49,0))</f>
        <v>Current 2DS, 2020 start, 'Expect the Unexpected' but with cheap EVs</v>
      </c>
      <c r="B341" s="15" t="s">
        <v>48</v>
      </c>
      <c r="C341" s="15" t="s">
        <v>306</v>
      </c>
      <c r="D341" s="15" t="s">
        <v>352</v>
      </c>
      <c r="E341" s="16">
        <v>773.46518919181767</v>
      </c>
      <c r="F341" s="16">
        <v>894.2141396100933</v>
      </c>
      <c r="G341" s="16">
        <v>1118.0496051339933</v>
      </c>
      <c r="H341" s="16">
        <v>1386.1389394678274</v>
      </c>
      <c r="I341" s="16">
        <v>1715.0531030835248</v>
      </c>
      <c r="J341" s="16">
        <v>2083.2766219709451</v>
      </c>
      <c r="K341" s="16">
        <v>2259.0158889859263</v>
      </c>
      <c r="L341" s="16">
        <v>2416.8968117935756</v>
      </c>
      <c r="M341" s="16">
        <v>2575.7082424369387</v>
      </c>
      <c r="N341" s="16">
        <v>2722.9346473700625</v>
      </c>
      <c r="O341" s="16">
        <v>2907.2756568782552</v>
      </c>
    </row>
    <row r="342" spans="1:15" x14ac:dyDescent="0.3">
      <c r="A342" s="15" t="str">
        <f>INDEX('R1. Scenario specifications'!$C$11:$C$49,MATCH($B342,'R1. Scenario specifications'!$A$11:$A$49,0))</f>
        <v>Current 2DS, 2020 start, 'Expect the Unexpected' but with cheap EVs</v>
      </c>
      <c r="B342" s="15" t="s">
        <v>48</v>
      </c>
      <c r="C342" s="15" t="s">
        <v>307</v>
      </c>
      <c r="D342" s="15" t="s">
        <v>353</v>
      </c>
      <c r="E342" s="16">
        <v>3279.7723348946201</v>
      </c>
      <c r="F342" s="16">
        <v>4082.6935657435747</v>
      </c>
      <c r="G342" s="16">
        <v>5207.7532954788794</v>
      </c>
      <c r="H342" s="16">
        <v>5858.3403925804732</v>
      </c>
      <c r="I342" s="16">
        <v>6389.799485783662</v>
      </c>
      <c r="J342" s="16">
        <v>7579.8721017481821</v>
      </c>
      <c r="K342" s="16">
        <v>8239.2924676442308</v>
      </c>
      <c r="L342" s="16">
        <v>8833.8155961476605</v>
      </c>
      <c r="M342" s="16">
        <v>9384.1869800938966</v>
      </c>
      <c r="N342" s="16">
        <v>9892.693835185808</v>
      </c>
      <c r="O342" s="16">
        <v>10437.64460747577</v>
      </c>
    </row>
    <row r="343" spans="1:15" x14ac:dyDescent="0.3">
      <c r="A343" s="15" t="str">
        <f>INDEX('R1. Scenario specifications'!$C$11:$C$49,MATCH($B343,'R1. Scenario specifications'!$A$11:$A$49,0))</f>
        <v>Current 2DS, 2020 start, 'Expect the Unexpected' but with cheap EVs</v>
      </c>
      <c r="B343" s="15" t="s">
        <v>48</v>
      </c>
      <c r="C343" s="15" t="s">
        <v>308</v>
      </c>
      <c r="D343" s="15" t="s">
        <v>354</v>
      </c>
      <c r="E343" s="16">
        <v>554.93024628706189</v>
      </c>
      <c r="F343" s="16">
        <v>667.25533606737849</v>
      </c>
      <c r="G343" s="16">
        <v>860.61058351424685</v>
      </c>
      <c r="H343" s="16">
        <v>1094.7842889707179</v>
      </c>
      <c r="I343" s="16">
        <v>1373.3927982092798</v>
      </c>
      <c r="J343" s="16">
        <v>1623.2047976740787</v>
      </c>
      <c r="K343" s="16">
        <v>1808.184573085739</v>
      </c>
      <c r="L343" s="16">
        <v>1958.0104509958428</v>
      </c>
      <c r="M343" s="16">
        <v>2108.7561387763963</v>
      </c>
      <c r="N343" s="16">
        <v>2235.6743394802047</v>
      </c>
      <c r="O343" s="16">
        <v>2308.8643393501825</v>
      </c>
    </row>
    <row r="344" spans="1:15" x14ac:dyDescent="0.3">
      <c r="A344" s="15" t="str">
        <f>INDEX('R1. Scenario specifications'!$C$11:$C$49,MATCH($B344,'R1. Scenario specifications'!$A$11:$A$49,0))</f>
        <v>Current 2DS, 2020 start, 'Expect the Unexpected' but with cheap EVs</v>
      </c>
      <c r="B344" s="15" t="s">
        <v>48</v>
      </c>
      <c r="C344" s="15" t="s">
        <v>309</v>
      </c>
      <c r="D344" s="15" t="s">
        <v>355</v>
      </c>
      <c r="E344" s="16">
        <v>6768.2107930323273</v>
      </c>
      <c r="F344" s="16">
        <v>9604.056661485145</v>
      </c>
      <c r="G344" s="16">
        <v>16237.412608619827</v>
      </c>
      <c r="H344" s="16">
        <v>18022.646065795543</v>
      </c>
      <c r="I344" s="16">
        <v>17437.682904782712</v>
      </c>
      <c r="J344" s="16">
        <v>21130.282804288556</v>
      </c>
      <c r="K344" s="16">
        <v>23070.687573663898</v>
      </c>
      <c r="L344" s="16">
        <v>24629.857294321595</v>
      </c>
      <c r="M344" s="16">
        <v>26440.407908850328</v>
      </c>
      <c r="N344" s="16">
        <v>28236.337285167981</v>
      </c>
      <c r="O344" s="16">
        <v>30459.0840291022</v>
      </c>
    </row>
    <row r="345" spans="1:15" x14ac:dyDescent="0.3">
      <c r="A345" s="15" t="str">
        <f>INDEX('R1. Scenario specifications'!$C$11:$C$49,MATCH($B345,'R1. Scenario specifications'!$A$11:$A$49,0))</f>
        <v>Current 2DS, 2020 start, 'Expect the Unexpected' but with cheap EVs</v>
      </c>
      <c r="B345" s="15" t="s">
        <v>48</v>
      </c>
      <c r="C345" s="15" t="s">
        <v>310</v>
      </c>
      <c r="D345" s="15" t="s">
        <v>356</v>
      </c>
      <c r="E345" s="16">
        <v>490.514499768306</v>
      </c>
      <c r="F345" s="16">
        <v>524.93618944866842</v>
      </c>
      <c r="G345" s="16">
        <v>555.19395083536801</v>
      </c>
      <c r="H345" s="16">
        <v>559.27948645064043</v>
      </c>
      <c r="I345" s="16">
        <v>582.55107059011948</v>
      </c>
      <c r="J345" s="16">
        <v>596.07010971655325</v>
      </c>
      <c r="K345" s="16">
        <v>602.02677089059944</v>
      </c>
      <c r="L345" s="16">
        <v>601.81734044999212</v>
      </c>
      <c r="M345" s="16">
        <v>596.33375123543215</v>
      </c>
      <c r="N345" s="16">
        <v>586.22747464993017</v>
      </c>
      <c r="O345" s="16">
        <v>573.45239228983155</v>
      </c>
    </row>
    <row r="346" spans="1:15" x14ac:dyDescent="0.3">
      <c r="A346" s="15" t="str">
        <f>INDEX('R1. Scenario specifications'!$C$11:$C$49,MATCH($B346,'R1. Scenario specifications'!$A$11:$A$49,0))</f>
        <v>Current 2DS, 2030 start, 'Expect the Unexpected' but with cheap EVs</v>
      </c>
      <c r="B346" s="15" t="s">
        <v>49</v>
      </c>
      <c r="C346" s="15" t="s">
        <v>303</v>
      </c>
      <c r="D346" s="15" t="s">
        <v>349</v>
      </c>
      <c r="E346" s="16">
        <v>303.90443076149779</v>
      </c>
      <c r="F346" s="16">
        <v>326.15031746610549</v>
      </c>
      <c r="G346" s="16">
        <v>347.05566024922416</v>
      </c>
      <c r="H346" s="16">
        <v>353.33506067595147</v>
      </c>
      <c r="I346" s="16">
        <v>381.85868151096196</v>
      </c>
      <c r="J346" s="16">
        <v>398.26122412445352</v>
      </c>
      <c r="K346" s="16">
        <v>405.67092642537915</v>
      </c>
      <c r="L346" s="16">
        <v>407.35087534373258</v>
      </c>
      <c r="M346" s="16">
        <v>404.77651372691054</v>
      </c>
      <c r="N346" s="16">
        <v>394.09343946257206</v>
      </c>
      <c r="O346" s="16">
        <v>395.28802832324419</v>
      </c>
    </row>
    <row r="347" spans="1:15" x14ac:dyDescent="0.3">
      <c r="A347" s="15" t="str">
        <f>INDEX('R1. Scenario specifications'!$C$11:$C$49,MATCH($B347,'R1. Scenario specifications'!$A$11:$A$49,0))</f>
        <v>Current 2DS, 2030 start, 'Expect the Unexpected' but with cheap EVs</v>
      </c>
      <c r="B347" s="15" t="s">
        <v>49</v>
      </c>
      <c r="C347" s="15" t="s">
        <v>304</v>
      </c>
      <c r="D347" s="15" t="s">
        <v>350</v>
      </c>
      <c r="E347" s="16">
        <v>704.60532435919754</v>
      </c>
      <c r="F347" s="16">
        <v>860.97149986110492</v>
      </c>
      <c r="G347" s="16">
        <v>1146.4631336452246</v>
      </c>
      <c r="H347" s="16">
        <v>1500.2632370055153</v>
      </c>
      <c r="I347" s="16">
        <v>1922.7329682252548</v>
      </c>
      <c r="J347" s="16">
        <v>2320.5511747879209</v>
      </c>
      <c r="K347" s="16">
        <v>2583.8558584252892</v>
      </c>
      <c r="L347" s="16">
        <v>2797.3071617837445</v>
      </c>
      <c r="M347" s="16">
        <v>2973.2219387211321</v>
      </c>
      <c r="N347" s="16">
        <v>3157.4779222541702</v>
      </c>
      <c r="O347" s="16">
        <v>3222.0583657116372</v>
      </c>
    </row>
    <row r="348" spans="1:15" x14ac:dyDescent="0.3">
      <c r="A348" s="15" t="str">
        <f>INDEX('R1. Scenario specifications'!$C$11:$C$49,MATCH($B348,'R1. Scenario specifications'!$A$11:$A$49,0))</f>
        <v>Current 2DS, 2030 start, 'Expect the Unexpected' but with cheap EVs</v>
      </c>
      <c r="B348" s="15" t="s">
        <v>49</v>
      </c>
      <c r="C348" s="15" t="s">
        <v>305</v>
      </c>
      <c r="D348" s="15" t="s">
        <v>351</v>
      </c>
      <c r="E348" s="16">
        <v>159.73830278697653</v>
      </c>
      <c r="F348" s="16">
        <v>169.3959959871955</v>
      </c>
      <c r="G348" s="16">
        <v>176.71914238919692</v>
      </c>
      <c r="H348" s="16">
        <v>175.15830181655548</v>
      </c>
      <c r="I348" s="16">
        <v>179.01386939905169</v>
      </c>
      <c r="J348" s="16">
        <v>180.15780230672488</v>
      </c>
      <c r="K348" s="16">
        <v>178.91331246029034</v>
      </c>
      <c r="L348" s="16">
        <v>175.94420742960892</v>
      </c>
      <c r="M348" s="16">
        <v>171.54470056591677</v>
      </c>
      <c r="N348" s="16">
        <v>166.29526125955559</v>
      </c>
      <c r="O348" s="16">
        <v>159.05670236137183</v>
      </c>
    </row>
    <row r="349" spans="1:15" x14ac:dyDescent="0.3">
      <c r="A349" s="15" t="str">
        <f>INDEX('R1. Scenario specifications'!$C$11:$C$49,MATCH($B349,'R1. Scenario specifications'!$A$11:$A$49,0))</f>
        <v>Current 2DS, 2030 start, 'Expect the Unexpected' but with cheap EVs</v>
      </c>
      <c r="B349" s="15" t="s">
        <v>49</v>
      </c>
      <c r="C349" s="15" t="s">
        <v>306</v>
      </c>
      <c r="D349" s="15" t="s">
        <v>352</v>
      </c>
      <c r="E349" s="16">
        <v>773.46518919181767</v>
      </c>
      <c r="F349" s="16">
        <v>894.2141396100933</v>
      </c>
      <c r="G349" s="16">
        <v>1118.0496051339933</v>
      </c>
      <c r="H349" s="16">
        <v>1375.5475785566457</v>
      </c>
      <c r="I349" s="16">
        <v>1718.9701545322428</v>
      </c>
      <c r="J349" s="16">
        <v>2083.2148381928373</v>
      </c>
      <c r="K349" s="16">
        <v>2247.2398607480832</v>
      </c>
      <c r="L349" s="16">
        <v>2414.9590180747837</v>
      </c>
      <c r="M349" s="16">
        <v>2574.9884000993552</v>
      </c>
      <c r="N349" s="16">
        <v>2719.9044606739562</v>
      </c>
      <c r="O349" s="16">
        <v>2907.2756568782561</v>
      </c>
    </row>
    <row r="350" spans="1:15" x14ac:dyDescent="0.3">
      <c r="A350" s="15" t="str">
        <f>INDEX('R1. Scenario specifications'!$C$11:$C$49,MATCH($B350,'R1. Scenario specifications'!$A$11:$A$49,0))</f>
        <v>Current 2DS, 2030 start, 'Expect the Unexpected' but with cheap EVs</v>
      </c>
      <c r="B350" s="15" t="s">
        <v>49</v>
      </c>
      <c r="C350" s="15" t="s">
        <v>307</v>
      </c>
      <c r="D350" s="15" t="s">
        <v>353</v>
      </c>
      <c r="E350" s="16">
        <v>3279.7723348946201</v>
      </c>
      <c r="F350" s="16">
        <v>4082.6935657435747</v>
      </c>
      <c r="G350" s="16">
        <v>5207.7532954788785</v>
      </c>
      <c r="H350" s="16">
        <v>5690.8087984717567</v>
      </c>
      <c r="I350" s="16">
        <v>6380.0208270578396</v>
      </c>
      <c r="J350" s="16">
        <v>7577.3560126689181</v>
      </c>
      <c r="K350" s="16">
        <v>8208.2943493867424</v>
      </c>
      <c r="L350" s="16">
        <v>8828.0950572739202</v>
      </c>
      <c r="M350" s="16">
        <v>9378.2073272272864</v>
      </c>
      <c r="N350" s="16">
        <v>9879.9215977989406</v>
      </c>
      <c r="O350" s="16">
        <v>10424.809879423068</v>
      </c>
    </row>
    <row r="351" spans="1:15" x14ac:dyDescent="0.3">
      <c r="A351" s="15" t="str">
        <f>INDEX('R1. Scenario specifications'!$C$11:$C$49,MATCH($B351,'R1. Scenario specifications'!$A$11:$A$49,0))</f>
        <v>Current 2DS, 2030 start, 'Expect the Unexpected' but with cheap EVs</v>
      </c>
      <c r="B351" s="15" t="s">
        <v>49</v>
      </c>
      <c r="C351" s="15" t="s">
        <v>308</v>
      </c>
      <c r="D351" s="15" t="s">
        <v>354</v>
      </c>
      <c r="E351" s="16">
        <v>554.93024628706189</v>
      </c>
      <c r="F351" s="16">
        <v>667.25533606737849</v>
      </c>
      <c r="G351" s="16">
        <v>860.61058351424685</v>
      </c>
      <c r="H351" s="16">
        <v>1088.2132483847256</v>
      </c>
      <c r="I351" s="16">
        <v>1369.5794316671338</v>
      </c>
      <c r="J351" s="16">
        <v>1617.8573185627022</v>
      </c>
      <c r="K351" s="16">
        <v>1808.2646626669659</v>
      </c>
      <c r="L351" s="16">
        <v>1972.4396342505265</v>
      </c>
      <c r="M351" s="16">
        <v>2108.7561387763958</v>
      </c>
      <c r="N351" s="16">
        <v>2253.6338946445885</v>
      </c>
      <c r="O351" s="16">
        <v>2280.6818320168359</v>
      </c>
    </row>
    <row r="352" spans="1:15" x14ac:dyDescent="0.3">
      <c r="A352" s="15" t="str">
        <f>INDEX('R1. Scenario specifications'!$C$11:$C$49,MATCH($B352,'R1. Scenario specifications'!$A$11:$A$49,0))</f>
        <v>Current 2DS, 2030 start, 'Expect the Unexpected' but with cheap EVs</v>
      </c>
      <c r="B352" s="15" t="s">
        <v>49</v>
      </c>
      <c r="C352" s="15" t="s">
        <v>309</v>
      </c>
      <c r="D352" s="15" t="s">
        <v>355</v>
      </c>
      <c r="E352" s="16">
        <v>6768.2107930323273</v>
      </c>
      <c r="F352" s="16">
        <v>9604.056661485145</v>
      </c>
      <c r="G352" s="16">
        <v>16237.412608619827</v>
      </c>
      <c r="H352" s="16">
        <v>17601.175858707185</v>
      </c>
      <c r="I352" s="16">
        <v>17386.973364467005</v>
      </c>
      <c r="J352" s="16">
        <v>21130.282804288549</v>
      </c>
      <c r="K352" s="16">
        <v>22972.532243252088</v>
      </c>
      <c r="L352" s="16">
        <v>24596.096534681918</v>
      </c>
      <c r="M352" s="16">
        <v>26403.759504810354</v>
      </c>
      <c r="N352" s="16">
        <v>28198.331620340785</v>
      </c>
      <c r="O352" s="16">
        <v>30435.241877038632</v>
      </c>
    </row>
    <row r="353" spans="1:15" x14ac:dyDescent="0.3">
      <c r="A353" s="15" t="str">
        <f>INDEX('R1. Scenario specifications'!$C$11:$C$49,MATCH($B353,'R1. Scenario specifications'!$A$11:$A$49,0))</f>
        <v>Current 2DS, 2030 start, 'Expect the Unexpected' but with cheap EVs</v>
      </c>
      <c r="B353" s="15" t="s">
        <v>49</v>
      </c>
      <c r="C353" s="15" t="s">
        <v>310</v>
      </c>
      <c r="D353" s="15" t="s">
        <v>356</v>
      </c>
      <c r="E353" s="16">
        <v>490.514499768306</v>
      </c>
      <c r="F353" s="16">
        <v>524.93618944866842</v>
      </c>
      <c r="G353" s="16">
        <v>555.19395083536801</v>
      </c>
      <c r="H353" s="16">
        <v>559.27948645064043</v>
      </c>
      <c r="I353" s="16">
        <v>582.1184784227039</v>
      </c>
      <c r="J353" s="16">
        <v>596.07010971655325</v>
      </c>
      <c r="K353" s="16">
        <v>602.02677089059944</v>
      </c>
      <c r="L353" s="16">
        <v>601.81734044999212</v>
      </c>
      <c r="M353" s="16">
        <v>595.89623278611816</v>
      </c>
      <c r="N353" s="16">
        <v>586.22747464993017</v>
      </c>
      <c r="O353" s="16">
        <v>569.17171578031343</v>
      </c>
    </row>
    <row r="354" spans="1:15" x14ac:dyDescent="0.3">
      <c r="A354" s="15" t="str">
        <f>INDEX('R1. Scenario specifications'!$C$11:$C$49,MATCH($B354,'R1. Scenario specifications'!$A$11:$A$49,0))</f>
        <v>Current 2DS, 2020 start, 'Expect the Unexpected' but with cheap energy efficiency</v>
      </c>
      <c r="B354" s="15" t="s">
        <v>50</v>
      </c>
      <c r="C354" s="15" t="s">
        <v>303</v>
      </c>
      <c r="D354" s="15" t="s">
        <v>349</v>
      </c>
      <c r="E354" s="16">
        <v>303.90443076149779</v>
      </c>
      <c r="F354" s="16">
        <v>326.15031746610549</v>
      </c>
      <c r="G354" s="16">
        <v>347.05566024922416</v>
      </c>
      <c r="H354" s="16">
        <v>424.26292431130668</v>
      </c>
      <c r="I354" s="16">
        <v>451.23468321082566</v>
      </c>
      <c r="J354" s="16">
        <v>477.7421166554368</v>
      </c>
      <c r="K354" s="16">
        <v>492.94111945538333</v>
      </c>
      <c r="L354" s="16">
        <v>493.35583570138425</v>
      </c>
      <c r="M354" s="16">
        <v>488.41304410938289</v>
      </c>
      <c r="N354" s="16">
        <v>478.44673737386569</v>
      </c>
      <c r="O354" s="16">
        <v>472.92810704725622</v>
      </c>
    </row>
    <row r="355" spans="1:15" x14ac:dyDescent="0.3">
      <c r="A355" s="15" t="str">
        <f>INDEX('R1. Scenario specifications'!$C$11:$C$49,MATCH($B355,'R1. Scenario specifications'!$A$11:$A$49,0))</f>
        <v>Current 2DS, 2020 start, 'Expect the Unexpected' but with cheap energy efficiency</v>
      </c>
      <c r="B355" s="15" t="s">
        <v>50</v>
      </c>
      <c r="C355" s="15" t="s">
        <v>304</v>
      </c>
      <c r="D355" s="15" t="s">
        <v>350</v>
      </c>
      <c r="E355" s="16">
        <v>704.60532435919754</v>
      </c>
      <c r="F355" s="16">
        <v>860.97149986110492</v>
      </c>
      <c r="G355" s="16">
        <v>1146.4631336452246</v>
      </c>
      <c r="H355" s="16">
        <v>1507.3501746813884</v>
      </c>
      <c r="I355" s="16">
        <v>1914.9601144419141</v>
      </c>
      <c r="J355" s="16">
        <v>2354.0498293421683</v>
      </c>
      <c r="K355" s="16">
        <v>2569.6214953933159</v>
      </c>
      <c r="L355" s="16">
        <v>2779.1772082033453</v>
      </c>
      <c r="M355" s="16">
        <v>2938.0943349932672</v>
      </c>
      <c r="N355" s="16">
        <v>3123.1986300611511</v>
      </c>
      <c r="O355" s="16">
        <v>3242.8573338289916</v>
      </c>
    </row>
    <row r="356" spans="1:15" x14ac:dyDescent="0.3">
      <c r="A356" s="15" t="str">
        <f>INDEX('R1. Scenario specifications'!$C$11:$C$49,MATCH($B356,'R1. Scenario specifications'!$A$11:$A$49,0))</f>
        <v>Current 2DS, 2020 start, 'Expect the Unexpected' but with cheap energy efficiency</v>
      </c>
      <c r="B356" s="15" t="s">
        <v>50</v>
      </c>
      <c r="C356" s="15" t="s">
        <v>305</v>
      </c>
      <c r="D356" s="15" t="s">
        <v>351</v>
      </c>
      <c r="E356" s="16">
        <v>159.73830278697653</v>
      </c>
      <c r="F356" s="16">
        <v>169.3959959871955</v>
      </c>
      <c r="G356" s="16">
        <v>176.71914238919692</v>
      </c>
      <c r="H356" s="16">
        <v>175.21076322793664</v>
      </c>
      <c r="I356" s="16">
        <v>178.93494630264837</v>
      </c>
      <c r="J356" s="16">
        <v>180.1031409584196</v>
      </c>
      <c r="K356" s="16">
        <v>178.82582710171826</v>
      </c>
      <c r="L356" s="16">
        <v>175.78189501677815</v>
      </c>
      <c r="M356" s="16">
        <v>171.47940350173073</v>
      </c>
      <c r="N356" s="16">
        <v>166.23136037709438</v>
      </c>
      <c r="O356" s="16">
        <v>160.73057164452095</v>
      </c>
    </row>
    <row r="357" spans="1:15" x14ac:dyDescent="0.3">
      <c r="A357" s="15" t="str">
        <f>INDEX('R1. Scenario specifications'!$C$11:$C$49,MATCH($B357,'R1. Scenario specifications'!$A$11:$A$49,0))</f>
        <v>Current 2DS, 2020 start, 'Expect the Unexpected' but with cheap energy efficiency</v>
      </c>
      <c r="B357" s="15" t="s">
        <v>50</v>
      </c>
      <c r="C357" s="15" t="s">
        <v>306</v>
      </c>
      <c r="D357" s="15" t="s">
        <v>352</v>
      </c>
      <c r="E357" s="16">
        <v>773.46518919181767</v>
      </c>
      <c r="F357" s="16">
        <v>894.2141396100933</v>
      </c>
      <c r="G357" s="16">
        <v>1118.0496051339933</v>
      </c>
      <c r="H357" s="16">
        <v>1392.26343689245</v>
      </c>
      <c r="I357" s="16">
        <v>1726.9106035317161</v>
      </c>
      <c r="J357" s="16">
        <v>2089.9555444641601</v>
      </c>
      <c r="K357" s="16">
        <v>2272.9827603573003</v>
      </c>
      <c r="L357" s="16">
        <v>2440.6173423710488</v>
      </c>
      <c r="M357" s="16">
        <v>2605.5188256178903</v>
      </c>
      <c r="N357" s="16">
        <v>2752.8939094681436</v>
      </c>
      <c r="O357" s="16">
        <v>2915.006283638756</v>
      </c>
    </row>
    <row r="358" spans="1:15" x14ac:dyDescent="0.3">
      <c r="A358" s="15" t="str">
        <f>INDEX('R1. Scenario specifications'!$C$11:$C$49,MATCH($B358,'R1. Scenario specifications'!$A$11:$A$49,0))</f>
        <v>Current 2DS, 2020 start, 'Expect the Unexpected' but with cheap energy efficiency</v>
      </c>
      <c r="B358" s="15" t="s">
        <v>50</v>
      </c>
      <c r="C358" s="15" t="s">
        <v>307</v>
      </c>
      <c r="D358" s="15" t="s">
        <v>353</v>
      </c>
      <c r="E358" s="16">
        <v>3279.7723348946201</v>
      </c>
      <c r="F358" s="16">
        <v>4082.6935657435747</v>
      </c>
      <c r="G358" s="16">
        <v>5207.7532954788785</v>
      </c>
      <c r="H358" s="16">
        <v>4410.904704319013</v>
      </c>
      <c r="I358" s="16">
        <v>5051.0014899521002</v>
      </c>
      <c r="J358" s="16">
        <v>5666.1606413873142</v>
      </c>
      <c r="K358" s="16">
        <v>6131.9483089402556</v>
      </c>
      <c r="L358" s="16">
        <v>6577.0629481539927</v>
      </c>
      <c r="M358" s="16">
        <v>6961.470336914309</v>
      </c>
      <c r="N358" s="16">
        <v>7322.8239771992694</v>
      </c>
      <c r="O358" s="16">
        <v>7694.9159828815309</v>
      </c>
    </row>
    <row r="359" spans="1:15" x14ac:dyDescent="0.3">
      <c r="A359" s="15" t="str">
        <f>INDEX('R1. Scenario specifications'!$C$11:$C$49,MATCH($B359,'R1. Scenario specifications'!$A$11:$A$49,0))</f>
        <v>Current 2DS, 2020 start, 'Expect the Unexpected' but with cheap energy efficiency</v>
      </c>
      <c r="B359" s="15" t="s">
        <v>50</v>
      </c>
      <c r="C359" s="15" t="s">
        <v>308</v>
      </c>
      <c r="D359" s="15" t="s">
        <v>354</v>
      </c>
      <c r="E359" s="16">
        <v>554.93024628706189</v>
      </c>
      <c r="F359" s="16">
        <v>667.25533606737849</v>
      </c>
      <c r="G359" s="16">
        <v>860.61058351424685</v>
      </c>
      <c r="H359" s="16">
        <v>1093.1226623705113</v>
      </c>
      <c r="I359" s="16">
        <v>1361.5777300071215</v>
      </c>
      <c r="J359" s="16">
        <v>1638.651629726879</v>
      </c>
      <c r="K359" s="16">
        <v>1805.1633294801868</v>
      </c>
      <c r="L359" s="16">
        <v>1950.3911263217269</v>
      </c>
      <c r="M359" s="16">
        <v>2063.6748422309265</v>
      </c>
      <c r="N359" s="16">
        <v>2222.3734648327454</v>
      </c>
      <c r="O359" s="16">
        <v>2335.8674558990301</v>
      </c>
    </row>
    <row r="360" spans="1:15" x14ac:dyDescent="0.3">
      <c r="A360" s="15" t="str">
        <f>INDEX('R1. Scenario specifications'!$C$11:$C$49,MATCH($B360,'R1. Scenario specifications'!$A$11:$A$49,0))</f>
        <v>Current 2DS, 2020 start, 'Expect the Unexpected' but with cheap energy efficiency</v>
      </c>
      <c r="B360" s="15" t="s">
        <v>50</v>
      </c>
      <c r="C360" s="15" t="s">
        <v>309</v>
      </c>
      <c r="D360" s="15" t="s">
        <v>355</v>
      </c>
      <c r="E360" s="16">
        <v>6768.2107930323273</v>
      </c>
      <c r="F360" s="16">
        <v>9604.056661485145</v>
      </c>
      <c r="G360" s="16">
        <v>16237.412608619827</v>
      </c>
      <c r="H360" s="16">
        <v>11570.025664159972</v>
      </c>
      <c r="I360" s="16">
        <v>13639.08126148187</v>
      </c>
      <c r="J360" s="16">
        <v>15624.268284364307</v>
      </c>
      <c r="K360" s="16">
        <v>16983.571579940119</v>
      </c>
      <c r="L360" s="16">
        <v>18207.437376335809</v>
      </c>
      <c r="M360" s="16">
        <v>19435.958164542542</v>
      </c>
      <c r="N360" s="16">
        <v>20749.832755820556</v>
      </c>
      <c r="O360" s="16">
        <v>22260.822914920682</v>
      </c>
    </row>
    <row r="361" spans="1:15" x14ac:dyDescent="0.3">
      <c r="A361" s="15" t="str">
        <f>INDEX('R1. Scenario specifications'!$C$11:$C$49,MATCH($B361,'R1. Scenario specifications'!$A$11:$A$49,0))</f>
        <v>Current 2DS, 2020 start, 'Expect the Unexpected' but with cheap energy efficiency</v>
      </c>
      <c r="B361" s="15" t="s">
        <v>50</v>
      </c>
      <c r="C361" s="15" t="s">
        <v>310</v>
      </c>
      <c r="D361" s="15" t="s">
        <v>356</v>
      </c>
      <c r="E361" s="16">
        <v>490.514499768306</v>
      </c>
      <c r="F361" s="16">
        <v>524.93618944866842</v>
      </c>
      <c r="G361" s="16">
        <v>555.19395083536801</v>
      </c>
      <c r="H361" s="16">
        <v>559.54752874249743</v>
      </c>
      <c r="I361" s="16">
        <v>581.30123858818172</v>
      </c>
      <c r="J361" s="16">
        <v>595.35266871306351</v>
      </c>
      <c r="K361" s="16">
        <v>601.15064540820595</v>
      </c>
      <c r="L361" s="16">
        <v>600.62628992940495</v>
      </c>
      <c r="M361" s="16">
        <v>595.1473363544626</v>
      </c>
      <c r="N361" s="16">
        <v>585.49041985978283</v>
      </c>
      <c r="O361" s="16">
        <v>573.55260782751282</v>
      </c>
    </row>
  </sheetData>
  <mergeCells count="2">
    <mergeCell ref="C37:N37"/>
    <mergeCell ref="O37:Z37"/>
  </mergeCells>
  <conditionalFormatting sqref="A1:XFD18 N19:XFD19 A3270:XFD1048576 E598:XFD3269 C91:C333 B91:B315 B89:C90 A37:C37 A36:N36 AA36:XFD37 G362:XFD597 A89:A3269 E49:XFD361 A49:C88 A38:XFD48 A20:XFD35">
    <cfRule type="expression" dxfId="10" priority="5">
      <formula>_xlfn.ISFORMULA(A1)</formula>
    </cfRule>
  </conditionalFormatting>
  <conditionalFormatting sqref="A19:M19">
    <cfRule type="expression" dxfId="9" priority="4">
      <formula>_xlfn.ISFORMULA(A19)</formula>
    </cfRule>
  </conditionalFormatting>
  <conditionalFormatting sqref="O37 O36:Z36">
    <cfRule type="expression" dxfId="8" priority="2">
      <formula>_xlfn.ISFORMULA(O36)</formula>
    </cfRule>
  </conditionalFormatting>
  <dataValidations disablePrompts="1" count="1">
    <dataValidation type="list" allowBlank="1" showInputMessage="1" showErrorMessage="1" sqref="B22" xr:uid="{D771720B-040A-43B1-968B-CF56707CAD20}">
      <formula1>$D$50:$D$57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CD9279E-DA6F-4AB3-9C3D-C9F1CE4C6FA7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3275-EF0C-45A2-98A0-CC0DBA68914B}">
  <sheetPr>
    <tabColor theme="5" tint="0.39997558519241921"/>
  </sheetPr>
  <dimension ref="A1:Z401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332</v>
      </c>
    </row>
    <row r="2" spans="1:4" s="14" customFormat="1" x14ac:dyDescent="0.3">
      <c r="A2" s="5" t="s">
        <v>5</v>
      </c>
      <c r="B2" s="14" t="s">
        <v>333</v>
      </c>
    </row>
    <row r="3" spans="1:4" s="14" customFormat="1" x14ac:dyDescent="0.3">
      <c r="A3" s="5" t="s">
        <v>6</v>
      </c>
      <c r="B3" s="14" t="s">
        <v>334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335</v>
      </c>
    </row>
    <row r="7" spans="1:4" s="14" customFormat="1" x14ac:dyDescent="0.3">
      <c r="A7" s="5"/>
      <c r="B7" s="14" t="s">
        <v>190</v>
      </c>
      <c r="C7" s="14" t="s">
        <v>51</v>
      </c>
      <c r="D7" s="14" t="s">
        <v>336</v>
      </c>
    </row>
    <row r="8" spans="1:4" s="14" customFormat="1" x14ac:dyDescent="0.3">
      <c r="A8" s="5"/>
      <c r="B8" s="14" t="s">
        <v>192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210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$D$8:$O400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CONCATENATE("Transport energy consumption from ",$B$22)</f>
        <v>Transport energy consumption from Electricity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262</v>
      </c>
      <c r="B22" s="20" t="s">
        <v>359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INDEX($E$51:$O$401,MATCH(B$24&amp;$B$22,$B$51:$B$401&amp;$D$51:$D$401,0),MATCH($A25,$E$50:$O$50,0))</f>
        <v>0.27214200000000005</v>
      </c>
      <c r="C25" s="16">
        <f t="array" ref="C25">INDEX($E$51:$O$401,MATCH(C$24&amp;$B$22,$B$51:$B$401&amp;$D$51:$D$401,0),MATCH($A25,$E$50:$O$50,0))</f>
        <v>0.27214200000000005</v>
      </c>
      <c r="D25" s="16">
        <f t="array" ref="D25">INDEX($E$51:$O$401,MATCH(D$24&amp;$B$22,$B$51:$B$401&amp;$D$51:$D$401,0),MATCH($A25,$E$50:$O$50,0))</f>
        <v>0.27214200000000005</v>
      </c>
      <c r="E25" s="16">
        <f t="array" ref="E25">INDEX($E$51:$O$401,MATCH(E$24&amp;$B$22,$B$51:$B$401&amp;$D$51:$D$401,0),MATCH($A25,$E$50:$O$50,0))</f>
        <v>0.27214200000000005</v>
      </c>
      <c r="F25" s="16">
        <f t="array" ref="F25">INDEX($E$51:$O$401,MATCH(F$24&amp;$B$22,$B$51:$B$401&amp;$D$51:$D$401,0),MATCH($A25,$E$50:$O$50,0))</f>
        <v>0.27214200000000005</v>
      </c>
      <c r="G25" s="16">
        <f t="array" ref="G25">INDEX($E$51:$O$401,MATCH(G$24&amp;$B$22,$B$51:$B$401&amp;$D$51:$D$401,0),MATCH($A25,$E$50:$O$50,0))</f>
        <v>0.27214200000000005</v>
      </c>
      <c r="H25" s="16">
        <f t="array" ref="H25">INDEX($E$51:$O$401,MATCH(H$24&amp;$B$22,$B$51:$B$401&amp;$D$51:$D$401,0),MATCH($A25,$E$50:$O$50,0))</f>
        <v>0.27214200000000005</v>
      </c>
      <c r="I25" s="16">
        <f t="array" ref="I25">INDEX($E$51:$O$401,MATCH(I$24&amp;$B$22,$B$51:$B$401&amp;$D$51:$D$401,0),MATCH($A25,$E$50:$O$50,0))</f>
        <v>0.27214200000000005</v>
      </c>
      <c r="J25" s="16">
        <f t="array" ref="J25">INDEX($E$51:$O$401,MATCH(J$24&amp;$B$22,$B$51:$B$401&amp;$D$51:$D$401,0),MATCH($A25,$E$50:$O$50,0))</f>
        <v>0.27214200000000005</v>
      </c>
      <c r="K25" s="16" t="e">
        <f t="array" ref="K25">INDEX($E$51:$O$401,MATCH(K$24&amp;$B$22,$B$51:$B$401&amp;$D$51:$D$401,0),MATCH($A25,$E$50:$O$50,0))</f>
        <v>#N/A</v>
      </c>
      <c r="L25" s="16" t="e">
        <f t="array" ref="L25">INDEX($E$51:$O$401,MATCH(L$24&amp;$B$22,$B$51:$B$401&amp;$D$51:$D$401,0),MATCH($A25,$E$50:$O$50,0))</f>
        <v>#N/A</v>
      </c>
      <c r="M25" s="16" t="e">
        <f t="array" ref="M25">INDEX($E$51:$O$401,MATCH(M$24&amp;$B$22,$B$51:$B$401&amp;$D$51:$D$401,0),MATCH($A25,$E$50:$O$50,0))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INDEX($E$51:$O$401,MATCH(B$24&amp;$B$22,$B$51:$B$401&amp;$D$51:$D$401,0),MATCH($A26,$E$50:$O$50,0))</f>
        <v>45.963941456190994</v>
      </c>
      <c r="C26" s="16">
        <f t="array" ref="C26">INDEX($E$51:$O$401,MATCH(C$24&amp;$B$22,$B$51:$B$401&amp;$D$51:$D$401,0),MATCH($A26,$E$50:$O$50,0))</f>
        <v>45.963941456190994</v>
      </c>
      <c r="D26" s="16">
        <f t="array" ref="D26">INDEX($E$51:$O$401,MATCH(D$24&amp;$B$22,$B$51:$B$401&amp;$D$51:$D$401,0),MATCH($A26,$E$50:$O$50,0))</f>
        <v>45.963941456190994</v>
      </c>
      <c r="E26" s="16">
        <f t="array" ref="E26">INDEX($E$51:$O$401,MATCH(E$24&amp;$B$22,$B$51:$B$401&amp;$D$51:$D$401,0),MATCH($A26,$E$50:$O$50,0))</f>
        <v>45.963941456190994</v>
      </c>
      <c r="F26" s="16">
        <f t="array" ref="F26">INDEX($E$51:$O$401,MATCH(F$24&amp;$B$22,$B$51:$B$401&amp;$D$51:$D$401,0),MATCH($A26,$E$50:$O$50,0))</f>
        <v>45.963941456190994</v>
      </c>
      <c r="G26" s="16">
        <f t="array" ref="G26">INDEX($E$51:$O$401,MATCH(G$24&amp;$B$22,$B$51:$B$401&amp;$D$51:$D$401,0),MATCH($A26,$E$50:$O$50,0))</f>
        <v>45.963941456190994</v>
      </c>
      <c r="H26" s="16">
        <f t="array" ref="H26">INDEX($E$51:$O$401,MATCH(H$24&amp;$B$22,$B$51:$B$401&amp;$D$51:$D$401,0),MATCH($A26,$E$50:$O$50,0))</f>
        <v>45.963941456190994</v>
      </c>
      <c r="I26" s="16">
        <f t="array" ref="I26">INDEX($E$51:$O$401,MATCH(I$24&amp;$B$22,$B$51:$B$401&amp;$D$51:$D$401,0),MATCH($A26,$E$50:$O$50,0))</f>
        <v>45.963941456190994</v>
      </c>
      <c r="J26" s="16">
        <f t="array" ref="J26">INDEX($E$51:$O$401,MATCH(J$24&amp;$B$22,$B$51:$B$401&amp;$D$51:$D$401,0),MATCH($A26,$E$50:$O$50,0))</f>
        <v>45.963941456190994</v>
      </c>
      <c r="K26" s="16" t="e">
        <f t="array" ref="K26">INDEX($E$51:$O$401,MATCH(K$24&amp;$B$22,$B$51:$B$401&amp;$D$51:$D$401,0),MATCH($A26,$E$50:$O$50,0))</f>
        <v>#N/A</v>
      </c>
      <c r="L26" s="16" t="e">
        <f t="array" ref="L26">INDEX($E$51:$O$401,MATCH(L$24&amp;$B$22,$B$51:$B$401&amp;$D$51:$D$401,0),MATCH($A26,$E$50:$O$50,0))</f>
        <v>#N/A</v>
      </c>
      <c r="M26" s="16" t="e">
        <f t="array" ref="M26">INDEX($E$51:$O$401,MATCH(M$24&amp;$B$22,$B$51:$B$401&amp;$D$51:$D$401,0),MATCH($A26,$E$50:$O$50,0))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INDEX($E$51:$O$401,MATCH(B$24&amp;$B$22,$B$51:$B$401&amp;$D$51:$D$401,0),MATCH($A27,$E$50:$O$50,0))</f>
        <v>56.220066244731683</v>
      </c>
      <c r="C27" s="16">
        <f t="array" ref="C27">INDEX($E$51:$O$401,MATCH(C$24&amp;$B$22,$B$51:$B$401&amp;$D$51:$D$401,0),MATCH($A27,$E$50:$O$50,0))</f>
        <v>56.19022035885714</v>
      </c>
      <c r="D27" s="16">
        <f t="array" ref="D27">INDEX($E$51:$O$401,MATCH(D$24&amp;$B$22,$B$51:$B$401&amp;$D$51:$D$401,0),MATCH($A27,$E$50:$O$50,0))</f>
        <v>56.220066244731683</v>
      </c>
      <c r="E27" s="16">
        <f t="array" ref="E27">INDEX($E$51:$O$401,MATCH(E$24&amp;$B$22,$B$51:$B$401&amp;$D$51:$D$401,0),MATCH($A27,$E$50:$O$50,0))</f>
        <v>56.220066244731683</v>
      </c>
      <c r="F27" s="16">
        <f t="array" ref="F27">INDEX($E$51:$O$401,MATCH(F$24&amp;$B$22,$B$51:$B$401&amp;$D$51:$D$401,0),MATCH($A27,$E$50:$O$50,0))</f>
        <v>54.999618863908154</v>
      </c>
      <c r="G27" s="16">
        <f t="array" ref="G27">INDEX($E$51:$O$401,MATCH(G$24&amp;$B$22,$B$51:$B$401&amp;$D$51:$D$401,0),MATCH($A27,$E$50:$O$50,0))</f>
        <v>1768.85674765869</v>
      </c>
      <c r="H27" s="16">
        <f t="array" ref="H27">INDEX($E$51:$O$401,MATCH(H$24&amp;$B$22,$B$51:$B$401&amp;$D$51:$D$401,0),MATCH($A27,$E$50:$O$50,0))</f>
        <v>54.999618863908154</v>
      </c>
      <c r="I27" s="16">
        <f t="array" ref="I27">INDEX($E$51:$O$401,MATCH(I$24&amp;$B$22,$B$51:$B$401&amp;$D$51:$D$401,0),MATCH($A27,$E$50:$O$50,0))</f>
        <v>56.220066244731683</v>
      </c>
      <c r="J27" s="16">
        <f t="array" ref="J27">INDEX($E$51:$O$401,MATCH(J$24&amp;$B$22,$B$51:$B$401&amp;$D$51:$D$401,0),MATCH($A27,$E$50:$O$50,0))</f>
        <v>54.999618863908154</v>
      </c>
      <c r="K27" s="16" t="e">
        <f t="array" ref="K27">INDEX($E$51:$O$401,MATCH(K$24&amp;$B$22,$B$51:$B$401&amp;$D$51:$D$401,0),MATCH($A27,$E$50:$O$50,0))</f>
        <v>#N/A</v>
      </c>
      <c r="L27" s="16" t="e">
        <f t="array" ref="L27">INDEX($E$51:$O$401,MATCH(L$24&amp;$B$22,$B$51:$B$401&amp;$D$51:$D$401,0),MATCH($A27,$E$50:$O$50,0))</f>
        <v>#N/A</v>
      </c>
      <c r="M27" s="16" t="e">
        <f t="array" ref="M27">INDEX($E$51:$O$401,MATCH(M$24&amp;$B$22,$B$51:$B$401&amp;$D$51:$D$401,0),MATCH($A27,$E$50:$O$50,0))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INDEX($E$51:$O$401,MATCH(B$24&amp;$B$22,$B$51:$B$401&amp;$D$51:$D$401,0),MATCH($A28,$E$50:$O$50,0))</f>
        <v>53.123312345432332</v>
      </c>
      <c r="C28" s="16">
        <f t="array" ref="C28">INDEX($E$51:$O$401,MATCH(C$24&amp;$B$22,$B$51:$B$401&amp;$D$51:$D$401,0),MATCH($A28,$E$50:$O$50,0))</f>
        <v>53.114435586248163</v>
      </c>
      <c r="D28" s="16">
        <f t="array" ref="D28">INDEX($E$51:$O$401,MATCH(D$24&amp;$B$22,$B$51:$B$401&amp;$D$51:$D$401,0),MATCH($A28,$E$50:$O$50,0))</f>
        <v>53.123312345432332</v>
      </c>
      <c r="E28" s="16">
        <f t="array" ref="E28">INDEX($E$51:$O$401,MATCH(E$24&amp;$B$22,$B$51:$B$401&amp;$D$51:$D$401,0),MATCH($A28,$E$50:$O$50,0))</f>
        <v>51.768195237401834</v>
      </c>
      <c r="F28" s="16">
        <f t="array" ref="F28">INDEX($E$51:$O$401,MATCH(F$24&amp;$B$22,$B$51:$B$401&amp;$D$51:$D$401,0),MATCH($A28,$E$50:$O$50,0))</f>
        <v>52.76032705687318</v>
      </c>
      <c r="G28" s="16">
        <f t="array" ref="G28">INDEX($E$51:$O$401,MATCH(G$24&amp;$B$22,$B$51:$B$401&amp;$D$51:$D$401,0),MATCH($A28,$E$50:$O$50,0))</f>
        <v>4603.9215990082648</v>
      </c>
      <c r="H28" s="16">
        <f t="array" ref="H28">INDEX($E$51:$O$401,MATCH(H$24&amp;$B$22,$B$51:$B$401&amp;$D$51:$D$401,0),MATCH($A28,$E$50:$O$50,0))</f>
        <v>2216.7845744205711</v>
      </c>
      <c r="I28" s="16">
        <f t="array" ref="I28">INDEX($E$51:$O$401,MATCH(I$24&amp;$B$22,$B$51:$B$401&amp;$D$51:$D$401,0),MATCH($A28,$E$50:$O$50,0))</f>
        <v>53.123312345432332</v>
      </c>
      <c r="J28" s="16">
        <f t="array" ref="J28">INDEX($E$51:$O$401,MATCH(J$24&amp;$B$22,$B$51:$B$401&amp;$D$51:$D$401,0),MATCH($A28,$E$50:$O$50,0))</f>
        <v>52.76032705687318</v>
      </c>
      <c r="K28" s="16" t="e">
        <f t="array" ref="K28">INDEX($E$51:$O$401,MATCH(K$24&amp;$B$22,$B$51:$B$401&amp;$D$51:$D$401,0),MATCH($A28,$E$50:$O$50,0))</f>
        <v>#N/A</v>
      </c>
      <c r="L28" s="16" t="e">
        <f t="array" ref="L28">INDEX($E$51:$O$401,MATCH(L$24&amp;$B$22,$B$51:$B$401&amp;$D$51:$D$401,0),MATCH($A28,$E$50:$O$50,0))</f>
        <v>#N/A</v>
      </c>
      <c r="M28" s="16" t="e">
        <f t="array" ref="M28">INDEX($E$51:$O$401,MATCH(M$24&amp;$B$22,$B$51:$B$401&amp;$D$51:$D$401,0),MATCH($A28,$E$50:$O$50,0))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INDEX($E$51:$O$401,MATCH(B$24&amp;$B$22,$B$51:$B$401&amp;$D$51:$D$401,0),MATCH($A29,$E$50:$O$50,0))</f>
        <v>51.433726169339728</v>
      </c>
      <c r="C29" s="16">
        <f t="array" ref="C29">INDEX($E$51:$O$401,MATCH(C$24&amp;$B$22,$B$51:$B$401&amp;$D$51:$D$401,0),MATCH($A29,$E$50:$O$50,0))</f>
        <v>51.433726169339728</v>
      </c>
      <c r="D29" s="16">
        <f t="array" ref="D29">INDEX($E$51:$O$401,MATCH(D$24&amp;$B$22,$B$51:$B$401&amp;$D$51:$D$401,0),MATCH($A29,$E$50:$O$50,0))</f>
        <v>51.433726169339728</v>
      </c>
      <c r="E29" s="16">
        <f t="array" ref="E29">INDEX($E$51:$O$401,MATCH(E$24&amp;$B$22,$B$51:$B$401&amp;$D$51:$D$401,0),MATCH($A29,$E$50:$O$50,0))</f>
        <v>50.429302235488322</v>
      </c>
      <c r="F29" s="16">
        <f t="array" ref="F29">INDEX($E$51:$O$401,MATCH(F$24&amp;$B$22,$B$51:$B$401&amp;$D$51:$D$401,0),MATCH($A29,$E$50:$O$50,0))</f>
        <v>47.17301820578097</v>
      </c>
      <c r="G29" s="16">
        <f t="array" ref="G29">INDEX($E$51:$O$401,MATCH(G$24&amp;$B$22,$B$51:$B$401&amp;$D$51:$D$401,0),MATCH($A29,$E$50:$O$50,0))</f>
        <v>6722.0577658573566</v>
      </c>
      <c r="H29" s="16">
        <f t="array" ref="H29">INDEX($E$51:$O$401,MATCH(H$24&amp;$B$22,$B$51:$B$401&amp;$D$51:$D$401,0),MATCH($A29,$E$50:$O$50,0))</f>
        <v>6269.4695012116945</v>
      </c>
      <c r="I29" s="16">
        <f t="array" ref="I29">INDEX($E$51:$O$401,MATCH(I$24&amp;$B$22,$B$51:$B$401&amp;$D$51:$D$401,0),MATCH($A29,$E$50:$O$50,0))</f>
        <v>47.820041360072814</v>
      </c>
      <c r="J29" s="16">
        <f t="array" ref="J29">INDEX($E$51:$O$401,MATCH(J$24&amp;$B$22,$B$51:$B$401&amp;$D$51:$D$401,0),MATCH($A29,$E$50:$O$50,0))</f>
        <v>1255.8304421354999</v>
      </c>
      <c r="K29" s="16" t="e">
        <f t="array" ref="K29">INDEX($E$51:$O$401,MATCH(K$24&amp;$B$22,$B$51:$B$401&amp;$D$51:$D$401,0),MATCH($A29,$E$50:$O$50,0))</f>
        <v>#N/A</v>
      </c>
      <c r="L29" s="16" t="e">
        <f t="array" ref="L29">INDEX($E$51:$O$401,MATCH(L$24&amp;$B$22,$B$51:$B$401&amp;$D$51:$D$401,0),MATCH($A29,$E$50:$O$50,0))</f>
        <v>#N/A</v>
      </c>
      <c r="M29" s="16" t="e">
        <f t="array" ref="M29">INDEX($E$51:$O$401,MATCH(M$24&amp;$B$22,$B$51:$B$401&amp;$D$51:$D$401,0),MATCH($A29,$E$50:$O$50,0))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INDEX($E$51:$O$401,MATCH(B$24&amp;$B$22,$B$51:$B$401&amp;$D$51:$D$401,0),MATCH($A30,$E$50:$O$50,0))</f>
        <v>4142.4331922022748</v>
      </c>
      <c r="C30" s="16">
        <f t="array" ref="C30">INDEX($E$51:$O$401,MATCH(C$24&amp;$B$22,$B$51:$B$401&amp;$D$51:$D$401,0),MATCH($A30,$E$50:$O$50,0))</f>
        <v>3874.4044267427194</v>
      </c>
      <c r="D30" s="16">
        <f t="array" ref="D30">INDEX($E$51:$O$401,MATCH(D$24&amp;$B$22,$B$51:$B$401&amp;$D$51:$D$401,0),MATCH($A30,$E$50:$O$50,0))</f>
        <v>5102.3705575302802</v>
      </c>
      <c r="E30" s="16">
        <f t="array" ref="E30">INDEX($E$51:$O$401,MATCH(E$24&amp;$B$22,$B$51:$B$401&amp;$D$51:$D$401,0),MATCH($A30,$E$50:$O$50,0))</f>
        <v>5136.7536837379967</v>
      </c>
      <c r="F30" s="16">
        <f t="array" ref="F30">INDEX($E$51:$O$401,MATCH(F$24&amp;$B$22,$B$51:$B$401&amp;$D$51:$D$401,0),MATCH($A30,$E$50:$O$50,0))</f>
        <v>4492.8722882406219</v>
      </c>
      <c r="G30" s="16">
        <f t="array" ref="G30">INDEX($E$51:$O$401,MATCH(G$24&amp;$B$22,$B$51:$B$401&amp;$D$51:$D$401,0),MATCH($A30,$E$50:$O$50,0))</f>
        <v>6493.4801016329984</v>
      </c>
      <c r="H30" s="16">
        <f t="array" ref="H30">INDEX($E$51:$O$401,MATCH(H$24&amp;$B$22,$B$51:$B$401&amp;$D$51:$D$401,0),MATCH($A30,$E$50:$O$50,0))</f>
        <v>7026.8856025053728</v>
      </c>
      <c r="I30" s="16">
        <f t="array" ref="I30">INDEX($E$51:$O$401,MATCH(I$24&amp;$B$22,$B$51:$B$401&amp;$D$51:$D$401,0),MATCH($A30,$E$50:$O$50,0))</f>
        <v>6116.8564717743984</v>
      </c>
      <c r="J30" s="16">
        <f t="array" ref="J30">INDEX($E$51:$O$401,MATCH(J$24&amp;$B$22,$B$51:$B$401&amp;$D$51:$D$401,0),MATCH($A30,$E$50:$O$50,0))</f>
        <v>3651.2512209976294</v>
      </c>
      <c r="K30" s="16" t="e">
        <f t="array" ref="K30">INDEX($E$51:$O$401,MATCH(K$24&amp;$B$22,$B$51:$B$401&amp;$D$51:$D$401,0),MATCH($A30,$E$50:$O$50,0))</f>
        <v>#N/A</v>
      </c>
      <c r="L30" s="16" t="e">
        <f t="array" ref="L30">INDEX($E$51:$O$401,MATCH(L$24&amp;$B$22,$B$51:$B$401&amp;$D$51:$D$401,0),MATCH($A30,$E$50:$O$50,0))</f>
        <v>#N/A</v>
      </c>
      <c r="M30" s="16" t="e">
        <f t="array" ref="M30">INDEX($E$51:$O$401,MATCH(M$24&amp;$B$22,$B$51:$B$401&amp;$D$51:$D$401,0),MATCH($A30,$E$50:$O$50,0))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INDEX($E$51:$O$401,MATCH(B$24&amp;$B$22,$B$51:$B$401&amp;$D$51:$D$401,0),MATCH($A31,$E$50:$O$50,0))</f>
        <v>9482.5619609453643</v>
      </c>
      <c r="C31" s="16">
        <f t="array" ref="C31">INDEX($E$51:$O$401,MATCH(C$24&amp;$B$22,$B$51:$B$401&amp;$D$51:$D$401,0),MATCH($A31,$E$50:$O$50,0))</f>
        <v>9249.9189915651605</v>
      </c>
      <c r="D31" s="16">
        <f t="array" ref="D31">INDEX($E$51:$O$401,MATCH(D$24&amp;$B$22,$B$51:$B$401&amp;$D$51:$D$401,0),MATCH($A31,$E$50:$O$50,0))</f>
        <v>9008.4979833226771</v>
      </c>
      <c r="E31" s="16">
        <f t="array" ref="E31">INDEX($E$51:$O$401,MATCH(E$24&amp;$B$22,$B$51:$B$401&amp;$D$51:$D$401,0),MATCH($A31,$E$50:$O$50,0))</f>
        <v>11522.797224396299</v>
      </c>
      <c r="F31" s="16">
        <f t="array" ref="F31">INDEX($E$51:$O$401,MATCH(F$24&amp;$B$22,$B$51:$B$401&amp;$D$51:$D$401,0),MATCH($A31,$E$50:$O$50,0))</f>
        <v>10638.875045898587</v>
      </c>
      <c r="G31" s="16">
        <f t="array" ref="G31">INDEX($E$51:$O$401,MATCH(G$24&amp;$B$22,$B$51:$B$401&amp;$D$51:$D$401,0),MATCH($A31,$E$50:$O$50,0))</f>
        <v>9250.9267480620128</v>
      </c>
      <c r="H31" s="16">
        <f t="array" ref="H31">INDEX($E$51:$O$401,MATCH(H$24&amp;$B$22,$B$51:$B$401&amp;$D$51:$D$401,0),MATCH($A31,$E$50:$O$50,0))</f>
        <v>10936.907886107883</v>
      </c>
      <c r="I31" s="16">
        <f t="array" ref="I31">INDEX($E$51:$O$401,MATCH(I$24&amp;$B$22,$B$51:$B$401&amp;$D$51:$D$401,0),MATCH($A31,$E$50:$O$50,0))</f>
        <v>11189.881092253416</v>
      </c>
      <c r="J31" s="16">
        <f t="array" ref="J31">INDEX($E$51:$O$401,MATCH(J$24&amp;$B$22,$B$51:$B$401&amp;$D$51:$D$401,0),MATCH($A31,$E$50:$O$50,0))</f>
        <v>9076.1348147682802</v>
      </c>
      <c r="K31" s="16" t="e">
        <f t="array" ref="K31">INDEX($E$51:$O$401,MATCH(K$24&amp;$B$22,$B$51:$B$401&amp;$D$51:$D$401,0),MATCH($A31,$E$50:$O$50,0))</f>
        <v>#N/A</v>
      </c>
      <c r="L31" s="16" t="e">
        <f t="array" ref="L31">INDEX($E$51:$O$401,MATCH(L$24&amp;$B$22,$B$51:$B$401&amp;$D$51:$D$401,0),MATCH($A31,$E$50:$O$50,0))</f>
        <v>#N/A</v>
      </c>
      <c r="M31" s="16" t="e">
        <f t="array" ref="M31">INDEX($E$51:$O$401,MATCH(M$24&amp;$B$22,$B$51:$B$401&amp;$D$51:$D$401,0),MATCH($A31,$E$50:$O$50,0))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INDEX($E$51:$O$401,MATCH(B$24&amp;$B$22,$B$51:$B$401&amp;$D$51:$D$401,0),MATCH($A32,$E$50:$O$50,0))</f>
        <v>11930.811089881736</v>
      </c>
      <c r="C32" s="16">
        <f t="array" ref="C32">INDEX($E$51:$O$401,MATCH(C$24&amp;$B$22,$B$51:$B$401&amp;$D$51:$D$401,0),MATCH($A32,$E$50:$O$50,0))</f>
        <v>11897.145654652501</v>
      </c>
      <c r="D32" s="16">
        <f t="array" ref="D32">INDEX($E$51:$O$401,MATCH(D$24&amp;$B$22,$B$51:$B$401&amp;$D$51:$D$401,0),MATCH($A32,$E$50:$O$50,0))</f>
        <v>11060.018728903002</v>
      </c>
      <c r="E32" s="16">
        <f t="array" ref="E32">INDEX($E$51:$O$401,MATCH(E$24&amp;$B$22,$B$51:$B$401&amp;$D$51:$D$401,0),MATCH($A32,$E$50:$O$50,0))</f>
        <v>15022.767968640363</v>
      </c>
      <c r="F32" s="16">
        <f t="array" ref="F32">INDEX($E$51:$O$401,MATCH(F$24&amp;$B$22,$B$51:$B$401&amp;$D$51:$D$401,0),MATCH($A32,$E$50:$O$50,0))</f>
        <v>14904.614678535907</v>
      </c>
      <c r="G32" s="16">
        <f t="array" ref="G32">INDEX($E$51:$O$401,MATCH(G$24&amp;$B$22,$B$51:$B$401&amp;$D$51:$D$401,0),MATCH($A32,$E$50:$O$50,0))</f>
        <v>13208.219160937313</v>
      </c>
      <c r="H32" s="16">
        <f t="array" ref="H32">INDEX($E$51:$O$401,MATCH(H$24&amp;$B$22,$B$51:$B$401&amp;$D$51:$D$401,0),MATCH($A32,$E$50:$O$50,0))</f>
        <v>12988.624678475262</v>
      </c>
      <c r="I32" s="16">
        <f t="array" ref="I32">INDEX($E$51:$O$401,MATCH(I$24&amp;$B$22,$B$51:$B$401&amp;$D$51:$D$401,0),MATCH($A32,$E$50:$O$50,0))</f>
        <v>14340.021991688296</v>
      </c>
      <c r="J32" s="16">
        <f t="array" ref="J32">INDEX($E$51:$O$401,MATCH(J$24&amp;$B$22,$B$51:$B$401&amp;$D$51:$D$401,0),MATCH($A32,$E$50:$O$50,0))</f>
        <v>14160.805619098401</v>
      </c>
      <c r="K32" s="16" t="e">
        <f t="array" ref="K32">INDEX($E$51:$O$401,MATCH(K$24&amp;$B$22,$B$51:$B$401&amp;$D$51:$D$401,0),MATCH($A32,$E$50:$O$50,0))</f>
        <v>#N/A</v>
      </c>
      <c r="L32" s="16" t="e">
        <f t="array" ref="L32">INDEX($E$51:$O$401,MATCH(L$24&amp;$B$22,$B$51:$B$401&amp;$D$51:$D$401,0),MATCH($A32,$E$50:$O$50,0))</f>
        <v>#N/A</v>
      </c>
      <c r="M32" s="16" t="e">
        <f t="array" ref="M32">INDEX($E$51:$O$401,MATCH(M$24&amp;$B$22,$B$51:$B$401&amp;$D$51:$D$401,0),MATCH($A32,$E$50:$O$50,0))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INDEX($E$51:$O$401,MATCH(B$24&amp;$B$22,$B$51:$B$401&amp;$D$51:$D$401,0),MATCH($A33,$E$50:$O$50,0))</f>
        <v>13661.238939445851</v>
      </c>
      <c r="C33" s="16">
        <f t="array" ref="C33">INDEX($E$51:$O$401,MATCH(C$24&amp;$B$22,$B$51:$B$401&amp;$D$51:$D$401,0),MATCH($A33,$E$50:$O$50,0))</f>
        <v>13567.316829109084</v>
      </c>
      <c r="D33" s="16">
        <f t="array" ref="D33">INDEX($E$51:$O$401,MATCH(D$24&amp;$B$22,$B$51:$B$401&amp;$D$51:$D$401,0),MATCH($A33,$E$50:$O$50,0))</f>
        <v>12484.945235995239</v>
      </c>
      <c r="E33" s="16">
        <f t="array" ref="E33">INDEX($E$51:$O$401,MATCH(E$24&amp;$B$22,$B$51:$B$401&amp;$D$51:$D$401,0),MATCH($A33,$E$50:$O$50,0))</f>
        <v>16395.916304091639</v>
      </c>
      <c r="F33" s="16">
        <f t="array" ref="F33">INDEX($E$51:$O$401,MATCH(F$24&amp;$B$22,$B$51:$B$401&amp;$D$51:$D$401,0),MATCH($A33,$E$50:$O$50,0))</f>
        <v>16337.547137323754</v>
      </c>
      <c r="G33" s="16">
        <f t="array" ref="G33">INDEX($E$51:$O$401,MATCH(G$24&amp;$B$22,$B$51:$B$401&amp;$D$51:$D$401,0),MATCH($A33,$E$50:$O$50,0))</f>
        <v>16031.200835558901</v>
      </c>
      <c r="H33" s="16">
        <f t="array" ref="H33">INDEX($E$51:$O$401,MATCH(H$24&amp;$B$22,$B$51:$B$401&amp;$D$51:$D$401,0),MATCH($A33,$E$50:$O$50,0))</f>
        <v>13578.117745397079</v>
      </c>
      <c r="I33" s="16">
        <f t="array" ref="I33">INDEX($E$51:$O$401,MATCH(I$24&amp;$B$22,$B$51:$B$401&amp;$D$51:$D$401,0),MATCH($A33,$E$50:$O$50,0))</f>
        <v>15169.436061885006</v>
      </c>
      <c r="J33" s="16">
        <f t="array" ref="J33">INDEX($E$51:$O$401,MATCH(J$24&amp;$B$22,$B$51:$B$401&amp;$D$51:$D$401,0),MATCH($A33,$E$50:$O$50,0))</f>
        <v>15732.546700018856</v>
      </c>
      <c r="K33" s="16" t="e">
        <f t="array" ref="K33">INDEX($E$51:$O$401,MATCH(K$24&amp;$B$22,$B$51:$B$401&amp;$D$51:$D$401,0),MATCH($A33,$E$50:$O$50,0))</f>
        <v>#N/A</v>
      </c>
      <c r="L33" s="16" t="e">
        <f t="array" ref="L33">INDEX($E$51:$O$401,MATCH(L$24&amp;$B$22,$B$51:$B$401&amp;$D$51:$D$401,0),MATCH($A33,$E$50:$O$50,0))</f>
        <v>#N/A</v>
      </c>
      <c r="M33" s="16" t="e">
        <f t="array" ref="M33">INDEX($E$51:$O$401,MATCH(M$24&amp;$B$22,$B$51:$B$401&amp;$D$51:$D$401,0),MATCH($A33,$E$50:$O$50,0))</f>
        <v>#N/A</v>
      </c>
    </row>
    <row r="34" spans="1:26" x14ac:dyDescent="0.3">
      <c r="A34" s="15">
        <v>2100</v>
      </c>
      <c r="B34" s="16">
        <f t="array" ref="B34">INDEX($E$51:$O$401,MATCH(B$24&amp;$B$22,$B$51:$B$401&amp;$D$51:$D$401,0),MATCH($A34,$E$50:$O$50,0))</f>
        <v>16401.186082991644</v>
      </c>
      <c r="C34" s="16">
        <f t="array" ref="C34">INDEX($E$51:$O$401,MATCH(C$24&amp;$B$22,$B$51:$B$401&amp;$D$51:$D$401,0),MATCH($A34,$E$50:$O$50,0))</f>
        <v>16389.17324676385</v>
      </c>
      <c r="D34" s="16">
        <f t="array" ref="D34">INDEX($E$51:$O$401,MATCH(D$24&amp;$B$22,$B$51:$B$401&amp;$D$51:$D$401,0),MATCH($A34,$E$50:$O$50,0))</f>
        <v>15166.70056883034</v>
      </c>
      <c r="E34" s="16">
        <f t="array" ref="E34">INDEX($E$51:$O$401,MATCH(E$24&amp;$B$22,$B$51:$B$401&amp;$D$51:$D$401,0),MATCH($A34,$E$50:$O$50,0))</f>
        <v>18504.731587881892</v>
      </c>
      <c r="F34" s="16">
        <f t="array" ref="F34">INDEX($E$51:$O$401,MATCH(F$24&amp;$B$22,$B$51:$B$401&amp;$D$51:$D$401,0),MATCH($A34,$E$50:$O$50,0))</f>
        <v>18453.251461442353</v>
      </c>
      <c r="G34" s="16">
        <f t="array" ref="G34">INDEX($E$51:$O$401,MATCH(G$24&amp;$B$22,$B$51:$B$401&amp;$D$51:$D$401,0),MATCH($A34,$E$50:$O$50,0))</f>
        <v>18344.445427183105</v>
      </c>
      <c r="H34" s="16">
        <f t="array" ref="H34">INDEX($E$51:$O$401,MATCH(H$24&amp;$B$22,$B$51:$B$401&amp;$D$51:$D$401,0),MATCH($A34,$E$50:$O$50,0))</f>
        <v>15452.40501017379</v>
      </c>
      <c r="I34" s="16">
        <f t="array" ref="I34">INDEX($E$51:$O$401,MATCH(I$24&amp;$B$22,$B$51:$B$401&amp;$D$51:$D$401,0),MATCH($A34,$E$50:$O$50,0))</f>
        <v>17913.200795088182</v>
      </c>
      <c r="J34" s="16">
        <f t="array" ref="J34">INDEX($E$51:$O$401,MATCH(J$24&amp;$B$22,$B$51:$B$401&amp;$D$51:$D$401,0),MATCH($A34,$E$50:$O$50,0))</f>
        <v>18063.078728964832</v>
      </c>
      <c r="K34" s="16" t="e">
        <f t="array" ref="K34">INDEX($E$51:$O$401,MATCH(K$24&amp;$B$22,$B$51:$B$401&amp;$D$51:$D$401,0),MATCH($A34,$E$50:$O$50,0))</f>
        <v>#N/A</v>
      </c>
      <c r="L34" s="16" t="e">
        <f t="array" ref="L34">INDEX($E$51:$O$401,MATCH(L$24&amp;$B$22,$B$51:$B$401&amp;$D$51:$D$401,0),MATCH($A34,$E$50:$O$50,0))</f>
        <v>#N/A</v>
      </c>
      <c r="M34" s="16" t="e">
        <f t="array" ref="M34">INDEX($E$51:$O$401,MATCH(M$24&amp;$B$22,$B$51:$B$401&amp;$D$51:$D$401,0),MATCH($A34,$E$50:$O$50,0))</f>
        <v>#N/A</v>
      </c>
    </row>
    <row r="36" spans="1:26" x14ac:dyDescent="0.3">
      <c r="A36" s="15" t="s">
        <v>196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15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51</v>
      </c>
      <c r="B38" s="15" t="str">
        <f>$B$24</f>
        <v>Vivid_0A</v>
      </c>
      <c r="C38" s="15" t="str">
        <f>B$24</f>
        <v>Vivid_0A</v>
      </c>
      <c r="D38" s="15" t="str">
        <f t="shared" ref="D38:N38" si="2">C$24</f>
        <v>Vivid_0A_BAU</v>
      </c>
      <c r="E38" s="15" t="str">
        <f t="shared" si="2"/>
        <v>Vivid_0B</v>
      </c>
      <c r="F38" s="15" t="str">
        <f t="shared" si="2"/>
        <v>Vivid_1</v>
      </c>
      <c r="G38" s="15" t="str">
        <f t="shared" si="2"/>
        <v>Vivid_2</v>
      </c>
      <c r="H38" s="15" t="str">
        <f t="shared" si="2"/>
        <v>Vivid_13</v>
      </c>
      <c r="I38" s="15" t="str">
        <f t="shared" si="2"/>
        <v>Vivid_14</v>
      </c>
      <c r="J38" s="15" t="str">
        <f t="shared" si="2"/>
        <v>Vivid_25</v>
      </c>
      <c r="K38" s="15" t="str">
        <f t="shared" si="2"/>
        <v>Vivid_26</v>
      </c>
      <c r="L38" s="15" t="str">
        <f t="shared" si="2"/>
        <v/>
      </c>
      <c r="M38" s="15" t="str">
        <f t="shared" si="2"/>
        <v/>
      </c>
      <c r="N38" s="15" t="str">
        <f t="shared" si="2"/>
        <v/>
      </c>
      <c r="O38" s="15" t="str">
        <f>B$24</f>
        <v>Vivid_0A</v>
      </c>
      <c r="P38" s="15" t="str">
        <f t="shared" ref="P38:Z38" si="3">C$24</f>
        <v>Vivid_0A_BAU</v>
      </c>
      <c r="Q38" s="15" t="str">
        <f t="shared" si="3"/>
        <v>Vivid_0B</v>
      </c>
      <c r="R38" s="15" t="str">
        <f t="shared" si="3"/>
        <v>Vivid_1</v>
      </c>
      <c r="S38" s="15" t="str">
        <f t="shared" si="3"/>
        <v>Vivid_2</v>
      </c>
      <c r="T38" s="15" t="str">
        <f t="shared" si="3"/>
        <v>Vivid_13</v>
      </c>
      <c r="U38" s="15" t="str">
        <f t="shared" si="3"/>
        <v>Vivid_14</v>
      </c>
      <c r="V38" s="15" t="str">
        <f t="shared" si="3"/>
        <v>Vivid_25</v>
      </c>
      <c r="W38" s="15" t="str">
        <f t="shared" si="3"/>
        <v>Vivid_26</v>
      </c>
      <c r="X38" s="15" t="str">
        <f t="shared" si="3"/>
        <v/>
      </c>
      <c r="Y38" s="15" t="str">
        <f t="shared" si="3"/>
        <v/>
      </c>
      <c r="Z38" s="15" t="str">
        <f t="shared" si="3"/>
        <v/>
      </c>
    </row>
    <row r="39" spans="1:26" x14ac:dyDescent="0.3">
      <c r="A39" s="15" t="s">
        <v>357</v>
      </c>
      <c r="B39" s="16">
        <f t="array" ref="B39">INDEX($E$51:$O$401,MATCH(B$38&amp;$A39,$B$51:$B$401&amp;$D$51:$D$401,0),MATCH(B$36,$E$50:$O$50,0))</f>
        <v>820.13437499999918</v>
      </c>
      <c r="C39" s="16">
        <f t="array" ref="C39">INDEX($E$51:$O$401,MATCH(C$38&amp;$A39,$B$51:$B$401&amp;$D$51:$D$401,0),MATCH(C$36,$E$50:$O$50,0))</f>
        <v>357.87441281962424</v>
      </c>
      <c r="D39" s="16">
        <f t="array" ref="D39">INDEX($E$51:$O$401,MATCH(D$38&amp;$A39,$B$51:$B$401&amp;$D$51:$D$401,0),MATCH(D$36,$E$50:$O$50,0))</f>
        <v>407.65917499650709</v>
      </c>
      <c r="E39" s="16">
        <f t="array" ref="E39">INDEX($E$51:$O$401,MATCH(E$38&amp;$A39,$B$51:$B$401&amp;$D$51:$D$401,0),MATCH(E$36,$E$50:$O$50,0))</f>
        <v>1126.4559274446704</v>
      </c>
      <c r="F39" s="16">
        <f t="array" ref="F39">INDEX($E$51:$O$401,MATCH(F$38&amp;$A39,$B$51:$B$401&amp;$D$51:$D$401,0),MATCH(F$36,$E$50:$O$50,0))</f>
        <v>372.6427099407195</v>
      </c>
      <c r="G39" s="16">
        <f t="array" ref="G39">INDEX($E$51:$O$401,MATCH(G$38&amp;$A39,$B$51:$B$401&amp;$D$51:$D$401,0),MATCH(G$36,$E$50:$O$50,0))</f>
        <v>1323.5824485103799</v>
      </c>
      <c r="H39" s="16">
        <f t="array" ref="H39">INDEX($E$51:$O$401,MATCH(H$38&amp;$A39,$B$51:$B$401&amp;$D$51:$D$401,0),MATCH(H$36,$E$50:$O$50,0))</f>
        <v>1334.0476910152356</v>
      </c>
      <c r="I39" s="16">
        <f t="array" ref="I39">INDEX($E$51:$O$401,MATCH(I$38&amp;$A39,$B$51:$B$401&amp;$D$51:$D$401,0),MATCH(I$36,$E$50:$O$50,0))</f>
        <v>1323.5824485103799</v>
      </c>
      <c r="J39" s="16">
        <f t="array" ref="J39">INDEX($E$51:$O$401,MATCH(J$38&amp;$A39,$B$51:$B$401&amp;$D$51:$D$401,0),MATCH(J$36,$E$50:$O$50,0))</f>
        <v>699.01037149431511</v>
      </c>
      <c r="K39" s="16">
        <f t="array" ref="K39">INDEX($E$51:$O$401,MATCH(K$38&amp;$A39,$B$51:$B$401&amp;$D$51:$D$401,0),MATCH(K$36,$E$50:$O$50,0))</f>
        <v>1323.5824485103799</v>
      </c>
      <c r="L39" s="16" t="e">
        <f t="array" ref="L39">INDEX($E$51:$O$401,MATCH(L$38&amp;$A39,$B$51:$B$401&amp;$D$51:$D$401,0),MATCH(L$36,$E$50:$O$50,0))</f>
        <v>#N/A</v>
      </c>
      <c r="M39" s="16" t="e">
        <f t="array" ref="M39">INDEX($E$51:$O$401,MATCH(M$38&amp;$A39,$B$51:$B$401&amp;$D$51:$D$401,0),MATCH(M$36,$E$50:$O$50,0))</f>
        <v>#N/A</v>
      </c>
      <c r="N39" s="16" t="e">
        <f t="array" ref="N39">INDEX($E$51:$O$401,MATCH(N$38&amp;$A39,$B$51:$B$401&amp;$D$51:$D$401,0),MATCH(N$36,$E$50:$O$50,0))</f>
        <v>#N/A</v>
      </c>
      <c r="O39" s="16">
        <f t="array" ref="O39">INDEX($E$51:$O$401,MATCH(O$38&amp;$A39,$B$51:$B$401&amp;$D$51:$D$401,0),MATCH(O$36,$E$50:$O$50,0))</f>
        <v>7562.0539363249891</v>
      </c>
      <c r="P39" s="16">
        <f t="array" ref="P39">INDEX($E$51:$O$401,MATCH(P$38&amp;$A39,$B$51:$B$401&amp;$D$51:$D$401,0),MATCH(P$36,$E$50:$O$50,0))</f>
        <v>7426.5451232887954</v>
      </c>
      <c r="Q39" s="16">
        <f t="array" ref="Q39">INDEX($E$51:$O$401,MATCH(Q$38&amp;$A39,$B$51:$B$401&amp;$D$51:$D$401,0),MATCH(Q$36,$E$50:$O$50,0))</f>
        <v>7591.5112138771456</v>
      </c>
      <c r="R39" s="16">
        <f t="array" ref="R39">INDEX($E$51:$O$401,MATCH(R$38&amp;$A39,$B$51:$B$401&amp;$D$51:$D$401,0),MATCH(R$36,$E$50:$O$50,0))</f>
        <v>7274.426788573378</v>
      </c>
      <c r="S39" s="16">
        <f t="array" ref="S39">INDEX($E$51:$O$401,MATCH(S$38&amp;$A39,$B$51:$B$401&amp;$D$51:$D$401,0),MATCH(S$36,$E$50:$O$50,0))</f>
        <v>7873.4075150487597</v>
      </c>
      <c r="T39" s="16">
        <f t="array" ref="T39">INDEX($E$51:$O$401,MATCH(T$38&amp;$A39,$B$51:$B$401&amp;$D$51:$D$401,0),MATCH(T$36,$E$50:$O$50,0))</f>
        <v>342.74283169710543</v>
      </c>
      <c r="U39" s="16">
        <f t="array" ref="U39">INDEX($E$51:$O$401,MATCH(U$38&amp;$A39,$B$51:$B$401&amp;$D$51:$D$401,0),MATCH(U$36,$E$50:$O$50,0))</f>
        <v>2398.5556293371487</v>
      </c>
      <c r="V39" s="16">
        <f t="array" ref="V39">INDEX($E$51:$O$401,MATCH(V$38&amp;$A39,$B$51:$B$401&amp;$D$51:$D$401,0),MATCH(V$36,$E$50:$O$50,0))</f>
        <v>8308.5782277784365</v>
      </c>
      <c r="W39" s="16">
        <f t="array" ref="W39">INDEX($E$51:$O$401,MATCH(W$38&amp;$A39,$B$51:$B$401&amp;$D$51:$D$401,0),MATCH(W$36,$E$50:$O$50,0))</f>
        <v>8603.8559600098542</v>
      </c>
      <c r="X39" s="16" t="e">
        <f t="array" ref="X39">INDEX($E$51:$O$401,MATCH(X$38&amp;$A39,$B$51:$B$401&amp;$D$51:$D$401,0),MATCH(X$36,$E$50:$O$50,0))</f>
        <v>#N/A</v>
      </c>
      <c r="Y39" s="16" t="e">
        <f t="array" ref="Y39">INDEX($E$51:$O$401,MATCH(Y$38&amp;$A39,$B$51:$B$401&amp;$D$51:$D$401,0),MATCH(Y$36,$E$50:$O$50,0))</f>
        <v>#N/A</v>
      </c>
      <c r="Z39" s="16" t="e">
        <f t="array" ref="Z39">INDEX($E$51:$O$401,MATCH(Z$38&amp;$A39,$B$51:$B$401&amp;$D$51:$D$401,0),MATCH(Z$36,$E$50:$O$50,0))</f>
        <v>#N/A</v>
      </c>
    </row>
    <row r="40" spans="1:26" x14ac:dyDescent="0.3">
      <c r="A40" s="15" t="s">
        <v>358</v>
      </c>
      <c r="B40" s="16">
        <f t="array" ref="B40">INDEX($E$51:$O$401,MATCH(B$38&amp;$A40,$B$51:$B$401&amp;$D$51:$D$401,0),MATCH(B$36,$E$50:$O$50,0))</f>
        <v>24722.3290023343</v>
      </c>
      <c r="C40" s="16">
        <f t="array" ref="C40">INDEX($E$51:$O$401,MATCH(C$38&amp;$A40,$B$51:$B$401&amp;$D$51:$D$401,0),MATCH(C$36,$E$50:$O$50,0))</f>
        <v>27767.745992027838</v>
      </c>
      <c r="D40" s="16">
        <f t="array" ref="D40">INDEX($E$51:$O$401,MATCH(D$38&amp;$A40,$B$51:$B$401&amp;$D$51:$D$401,0),MATCH(D$36,$E$50:$O$50,0))</f>
        <v>27754.263868910934</v>
      </c>
      <c r="E40" s="16">
        <f t="array" ref="E40">INDEX($E$51:$O$401,MATCH(E$38&amp;$A40,$B$51:$B$401&amp;$D$51:$D$401,0),MATCH(E$36,$E$50:$O$50,0))</f>
        <v>28466.603666000337</v>
      </c>
      <c r="F40" s="16">
        <f t="array" ref="F40">INDEX($E$51:$O$401,MATCH(F$38&amp;$A40,$B$51:$B$401&amp;$D$51:$D$401,0),MATCH(F$36,$E$50:$O$50,0))</f>
        <v>23485.338538662061</v>
      </c>
      <c r="G40" s="16">
        <f t="array" ref="G40">INDEX($E$51:$O$401,MATCH(G$38&amp;$A40,$B$51:$B$401&amp;$D$51:$D$401,0),MATCH(G$36,$E$50:$O$50,0))</f>
        <v>27739.57611616571</v>
      </c>
      <c r="H40" s="16">
        <f t="array" ref="H40">INDEX($E$51:$O$401,MATCH(H$38&amp;$A40,$B$51:$B$401&amp;$D$51:$D$401,0),MATCH(H$36,$E$50:$O$50,0))</f>
        <v>13655.011748624929</v>
      </c>
      <c r="I40" s="16">
        <f t="array" ref="I40">INDEX($E$51:$O$401,MATCH(I$38&amp;$A40,$B$51:$B$401&amp;$D$51:$D$401,0),MATCH(I$36,$E$50:$O$50,0))</f>
        <v>27739.57611616571</v>
      </c>
      <c r="J40" s="16">
        <f t="array" ref="J40">INDEX($E$51:$O$401,MATCH(J$38&amp;$A40,$B$51:$B$401&amp;$D$51:$D$401,0),MATCH(J$36,$E$50:$O$50,0))</f>
        <v>19832.718723505179</v>
      </c>
      <c r="K40" s="16">
        <f t="array" ref="K40">INDEX($E$51:$O$401,MATCH(K$38&amp;$A40,$B$51:$B$401&amp;$D$51:$D$401,0),MATCH(K$36,$E$50:$O$50,0))</f>
        <v>27739.57611616571</v>
      </c>
      <c r="L40" s="16" t="e">
        <f t="array" ref="L40">INDEX($E$51:$O$401,MATCH(L$38&amp;$A40,$B$51:$B$401&amp;$D$51:$D$401,0),MATCH(L$36,$E$50:$O$50,0))</f>
        <v>#N/A</v>
      </c>
      <c r="M40" s="16" t="e">
        <f t="array" ref="M40">INDEX($E$51:$O$401,MATCH(M$38&amp;$A40,$B$51:$B$401&amp;$D$51:$D$401,0),MATCH(M$36,$E$50:$O$50,0))</f>
        <v>#N/A</v>
      </c>
      <c r="N40" s="16" t="e">
        <f t="array" ref="N40">INDEX($E$51:$O$401,MATCH(N$38&amp;$A40,$B$51:$B$401&amp;$D$51:$D$401,0),MATCH(N$36,$E$50:$O$50,0))</f>
        <v>#N/A</v>
      </c>
      <c r="O40" s="16">
        <f t="array" ref="O40">INDEX($E$51:$O$401,MATCH(O$38&amp;$A40,$B$51:$B$401&amp;$D$51:$D$401,0),MATCH(O$36,$E$50:$O$50,0))</f>
        <v>38561.405260225431</v>
      </c>
      <c r="P40" s="16">
        <f t="array" ref="P40">INDEX($E$51:$O$401,MATCH(P$38&amp;$A40,$B$51:$B$401&amp;$D$51:$D$401,0),MATCH(P$36,$E$50:$O$50,0))</f>
        <v>38581.04849285596</v>
      </c>
      <c r="Q40" s="16">
        <f t="array" ref="Q40">INDEX($E$51:$O$401,MATCH(Q$38&amp;$A40,$B$51:$B$401&amp;$D$51:$D$401,0),MATCH(Q$36,$E$50:$O$50,0))</f>
        <v>37027.840915784698</v>
      </c>
      <c r="R40" s="16">
        <f t="array" ref="R40">INDEX($E$51:$O$401,MATCH(R$38&amp;$A40,$B$51:$B$401&amp;$D$51:$D$401,0),MATCH(R$36,$E$50:$O$50,0))</f>
        <v>24168.240669187962</v>
      </c>
      <c r="S40" s="16">
        <f t="array" ref="S40">INDEX($E$51:$O$401,MATCH(S$38&amp;$A40,$B$51:$B$401&amp;$D$51:$D$401,0),MATCH(S$36,$E$50:$O$50,0))</f>
        <v>23263.549044744381</v>
      </c>
      <c r="T40" s="16">
        <f t="array" ref="T40">INDEX($E$51:$O$401,MATCH(T$38&amp;$A40,$B$51:$B$401&amp;$D$51:$D$401,0),MATCH(T$36,$E$50:$O$50,0))</f>
        <v>5977.753361067782</v>
      </c>
      <c r="U40" s="16">
        <f t="array" ref="U40">INDEX($E$51:$O$401,MATCH(U$38&amp;$A40,$B$51:$B$401&amp;$D$51:$D$401,0),MATCH(U$36,$E$50:$O$50,0))</f>
        <v>3250.3115816803188</v>
      </c>
      <c r="V40" s="16">
        <f t="array" ref="V40">INDEX($E$51:$O$401,MATCH(V$38&amp;$A40,$B$51:$B$401&amp;$D$51:$D$401,0),MATCH(V$36,$E$50:$O$50,0))</f>
        <v>23686.574651471117</v>
      </c>
      <c r="W40" s="16">
        <f t="array" ref="W40">INDEX($E$51:$O$401,MATCH(W$38&amp;$A40,$B$51:$B$401&amp;$D$51:$D$401,0),MATCH(W$36,$E$50:$O$50,0))</f>
        <v>16220.939427625446</v>
      </c>
      <c r="X40" s="16" t="e">
        <f t="array" ref="X40">INDEX($E$51:$O$401,MATCH(X$38&amp;$A40,$B$51:$B$401&amp;$D$51:$D$401,0),MATCH(X$36,$E$50:$O$50,0))</f>
        <v>#N/A</v>
      </c>
      <c r="Y40" s="16" t="e">
        <f t="array" ref="Y40">INDEX($E$51:$O$401,MATCH(Y$38&amp;$A40,$B$51:$B$401&amp;$D$51:$D$401,0),MATCH(Y$36,$E$50:$O$50,0))</f>
        <v>#N/A</v>
      </c>
      <c r="Z40" s="16" t="e">
        <f t="array" ref="Z40">INDEX($E$51:$O$401,MATCH(Z$38&amp;$A40,$B$51:$B$401&amp;$D$51:$D$401,0),MATCH(Z$36,$E$50:$O$50,0))</f>
        <v>#N/A</v>
      </c>
    </row>
    <row r="41" spans="1:26" x14ac:dyDescent="0.3">
      <c r="A41" s="15" t="s">
        <v>359</v>
      </c>
      <c r="B41" s="16">
        <f t="array" ref="B41">INDEX($E$51:$O$401,MATCH(B$38&amp;$A41,$B$51:$B$401&amp;$D$51:$D$401,0),MATCH(B$36,$E$50:$O$50,0))</f>
        <v>0.27214200000000005</v>
      </c>
      <c r="C41" s="16">
        <f t="array" ref="C41">INDEX($E$51:$O$401,MATCH(C$38&amp;$A41,$B$51:$B$401&amp;$D$51:$D$401,0),MATCH(C$36,$E$50:$O$50,0))</f>
        <v>56.220066244731683</v>
      </c>
      <c r="D41" s="16">
        <f t="array" ref="D41">INDEX($E$51:$O$401,MATCH(D$38&amp;$A41,$B$51:$B$401&amp;$D$51:$D$401,0),MATCH(D$36,$E$50:$O$50,0))</f>
        <v>56.19022035885714</v>
      </c>
      <c r="E41" s="16">
        <f t="array" ref="E41">INDEX($E$51:$O$401,MATCH(E$38&amp;$A41,$B$51:$B$401&amp;$D$51:$D$401,0),MATCH(E$36,$E$50:$O$50,0))</f>
        <v>56.220066244731683</v>
      </c>
      <c r="F41" s="16">
        <f t="array" ref="F41">INDEX($E$51:$O$401,MATCH(F$38&amp;$A41,$B$51:$B$401&amp;$D$51:$D$401,0),MATCH(F$36,$E$50:$O$50,0))</f>
        <v>56.220066244731683</v>
      </c>
      <c r="G41" s="16">
        <f t="array" ref="G41">INDEX($E$51:$O$401,MATCH(G$38&amp;$A41,$B$51:$B$401&amp;$D$51:$D$401,0),MATCH(G$36,$E$50:$O$50,0))</f>
        <v>54.999618863908154</v>
      </c>
      <c r="H41" s="16">
        <f t="array" ref="H41">INDEX($E$51:$O$401,MATCH(H$38&amp;$A41,$B$51:$B$401&amp;$D$51:$D$401,0),MATCH(H$36,$E$50:$O$50,0))</f>
        <v>1768.85674765869</v>
      </c>
      <c r="I41" s="16">
        <f t="array" ref="I41">INDEX($E$51:$O$401,MATCH(I$38&amp;$A41,$B$51:$B$401&amp;$D$51:$D$401,0),MATCH(I$36,$E$50:$O$50,0))</f>
        <v>54.999618863908154</v>
      </c>
      <c r="J41" s="16">
        <f t="array" ref="J41">INDEX($E$51:$O$401,MATCH(J$38&amp;$A41,$B$51:$B$401&amp;$D$51:$D$401,0),MATCH(J$36,$E$50:$O$50,0))</f>
        <v>56.220066244731683</v>
      </c>
      <c r="K41" s="16">
        <f t="array" ref="K41">INDEX($E$51:$O$401,MATCH(K$38&amp;$A41,$B$51:$B$401&amp;$D$51:$D$401,0),MATCH(K$36,$E$50:$O$50,0))</f>
        <v>54.999618863908154</v>
      </c>
      <c r="L41" s="16" t="e">
        <f t="array" ref="L41">INDEX($E$51:$O$401,MATCH(L$38&amp;$A41,$B$51:$B$401&amp;$D$51:$D$401,0),MATCH(L$36,$E$50:$O$50,0))</f>
        <v>#N/A</v>
      </c>
      <c r="M41" s="16" t="e">
        <f t="array" ref="M41">INDEX($E$51:$O$401,MATCH(M$38&amp;$A41,$B$51:$B$401&amp;$D$51:$D$401,0),MATCH(M$36,$E$50:$O$50,0))</f>
        <v>#N/A</v>
      </c>
      <c r="N41" s="16" t="e">
        <f t="array" ref="N41">INDEX($E$51:$O$401,MATCH(N$38&amp;$A41,$B$51:$B$401&amp;$D$51:$D$401,0),MATCH(N$36,$E$50:$O$50,0))</f>
        <v>#N/A</v>
      </c>
      <c r="O41" s="16">
        <f t="array" ref="O41">INDEX($E$51:$O$401,MATCH(O$38&amp;$A41,$B$51:$B$401&amp;$D$51:$D$401,0),MATCH(O$36,$E$50:$O$50,0))</f>
        <v>51.433726169339728</v>
      </c>
      <c r="P41" s="16">
        <f t="array" ref="P41">INDEX($E$51:$O$401,MATCH(P$38&amp;$A41,$B$51:$B$401&amp;$D$51:$D$401,0),MATCH(P$36,$E$50:$O$50,0))</f>
        <v>51.433726169339728</v>
      </c>
      <c r="Q41" s="16">
        <f t="array" ref="Q41">INDEX($E$51:$O$401,MATCH(Q$38&amp;$A41,$B$51:$B$401&amp;$D$51:$D$401,0),MATCH(Q$36,$E$50:$O$50,0))</f>
        <v>51.433726169339728</v>
      </c>
      <c r="R41" s="16">
        <f t="array" ref="R41">INDEX($E$51:$O$401,MATCH(R$38&amp;$A41,$B$51:$B$401&amp;$D$51:$D$401,0),MATCH(R$36,$E$50:$O$50,0))</f>
        <v>50.429302235488322</v>
      </c>
      <c r="S41" s="16">
        <f t="array" ref="S41">INDEX($E$51:$O$401,MATCH(S$38&amp;$A41,$B$51:$B$401&amp;$D$51:$D$401,0),MATCH(S$36,$E$50:$O$50,0))</f>
        <v>47.17301820578097</v>
      </c>
      <c r="T41" s="16">
        <f t="array" ref="T41">INDEX($E$51:$O$401,MATCH(T$38&amp;$A41,$B$51:$B$401&amp;$D$51:$D$401,0),MATCH(T$36,$E$50:$O$50,0))</f>
        <v>6722.0577658573566</v>
      </c>
      <c r="U41" s="16">
        <f t="array" ref="U41">INDEX($E$51:$O$401,MATCH(U$38&amp;$A41,$B$51:$B$401&amp;$D$51:$D$401,0),MATCH(U$36,$E$50:$O$50,0))</f>
        <v>6269.4695012116945</v>
      </c>
      <c r="V41" s="16">
        <f t="array" ref="V41">INDEX($E$51:$O$401,MATCH(V$38&amp;$A41,$B$51:$B$401&amp;$D$51:$D$401,0),MATCH(V$36,$E$50:$O$50,0))</f>
        <v>47.820041360072814</v>
      </c>
      <c r="W41" s="16">
        <f t="array" ref="W41">INDEX($E$51:$O$401,MATCH(W$38&amp;$A41,$B$51:$B$401&amp;$D$51:$D$401,0),MATCH(W$36,$E$50:$O$50,0))</f>
        <v>1255.8304421354999</v>
      </c>
      <c r="X41" s="16" t="e">
        <f t="array" ref="X41">INDEX($E$51:$O$401,MATCH(X$38&amp;$A41,$B$51:$B$401&amp;$D$51:$D$401,0),MATCH(X$36,$E$50:$O$50,0))</f>
        <v>#N/A</v>
      </c>
      <c r="Y41" s="16" t="e">
        <f t="array" ref="Y41">INDEX($E$51:$O$401,MATCH(Y$38&amp;$A41,$B$51:$B$401&amp;$D$51:$D$401,0),MATCH(Y$36,$E$50:$O$50,0))</f>
        <v>#N/A</v>
      </c>
      <c r="Z41" s="16" t="e">
        <f t="array" ref="Z41">INDEX($E$51:$O$401,MATCH(Z$38&amp;$A41,$B$51:$B$401&amp;$D$51:$D$401,0),MATCH(Z$36,$E$50:$O$50,0))</f>
        <v>#N/A</v>
      </c>
    </row>
    <row r="42" spans="1:26" x14ac:dyDescent="0.3">
      <c r="A42" s="15" t="s">
        <v>360</v>
      </c>
      <c r="B42" s="16">
        <f t="array" ref="B42">INDEX($E$51:$O$401,MATCH(B$38&amp;$A42,$B$51:$B$401&amp;$D$51:$D$401,0),MATCH(B$36,$E$50:$O$50,0))</f>
        <v>258.23201733273561</v>
      </c>
      <c r="C42" s="16">
        <f t="array" ref="C42">INDEX($E$51:$O$401,MATCH(C$38&amp;$A42,$B$51:$B$401&amp;$D$51:$D$401,0),MATCH(C$36,$E$50:$O$50,0))</f>
        <v>2819.365672628041</v>
      </c>
      <c r="D42" s="16">
        <f t="array" ref="D42">INDEX($E$51:$O$401,MATCH(D$38&amp;$A42,$B$51:$B$401&amp;$D$51:$D$401,0),MATCH(D$36,$E$50:$O$50,0))</f>
        <v>2834.2586679062683</v>
      </c>
      <c r="E42" s="16">
        <f t="array" ref="E42">INDEX($E$51:$O$401,MATCH(E$38&amp;$A42,$B$51:$B$401&amp;$D$51:$D$401,0),MATCH(E$36,$E$50:$O$50,0))</f>
        <v>2809.9618236262331</v>
      </c>
      <c r="F42" s="16">
        <f t="array" ref="F42">INDEX($E$51:$O$401,MATCH(F$38&amp;$A42,$B$51:$B$401&amp;$D$51:$D$401,0),MATCH(F$36,$E$50:$O$50,0))</f>
        <v>2116.0877609687632</v>
      </c>
      <c r="G42" s="16">
        <f t="array" ref="G42">INDEX($E$51:$O$401,MATCH(G$38&amp;$A42,$B$51:$B$401&amp;$D$51:$D$401,0),MATCH(G$36,$E$50:$O$50,0))</f>
        <v>2809.6664912999277</v>
      </c>
      <c r="H42" s="16">
        <f t="array" ref="H42">INDEX($E$51:$O$401,MATCH(H$38&amp;$A42,$B$51:$B$401&amp;$D$51:$D$401,0),MATCH(H$36,$E$50:$O$50,0))</f>
        <v>877.02156003038021</v>
      </c>
      <c r="I42" s="16">
        <f t="array" ref="I42">INDEX($E$51:$O$401,MATCH(I$38&amp;$A42,$B$51:$B$401&amp;$D$51:$D$401,0),MATCH(I$36,$E$50:$O$50,0))</f>
        <v>2809.6664912999277</v>
      </c>
      <c r="J42" s="16">
        <f t="array" ref="J42">INDEX($E$51:$O$401,MATCH(J$38&amp;$A42,$B$51:$B$401&amp;$D$51:$D$401,0),MATCH(J$36,$E$50:$O$50,0))</f>
        <v>1973.8433847775273</v>
      </c>
      <c r="K42" s="16">
        <f t="array" ref="K42">INDEX($E$51:$O$401,MATCH(K$38&amp;$A42,$B$51:$B$401&amp;$D$51:$D$401,0),MATCH(K$36,$E$50:$O$50,0))</f>
        <v>2809.6664912999277</v>
      </c>
      <c r="L42" s="16" t="e">
        <f t="array" ref="L42">INDEX($E$51:$O$401,MATCH(L$38&amp;$A42,$B$51:$B$401&amp;$D$51:$D$401,0),MATCH(L$36,$E$50:$O$50,0))</f>
        <v>#N/A</v>
      </c>
      <c r="M42" s="16" t="e">
        <f t="array" ref="M42">INDEX($E$51:$O$401,MATCH(M$38&amp;$A42,$B$51:$B$401&amp;$D$51:$D$401,0),MATCH(M$36,$E$50:$O$50,0))</f>
        <v>#N/A</v>
      </c>
      <c r="N42" s="16" t="e">
        <f t="array" ref="N42">INDEX($E$51:$O$401,MATCH(N$38&amp;$A42,$B$51:$B$401&amp;$D$51:$D$401,0),MATCH(N$36,$E$50:$O$50,0))</f>
        <v>#N/A</v>
      </c>
      <c r="O42" s="16">
        <f t="array" ref="O42">INDEX($E$51:$O$401,MATCH(O$38&amp;$A42,$B$51:$B$401&amp;$D$51:$D$401,0),MATCH(O$36,$E$50:$O$50,0))</f>
        <v>3229.0235120000002</v>
      </c>
      <c r="P42" s="16">
        <f t="array" ref="P42">INDEX($E$51:$O$401,MATCH(P$38&amp;$A42,$B$51:$B$401&amp;$D$51:$D$401,0),MATCH(P$36,$E$50:$O$50,0))</f>
        <v>3229.0235120000002</v>
      </c>
      <c r="Q42" s="16">
        <f t="array" ref="Q42">INDEX($E$51:$O$401,MATCH(Q$38&amp;$A42,$B$51:$B$401&amp;$D$51:$D$401,0),MATCH(Q$36,$E$50:$O$50,0))</f>
        <v>3229.0391990705352</v>
      </c>
      <c r="R42" s="16">
        <f t="array" ref="R42">INDEX($E$51:$O$401,MATCH(R$38&amp;$A42,$B$51:$B$401&amp;$D$51:$D$401,0),MATCH(R$36,$E$50:$O$50,0))</f>
        <v>2578.0571086321052</v>
      </c>
      <c r="S42" s="16">
        <f t="array" ref="S42">INDEX($E$51:$O$401,MATCH(S$38&amp;$A42,$B$51:$B$401&amp;$D$51:$D$401,0),MATCH(S$36,$E$50:$O$50,0))</f>
        <v>2349.2401200299023</v>
      </c>
      <c r="T42" s="16">
        <f t="array" ref="T42">INDEX($E$51:$O$401,MATCH(T$38&amp;$A42,$B$51:$B$401&amp;$D$51:$D$401,0),MATCH(T$36,$E$50:$O$50,0))</f>
        <v>44.067794649514006</v>
      </c>
      <c r="U42" s="16">
        <f t="array" ref="U42">INDEX($E$51:$O$401,MATCH(U$38&amp;$A42,$B$51:$B$401&amp;$D$51:$D$401,0),MATCH(U$36,$E$50:$O$50,0))</f>
        <v>72.263298786095987</v>
      </c>
      <c r="V42" s="16">
        <f t="array" ref="V42">INDEX($E$51:$O$401,MATCH(V$38&amp;$A42,$B$51:$B$401&amp;$D$51:$D$401,0),MATCH(V$36,$E$50:$O$50,0))</f>
        <v>1758.9856739779666</v>
      </c>
      <c r="W42" s="16">
        <f t="array" ref="W42">INDEX($E$51:$O$401,MATCH(W$38&amp;$A42,$B$51:$B$401&amp;$D$51:$D$401,0),MATCH(W$36,$E$50:$O$50,0))</f>
        <v>302.39189937824369</v>
      </c>
      <c r="X42" s="16" t="e">
        <f t="array" ref="X42">INDEX($E$51:$O$401,MATCH(X$38&amp;$A42,$B$51:$B$401&amp;$D$51:$D$401,0),MATCH(X$36,$E$50:$O$50,0))</f>
        <v>#N/A</v>
      </c>
      <c r="Y42" s="16" t="e">
        <f t="array" ref="Y42">INDEX($E$51:$O$401,MATCH(Y$38&amp;$A42,$B$51:$B$401&amp;$D$51:$D$401,0),MATCH(Y$36,$E$50:$O$50,0))</f>
        <v>#N/A</v>
      </c>
      <c r="Z42" s="16" t="e">
        <f t="array" ref="Z42">INDEX($E$51:$O$401,MATCH(Z$38&amp;$A42,$B$51:$B$401&amp;$D$51:$D$401,0),MATCH(Z$36,$E$50:$O$50,0))</f>
        <v>#N/A</v>
      </c>
    </row>
    <row r="43" spans="1:26" x14ac:dyDescent="0.3">
      <c r="A43" s="15" t="s">
        <v>361</v>
      </c>
      <c r="B43" s="16">
        <f t="array" ref="B43">INDEX($E$51:$O$401,MATCH(B$38&amp;$A43,$B$51:$B$401&amp;$D$51:$D$401,0),MATCH(B$36,$E$50:$O$50,0))</f>
        <v>51370.316217901098</v>
      </c>
      <c r="C43" s="16">
        <f t="array" ref="C43">INDEX($E$51:$O$401,MATCH(C$38&amp;$A43,$B$51:$B$401&amp;$D$51:$D$401,0),MATCH(C$36,$E$50:$O$50,0))</f>
        <v>53786.555713368354</v>
      </c>
      <c r="D43" s="16">
        <f t="array" ref="D43">INDEX($E$51:$O$401,MATCH(D$38&amp;$A43,$B$51:$B$401&amp;$D$51:$D$401,0),MATCH(D$36,$E$50:$O$50,0))</f>
        <v>53171.354914706098</v>
      </c>
      <c r="E43" s="16">
        <f t="array" ref="E43">INDEX($E$51:$O$401,MATCH(E$38&amp;$A43,$B$51:$B$401&amp;$D$51:$D$401,0),MATCH(E$36,$E$50:$O$50,0))</f>
        <v>50867.421793462643</v>
      </c>
      <c r="F43" s="16">
        <f t="array" ref="F43">INDEX($E$51:$O$401,MATCH(F$38&amp;$A43,$B$51:$B$401&amp;$D$51:$D$401,0),MATCH(F$36,$E$50:$O$50,0))</f>
        <v>48195.268982019254</v>
      </c>
      <c r="G43" s="16">
        <f t="array" ref="G43">INDEX($E$51:$O$401,MATCH(G$38&amp;$A43,$B$51:$B$401&amp;$D$51:$D$401,0),MATCH(G$36,$E$50:$O$50,0))</f>
        <v>51809.718113977178</v>
      </c>
      <c r="H43" s="16">
        <f t="array" ref="H43">INDEX($E$51:$O$401,MATCH(H$38&amp;$A43,$B$51:$B$401&amp;$D$51:$D$401,0),MATCH(H$36,$E$50:$O$50,0))</f>
        <v>31807.225846744735</v>
      </c>
      <c r="I43" s="16">
        <f t="array" ref="I43">INDEX($E$51:$O$401,MATCH(I$38&amp;$A43,$B$51:$B$401&amp;$D$51:$D$401,0),MATCH(I$36,$E$50:$O$50,0))</f>
        <v>51809.718113977178</v>
      </c>
      <c r="J43" s="16">
        <f t="array" ref="J43">INDEX($E$51:$O$401,MATCH(J$38&amp;$A43,$B$51:$B$401&amp;$D$51:$D$401,0),MATCH(J$36,$E$50:$O$50,0))</f>
        <v>50204.040980940081</v>
      </c>
      <c r="K43" s="16">
        <f t="array" ref="K43">INDEX($E$51:$O$401,MATCH(K$38&amp;$A43,$B$51:$B$401&amp;$D$51:$D$401,0),MATCH(K$36,$E$50:$O$50,0))</f>
        <v>51809.718113977178</v>
      </c>
      <c r="L43" s="16" t="e">
        <f t="array" ref="L43">INDEX($E$51:$O$401,MATCH(L$38&amp;$A43,$B$51:$B$401&amp;$D$51:$D$401,0),MATCH(L$36,$E$50:$O$50,0))</f>
        <v>#N/A</v>
      </c>
      <c r="M43" s="16" t="e">
        <f t="array" ref="M43">INDEX($E$51:$O$401,MATCH(M$38&amp;$A43,$B$51:$B$401&amp;$D$51:$D$401,0),MATCH(M$36,$E$50:$O$50,0))</f>
        <v>#N/A</v>
      </c>
      <c r="N43" s="16" t="e">
        <f t="array" ref="N43">INDEX($E$51:$O$401,MATCH(N$38&amp;$A43,$B$51:$B$401&amp;$D$51:$D$401,0),MATCH(N$36,$E$50:$O$50,0))</f>
        <v>#N/A</v>
      </c>
      <c r="O43" s="16">
        <f t="array" ref="O43">INDEX($E$51:$O$401,MATCH(O$38&amp;$A43,$B$51:$B$401&amp;$D$51:$D$401,0),MATCH(O$36,$E$50:$O$50,0))</f>
        <v>16139.567836518347</v>
      </c>
      <c r="P43" s="16">
        <f t="array" ref="P43">INDEX($E$51:$O$401,MATCH(P$38&amp;$A43,$B$51:$B$401&amp;$D$51:$D$401,0),MATCH(P$36,$E$50:$O$50,0))</f>
        <v>16068.849317016544</v>
      </c>
      <c r="Q43" s="16">
        <f t="array" ref="Q43">INDEX($E$51:$O$401,MATCH(Q$38&amp;$A43,$B$51:$B$401&amp;$D$51:$D$401,0),MATCH(Q$36,$E$50:$O$50,0))</f>
        <v>17302.889048565507</v>
      </c>
      <c r="R43" s="16">
        <f t="array" ref="R43">INDEX($E$51:$O$401,MATCH(R$38&amp;$A43,$B$51:$B$401&amp;$D$51:$D$401,0),MATCH(R$36,$E$50:$O$50,0))</f>
        <v>18717.834989626004</v>
      </c>
      <c r="S43" s="16">
        <f t="array" ref="S43">INDEX($E$51:$O$401,MATCH(S$38&amp;$A43,$B$51:$B$401&amp;$D$51:$D$401,0),MATCH(S$36,$E$50:$O$50,0))</f>
        <v>20459.68660964855</v>
      </c>
      <c r="T43" s="16">
        <f t="array" ref="T43">INDEX($E$51:$O$401,MATCH(T$38&amp;$A43,$B$51:$B$401&amp;$D$51:$D$401,0),MATCH(T$36,$E$50:$O$50,0))</f>
        <v>7401.631274001732</v>
      </c>
      <c r="U43" s="16">
        <f t="array" ref="U43">INDEX($E$51:$O$401,MATCH(U$38&amp;$A43,$B$51:$B$401&amp;$D$51:$D$401,0),MATCH(U$36,$E$50:$O$50,0))</f>
        <v>10064.747511206098</v>
      </c>
      <c r="V43" s="16">
        <f t="array" ref="V43">INDEX($E$51:$O$401,MATCH(V$38&amp;$A43,$B$51:$B$401&amp;$D$51:$D$401,0),MATCH(V$36,$E$50:$O$50,0))</f>
        <v>21806.37442657959</v>
      </c>
      <c r="W43" s="16">
        <f t="array" ref="W43">INDEX($E$51:$O$401,MATCH(W$38&amp;$A43,$B$51:$B$401&amp;$D$51:$D$401,0),MATCH(W$36,$E$50:$O$50,0))</f>
        <v>22191.767660393092</v>
      </c>
      <c r="X43" s="16" t="e">
        <f t="array" ref="X43">INDEX($E$51:$O$401,MATCH(X$38&amp;$A43,$B$51:$B$401&amp;$D$51:$D$401,0),MATCH(X$36,$E$50:$O$50,0))</f>
        <v>#N/A</v>
      </c>
      <c r="Y43" s="16" t="e">
        <f t="array" ref="Y43">INDEX($E$51:$O$401,MATCH(Y$38&amp;$A43,$B$51:$B$401&amp;$D$51:$D$401,0),MATCH(Y$36,$E$50:$O$50,0))</f>
        <v>#N/A</v>
      </c>
      <c r="Z43" s="16" t="e">
        <f t="array" ref="Z43">INDEX($E$51:$O$401,MATCH(Z$38&amp;$A43,$B$51:$B$401&amp;$D$51:$D$401,0),MATCH(Z$36,$E$50:$O$50,0))</f>
        <v>#N/A</v>
      </c>
    </row>
    <row r="44" spans="1:26" x14ac:dyDescent="0.3">
      <c r="A44" s="15" t="s">
        <v>362</v>
      </c>
      <c r="B44" s="16">
        <f t="array" ref="B44">INDEX($E$51:$O$401,MATCH(B$38&amp;$A44,$B$51:$B$401&amp;$D$51:$D$401,0),MATCH(B$36,$E$50:$O$50,0))</f>
        <v>336.53077865475609</v>
      </c>
      <c r="C44" s="16">
        <f t="array" ref="C44">INDEX($E$51:$O$401,MATCH(C$38&amp;$A44,$B$51:$B$401&amp;$D$51:$D$401,0),MATCH(C$36,$E$50:$O$50,0))</f>
        <v>1193.3078237070574</v>
      </c>
      <c r="D44" s="16">
        <f t="array" ref="D44">INDEX($E$51:$O$401,MATCH(D$38&amp;$A44,$B$51:$B$401&amp;$D$51:$D$401,0),MATCH(D$36,$E$50:$O$50,0))</f>
        <v>1208.5760809468329</v>
      </c>
      <c r="E44" s="16">
        <f t="array" ref="E44">INDEX($E$51:$O$401,MATCH(E$38&amp;$A44,$B$51:$B$401&amp;$D$51:$D$401,0),MATCH(E$36,$E$50:$O$50,0))</f>
        <v>1182.8249374646086</v>
      </c>
      <c r="F44" s="16">
        <f t="array" ref="F44">INDEX($E$51:$O$401,MATCH(F$38&amp;$A44,$B$51:$B$401&amp;$D$51:$D$401,0),MATCH(F$36,$E$50:$O$50,0))</f>
        <v>1175.1717355433354</v>
      </c>
      <c r="G44" s="16">
        <f t="array" ref="G44">INDEX($E$51:$O$401,MATCH(G$38&amp;$A44,$B$51:$B$401&amp;$D$51:$D$401,0),MATCH(G$36,$E$50:$O$50,0))</f>
        <v>1128.2144782527348</v>
      </c>
      <c r="H44" s="16">
        <f t="array" ref="H44">INDEX($E$51:$O$401,MATCH(H$38&amp;$A44,$B$51:$B$401&amp;$D$51:$D$401,0),MATCH(H$36,$E$50:$O$50,0))</f>
        <v>5445.4386412568892</v>
      </c>
      <c r="I44" s="16">
        <f t="array" ref="I44">INDEX($E$51:$O$401,MATCH(I$38&amp;$A44,$B$51:$B$401&amp;$D$51:$D$401,0),MATCH(I$36,$E$50:$O$50,0))</f>
        <v>1128.2144782527348</v>
      </c>
      <c r="J44" s="16">
        <f t="array" ref="J44">INDEX($E$51:$O$401,MATCH(J$38&amp;$A44,$B$51:$B$401&amp;$D$51:$D$401,0),MATCH(J$36,$E$50:$O$50,0))</f>
        <v>1222.7082424369162</v>
      </c>
      <c r="K44" s="16">
        <f t="array" ref="K44">INDEX($E$51:$O$401,MATCH(K$38&amp;$A44,$B$51:$B$401&amp;$D$51:$D$401,0),MATCH(K$36,$E$50:$O$50,0))</f>
        <v>1128.2144782527348</v>
      </c>
      <c r="L44" s="16" t="e">
        <f t="array" ref="L44">INDEX($E$51:$O$401,MATCH(L$38&amp;$A44,$B$51:$B$401&amp;$D$51:$D$401,0),MATCH(L$36,$E$50:$O$50,0))</f>
        <v>#N/A</v>
      </c>
      <c r="M44" s="16" t="e">
        <f t="array" ref="M44">INDEX($E$51:$O$401,MATCH(M$38&amp;$A44,$B$51:$B$401&amp;$D$51:$D$401,0),MATCH(M$36,$E$50:$O$50,0))</f>
        <v>#N/A</v>
      </c>
      <c r="N44" s="16" t="e">
        <f t="array" ref="N44">INDEX($E$51:$O$401,MATCH(N$38&amp;$A44,$B$51:$B$401&amp;$D$51:$D$401,0),MATCH(N$36,$E$50:$O$50,0))</f>
        <v>#N/A</v>
      </c>
      <c r="O44" s="16">
        <f t="array" ref="O44">INDEX($E$51:$O$401,MATCH(O$38&amp;$A44,$B$51:$B$401&amp;$D$51:$D$401,0),MATCH(O$36,$E$50:$O$50,0))</f>
        <v>367.40465610724465</v>
      </c>
      <c r="P44" s="16">
        <f t="array" ref="P44">INDEX($E$51:$O$401,MATCH(P$38&amp;$A44,$B$51:$B$401&amp;$D$51:$D$401,0),MATCH(P$36,$E$50:$O$50,0))</f>
        <v>345.92267606502332</v>
      </c>
      <c r="Q44" s="16">
        <f t="array" ref="Q44">INDEX($E$51:$O$401,MATCH(Q$38&amp;$A44,$B$51:$B$401&amp;$D$51:$D$401,0),MATCH(Q$36,$E$50:$O$50,0))</f>
        <v>363.12455400338359</v>
      </c>
      <c r="R44" s="16">
        <f t="array" ref="R44">INDEX($E$51:$O$401,MATCH(R$38&amp;$A44,$B$51:$B$401&amp;$D$51:$D$401,0),MATCH(R$36,$E$50:$O$50,0))</f>
        <v>805.37092243436507</v>
      </c>
      <c r="S44" s="16">
        <f t="array" ref="S44">INDEX($E$51:$O$401,MATCH(S$38&amp;$A44,$B$51:$B$401&amp;$D$51:$D$401,0),MATCH(S$36,$E$50:$O$50,0))</f>
        <v>888.34226267392967</v>
      </c>
      <c r="T44" s="16">
        <f t="array" ref="T44">INDEX($E$51:$O$401,MATCH(T$38&amp;$A44,$B$51:$B$401&amp;$D$51:$D$401,0),MATCH(T$36,$E$50:$O$50,0))</f>
        <v>11192.724886213035</v>
      </c>
      <c r="U44" s="16">
        <f t="array" ref="U44">INDEX($E$51:$O$401,MATCH(U$38&amp;$A44,$B$51:$B$401&amp;$D$51:$D$401,0),MATCH(U$36,$E$50:$O$50,0))</f>
        <v>11608.058364027487</v>
      </c>
      <c r="V44" s="16">
        <f t="array" ref="V44">INDEX($E$51:$O$401,MATCH(V$38&amp;$A44,$B$51:$B$401&amp;$D$51:$D$401,0),MATCH(V$36,$E$50:$O$50,0))</f>
        <v>771.63183010669877</v>
      </c>
      <c r="W44" s="16">
        <f t="array" ref="W44">INDEX($E$51:$O$401,MATCH(W$38&amp;$A44,$B$51:$B$401&amp;$D$51:$D$401,0),MATCH(W$36,$E$50:$O$50,0))</f>
        <v>4432.6068836855693</v>
      </c>
      <c r="X44" s="16" t="e">
        <f t="array" ref="X44">INDEX($E$51:$O$401,MATCH(X$38&amp;$A44,$B$51:$B$401&amp;$D$51:$D$401,0),MATCH(X$36,$E$50:$O$50,0))</f>
        <v>#N/A</v>
      </c>
      <c r="Y44" s="16" t="e">
        <f t="array" ref="Y44">INDEX($E$51:$O$401,MATCH(Y$38&amp;$A44,$B$51:$B$401&amp;$D$51:$D$401,0),MATCH(Y$36,$E$50:$O$50,0))</f>
        <v>#N/A</v>
      </c>
      <c r="Z44" s="16" t="e">
        <f t="array" ref="Z44">INDEX($E$51:$O$401,MATCH(Z$38&amp;$A44,$B$51:$B$401&amp;$D$51:$D$401,0),MATCH(Z$36,$E$50:$O$50,0))</f>
        <v>#N/A</v>
      </c>
    </row>
    <row r="45" spans="1:26" x14ac:dyDescent="0.3">
      <c r="A45" s="15" t="s">
        <v>363</v>
      </c>
      <c r="B45" s="16">
        <f t="array" ref="B45">INDEX($E$51:$O$401,MATCH(B$38&amp;$A45,$B$51:$B$401&amp;$D$51:$D$401,0),MATCH(B$36,$E$50:$O$50,0))</f>
        <v>0</v>
      </c>
      <c r="C45" s="16">
        <f t="array" ref="C45">INDEX($E$51:$O$401,MATCH(C$38&amp;$A45,$B$51:$B$401&amp;$D$51:$D$401,0),MATCH(C$36,$E$50:$O$50,0))</f>
        <v>6018.0649189418464</v>
      </c>
      <c r="D45" s="16">
        <f t="array" ref="D45">INDEX($E$51:$O$401,MATCH(D$38&amp;$A45,$B$51:$B$401&amp;$D$51:$D$401,0),MATCH(D$36,$E$50:$O$50,0))</f>
        <v>5075.6771357785601</v>
      </c>
      <c r="E45" s="16">
        <f t="array" ref="E45">INDEX($E$51:$O$401,MATCH(E$38&amp;$A45,$B$51:$B$401&amp;$D$51:$D$401,0),MATCH(E$36,$E$50:$O$50,0))</f>
        <v>2632.6793927440012</v>
      </c>
      <c r="F45" s="16">
        <f t="array" ref="F45">INDEX($E$51:$O$401,MATCH(F$38&amp;$A45,$B$51:$B$401&amp;$D$51:$D$401,0),MATCH(F$36,$E$50:$O$50,0))</f>
        <v>259.031451814089</v>
      </c>
      <c r="G45" s="16">
        <f t="array" ref="G45">INDEX($E$51:$O$401,MATCH(G$38&amp;$A45,$B$51:$B$401&amp;$D$51:$D$401,0),MATCH(G$36,$E$50:$O$50,0))</f>
        <v>2619.5877133001891</v>
      </c>
      <c r="H45" s="16">
        <f t="array" ref="H45">INDEX($E$51:$O$401,MATCH(H$38&amp;$A45,$B$51:$B$401&amp;$D$51:$D$401,0),MATCH(H$36,$E$50:$O$50,0))</f>
        <v>0</v>
      </c>
      <c r="I45" s="16">
        <f t="array" ref="I45">INDEX($E$51:$O$401,MATCH(I$38&amp;$A45,$B$51:$B$401&amp;$D$51:$D$401,0),MATCH(I$36,$E$50:$O$50,0))</f>
        <v>2619.5877133001891</v>
      </c>
      <c r="J45" s="16">
        <f t="array" ref="J45">INDEX($E$51:$O$401,MATCH(J$38&amp;$A45,$B$51:$B$401&amp;$D$51:$D$401,0),MATCH(J$36,$E$50:$O$50,0))</f>
        <v>158.2532730670614</v>
      </c>
      <c r="K45" s="16">
        <f t="array" ref="K45">INDEX($E$51:$O$401,MATCH(K$38&amp;$A45,$B$51:$B$401&amp;$D$51:$D$401,0),MATCH(K$36,$E$50:$O$50,0))</f>
        <v>2619.5877133001891</v>
      </c>
      <c r="L45" s="16" t="e">
        <f t="array" ref="L45">INDEX($E$51:$O$401,MATCH(L$38&amp;$A45,$B$51:$B$401&amp;$D$51:$D$401,0),MATCH(L$36,$E$50:$O$50,0))</f>
        <v>#N/A</v>
      </c>
      <c r="M45" s="16" t="e">
        <f t="array" ref="M45">INDEX($E$51:$O$401,MATCH(M$38&amp;$A45,$B$51:$B$401&amp;$D$51:$D$401,0),MATCH(M$36,$E$50:$O$50,0))</f>
        <v>#N/A</v>
      </c>
      <c r="N45" s="16" t="e">
        <f t="array" ref="N45">INDEX($E$51:$O$401,MATCH(N$38&amp;$A45,$B$51:$B$401&amp;$D$51:$D$401,0),MATCH(N$36,$E$50:$O$50,0))</f>
        <v>#N/A</v>
      </c>
      <c r="O45" s="16">
        <f t="array" ref="O45">INDEX($E$51:$O$401,MATCH(O$38&amp;$A45,$B$51:$B$401&amp;$D$51:$D$401,0),MATCH(O$36,$E$50:$O$50,0))</f>
        <v>9636.1522745628808</v>
      </c>
      <c r="P45" s="16">
        <f t="array" ref="P45">INDEX($E$51:$O$401,MATCH(P$38&amp;$A45,$B$51:$B$401&amp;$D$51:$D$401,0),MATCH(P$36,$E$50:$O$50,0))</f>
        <v>9693.1768462914988</v>
      </c>
      <c r="Q45" s="16">
        <f t="array" ref="Q45">INDEX($E$51:$O$401,MATCH(Q$38&amp;$A45,$B$51:$B$401&amp;$D$51:$D$401,0),MATCH(Q$36,$E$50:$O$50,0))</f>
        <v>7726.0506820525325</v>
      </c>
      <c r="R45" s="16">
        <f t="array" ref="R45">INDEX($E$51:$O$401,MATCH(R$38&amp;$A45,$B$51:$B$401&amp;$D$51:$D$401,0),MATCH(R$36,$E$50:$O$50,0))</f>
        <v>1282.2580518455902</v>
      </c>
      <c r="S45" s="16">
        <f t="array" ref="S45">INDEX($E$51:$O$401,MATCH(S$38&amp;$A45,$B$51:$B$401&amp;$D$51:$D$401,0),MATCH(S$36,$E$50:$O$50,0))</f>
        <v>1234.6638756040384</v>
      </c>
      <c r="T45" s="16">
        <f t="array" ref="T45">INDEX($E$51:$O$401,MATCH(T$38&amp;$A45,$B$51:$B$401&amp;$D$51:$D$401,0),MATCH(T$36,$E$50:$O$50,0))</f>
        <v>25.6806510395656</v>
      </c>
      <c r="U45" s="16">
        <f t="array" ref="U45">INDEX($E$51:$O$401,MATCH(U$38&amp;$A45,$B$51:$B$401&amp;$D$51:$D$401,0),MATCH(U$36,$E$50:$O$50,0))</f>
        <v>96.619589859999991</v>
      </c>
      <c r="V45" s="16">
        <f t="array" ref="V45">INDEX($E$51:$O$401,MATCH(V$38&amp;$A45,$B$51:$B$401&amp;$D$51:$D$401,0),MATCH(V$36,$E$50:$O$50,0))</f>
        <v>310.10326128806025</v>
      </c>
      <c r="W45" s="16">
        <f t="array" ref="W45">INDEX($E$51:$O$401,MATCH(W$38&amp;$A45,$B$51:$B$401&amp;$D$51:$D$401,0),MATCH(W$36,$E$50:$O$50,0))</f>
        <v>249.25648202699853</v>
      </c>
      <c r="X45" s="16" t="e">
        <f t="array" ref="X45">INDEX($E$51:$O$401,MATCH(X$38&amp;$A45,$B$51:$B$401&amp;$D$51:$D$401,0),MATCH(X$36,$E$50:$O$50,0))</f>
        <v>#N/A</v>
      </c>
      <c r="Y45" s="16" t="e">
        <f t="array" ref="Y45">INDEX($E$51:$O$401,MATCH(Y$38&amp;$A45,$B$51:$B$401&amp;$D$51:$D$401,0),MATCH(Y$36,$E$50:$O$50,0))</f>
        <v>#N/A</v>
      </c>
      <c r="Z45" s="16" t="e">
        <f t="array" ref="Z45">INDEX($E$51:$O$401,MATCH(Z$38&amp;$A45,$B$51:$B$401&amp;$D$51:$D$401,0),MATCH(Z$36,$E$50:$O$50,0))</f>
        <v>#N/A</v>
      </c>
    </row>
    <row r="46" spans="1:26" x14ac:dyDescent="0.3">
      <c r="A46" s="15" t="s">
        <v>265</v>
      </c>
      <c r="B46" s="16">
        <f t="array" ref="B46">INDEX($E$51:$O$401,MATCH(B$38&amp;$A46,$B$51:$B$401&amp;$D$51:$D$401,0),MATCH(B$36,$E$50:$O$50,0))</f>
        <v>187.82116931527281</v>
      </c>
      <c r="C46" s="16">
        <f t="array" ref="C46">INDEX($E$51:$O$401,MATCH(C$38&amp;$A46,$B$51:$B$401&amp;$D$51:$D$401,0),MATCH(C$36,$E$50:$O$50,0))</f>
        <v>3074.4626955209965</v>
      </c>
      <c r="D46" s="16">
        <f t="array" ref="D46">INDEX($E$51:$O$401,MATCH(D$38&amp;$A46,$B$51:$B$401&amp;$D$51:$D$401,0),MATCH(D$36,$E$50:$O$50,0))</f>
        <v>3886.8997612622247</v>
      </c>
      <c r="E46" s="16">
        <f t="array" ref="E46">INDEX($E$51:$O$401,MATCH(E$38&amp;$A46,$B$51:$B$401&amp;$D$51:$D$401,0),MATCH(E$36,$E$50:$O$50,0))</f>
        <v>4767.2277069790489</v>
      </c>
      <c r="F46" s="16">
        <f t="array" ref="F46">INDEX($E$51:$O$401,MATCH(F$38&amp;$A46,$B$51:$B$401&amp;$D$51:$D$401,0),MATCH(F$36,$E$50:$O$50,0))</f>
        <v>1930.0971010059986</v>
      </c>
      <c r="G46" s="16">
        <f t="array" ref="G46">INDEX($E$51:$O$401,MATCH(G$38&amp;$A46,$B$51:$B$401&amp;$D$51:$D$401,0),MATCH(G$36,$E$50:$O$50,0))</f>
        <v>4540.2259800896691</v>
      </c>
      <c r="H46" s="16">
        <f t="array" ref="H46">INDEX($E$51:$O$401,MATCH(H$38&amp;$A46,$B$51:$B$401&amp;$D$51:$D$401,0),MATCH(H$36,$E$50:$O$50,0))</f>
        <v>1043.8717720121019</v>
      </c>
      <c r="I46" s="16">
        <f t="array" ref="I46">INDEX($E$51:$O$401,MATCH(I$38&amp;$A46,$B$51:$B$401&amp;$D$51:$D$401,0),MATCH(I$36,$E$50:$O$50,0))</f>
        <v>4540.2259800896691</v>
      </c>
      <c r="J46" s="16">
        <f t="array" ref="J46">INDEX($E$51:$O$401,MATCH(J$38&amp;$A46,$B$51:$B$401&amp;$D$51:$D$401,0),MATCH(J$36,$E$50:$O$50,0))</f>
        <v>1924.0769914240186</v>
      </c>
      <c r="K46" s="16">
        <f t="array" ref="K46">INDEX($E$51:$O$401,MATCH(K$38&amp;$A46,$B$51:$B$401&amp;$D$51:$D$401,0),MATCH(K$36,$E$50:$O$50,0))</f>
        <v>4540.2259800896691</v>
      </c>
      <c r="L46" s="16" t="e">
        <f t="array" ref="L46">INDEX($E$51:$O$401,MATCH(L$38&amp;$A46,$B$51:$B$401&amp;$D$51:$D$401,0),MATCH(L$36,$E$50:$O$50,0))</f>
        <v>#N/A</v>
      </c>
      <c r="M46" s="16" t="e">
        <f t="array" ref="M46">INDEX($E$51:$O$401,MATCH(M$38&amp;$A46,$B$51:$B$401&amp;$D$51:$D$401,0),MATCH(M$36,$E$50:$O$50,0))</f>
        <v>#N/A</v>
      </c>
      <c r="N46" s="16" t="e">
        <f t="array" ref="N46">INDEX($E$51:$O$401,MATCH(N$38&amp;$A46,$B$51:$B$401&amp;$D$51:$D$401,0),MATCH(N$36,$E$50:$O$50,0))</f>
        <v>#N/A</v>
      </c>
      <c r="O46" s="16">
        <f t="array" ref="O46">INDEX($E$51:$O$401,MATCH(O$38&amp;$A46,$B$51:$B$401&amp;$D$51:$D$401,0),MATCH(O$36,$E$50:$O$50,0))</f>
        <v>26390.14948299247</v>
      </c>
      <c r="P46" s="16">
        <f t="array" ref="P46">INDEX($E$51:$O$401,MATCH(P$38&amp;$A46,$B$51:$B$401&amp;$D$51:$D$401,0),MATCH(P$36,$E$50:$O$50,0))</f>
        <v>26529.645636476613</v>
      </c>
      <c r="Q46" s="16">
        <f t="array" ref="Q46">INDEX($E$51:$O$401,MATCH(Q$38&amp;$A46,$B$51:$B$401&amp;$D$51:$D$401,0),MATCH(Q$36,$E$50:$O$50,0))</f>
        <v>27757.00080455951</v>
      </c>
      <c r="R46" s="16">
        <f t="array" ref="R46">INDEX($E$51:$O$401,MATCH(R$38&amp;$A46,$B$51:$B$401&amp;$D$51:$D$401,0),MATCH(R$36,$E$50:$O$50,0))</f>
        <v>13715.226797746012</v>
      </c>
      <c r="S46" s="16">
        <f t="array" ref="S46">INDEX($E$51:$O$401,MATCH(S$38&amp;$A46,$B$51:$B$401&amp;$D$51:$D$401,0),MATCH(S$36,$E$50:$O$50,0))</f>
        <v>11729.148410614815</v>
      </c>
      <c r="T46" s="16">
        <f t="array" ref="T46">INDEX($E$51:$O$401,MATCH(T$38&amp;$A46,$B$51:$B$401&amp;$D$51:$D$401,0),MATCH(T$36,$E$50:$O$50,0))</f>
        <v>0</v>
      </c>
      <c r="U46" s="16">
        <f t="array" ref="U46">INDEX($E$51:$O$401,MATCH(U$38&amp;$A46,$B$51:$B$401&amp;$D$51:$D$401,0),MATCH(U$36,$E$50:$O$50,0))</f>
        <v>0</v>
      </c>
      <c r="V46" s="16">
        <f t="array" ref="V46">INDEX($E$51:$O$401,MATCH(V$38&amp;$A46,$B$51:$B$401&amp;$D$51:$D$401,0),MATCH(V$36,$E$50:$O$50,0))</f>
        <v>9077.3792413596057</v>
      </c>
      <c r="W46" s="16">
        <f t="array" ref="W46">INDEX($E$51:$O$401,MATCH(W$38&amp;$A46,$B$51:$B$401&amp;$D$51:$D$401,0),MATCH(W$36,$E$50:$O$50,0))</f>
        <v>1316.9469843527963</v>
      </c>
      <c r="X46" s="16" t="e">
        <f t="array" ref="X46">INDEX($E$51:$O$401,MATCH(X$38&amp;$A46,$B$51:$B$401&amp;$D$51:$D$401,0),MATCH(X$36,$E$50:$O$50,0))</f>
        <v>#N/A</v>
      </c>
      <c r="Y46" s="16" t="e">
        <f t="array" ref="Y46">INDEX($E$51:$O$401,MATCH(Y$38&amp;$A46,$B$51:$B$401&amp;$D$51:$D$401,0),MATCH(Y$36,$E$50:$O$50,0))</f>
        <v>#N/A</v>
      </c>
      <c r="Z46" s="16" t="e">
        <f t="array" ref="Z46">INDEX($E$51:$O$401,MATCH(Z$38&amp;$A46,$B$51:$B$401&amp;$D$51:$D$401,0),MATCH(Z$36,$E$50:$O$50,0))</f>
        <v>#N/A</v>
      </c>
    </row>
    <row r="47" spans="1:26" x14ac:dyDescent="0.3">
      <c r="A47" s="15" t="s">
        <v>344</v>
      </c>
      <c r="B47" s="16">
        <f t="array" ref="B47">INDEX($E$51:$O$401,MATCH(B$38&amp;$A47,$B$51:$B$401&amp;$D$51:$D$401,0),MATCH(B$36,$E$50:$O$50,0))</f>
        <v>0</v>
      </c>
      <c r="C47" s="16">
        <f t="array" ref="C47">INDEX($E$51:$O$401,MATCH(C$38&amp;$A47,$B$51:$B$401&amp;$D$51:$D$401,0),MATCH(C$36,$E$50:$O$50,0))</f>
        <v>0</v>
      </c>
      <c r="D47" s="16">
        <f t="array" ref="D47">INDEX($E$51:$O$401,MATCH(D$38&amp;$A47,$B$51:$B$401&amp;$D$51:$D$401,0),MATCH(D$36,$E$50:$O$50,0))</f>
        <v>0</v>
      </c>
      <c r="E47" s="16">
        <f t="array" ref="E47">INDEX($E$51:$O$401,MATCH(E$38&amp;$A47,$B$51:$B$401&amp;$D$51:$D$401,0),MATCH(E$36,$E$50:$O$50,0))</f>
        <v>0</v>
      </c>
      <c r="F47" s="16">
        <f t="array" ref="F47">INDEX($E$51:$O$401,MATCH(F$38&amp;$A47,$B$51:$B$401&amp;$D$51:$D$401,0),MATCH(F$36,$E$50:$O$50,0))</f>
        <v>6447.6373241097999</v>
      </c>
      <c r="G47" s="16">
        <f t="array" ref="G47">INDEX($E$51:$O$401,MATCH(G$38&amp;$A47,$B$51:$B$401&amp;$D$51:$D$401,0),MATCH(G$36,$E$50:$O$50,0))</f>
        <v>0</v>
      </c>
      <c r="H47" s="16">
        <f t="array" ref="H47">INDEX($E$51:$O$401,MATCH(H$38&amp;$A47,$B$51:$B$401&amp;$D$51:$D$401,0),MATCH(H$36,$E$50:$O$50,0))</f>
        <v>3552.4400401784947</v>
      </c>
      <c r="I47" s="16">
        <f t="array" ref="I47">INDEX($E$51:$O$401,MATCH(I$38&amp;$A47,$B$51:$B$401&amp;$D$51:$D$401,0),MATCH(I$36,$E$50:$O$50,0))</f>
        <v>0</v>
      </c>
      <c r="J47" s="16">
        <f t="array" ref="J47">INDEX($E$51:$O$401,MATCH(J$38&amp;$A47,$B$51:$B$401&amp;$D$51:$D$401,0),MATCH(J$36,$E$50:$O$50,0))</f>
        <v>6212.4066947876472</v>
      </c>
      <c r="K47" s="16">
        <f t="array" ref="K47">INDEX($E$51:$O$401,MATCH(K$38&amp;$A47,$B$51:$B$401&amp;$D$51:$D$401,0),MATCH(K$36,$E$50:$O$50,0))</f>
        <v>0</v>
      </c>
      <c r="L47" s="16" t="e">
        <f t="array" ref="L47">INDEX($E$51:$O$401,MATCH(L$38&amp;$A47,$B$51:$B$401&amp;$D$51:$D$401,0),MATCH(L$36,$E$50:$O$50,0))</f>
        <v>#N/A</v>
      </c>
      <c r="M47" s="16" t="e">
        <f t="array" ref="M47">INDEX($E$51:$O$401,MATCH(M$38&amp;$A47,$B$51:$B$401&amp;$D$51:$D$401,0),MATCH(M$36,$E$50:$O$50,0))</f>
        <v>#N/A</v>
      </c>
      <c r="N47" s="16" t="e">
        <f t="array" ref="N47">INDEX($E$51:$O$401,MATCH(N$38&amp;$A47,$B$51:$B$401&amp;$D$51:$D$401,0),MATCH(N$36,$E$50:$O$50,0))</f>
        <v>#N/A</v>
      </c>
      <c r="O47" s="16">
        <f t="array" ref="O47">INDEX($E$51:$O$401,MATCH(O$38&amp;$A47,$B$51:$B$401&amp;$D$51:$D$401,0),MATCH(O$36,$E$50:$O$50,0))</f>
        <v>0</v>
      </c>
      <c r="P47" s="16">
        <f t="array" ref="P47">INDEX($E$51:$O$401,MATCH(P$38&amp;$A47,$B$51:$B$401&amp;$D$51:$D$401,0),MATCH(P$36,$E$50:$O$50,0))</f>
        <v>0</v>
      </c>
      <c r="Q47" s="16">
        <f t="array" ref="Q47">INDEX($E$51:$O$401,MATCH(Q$38&amp;$A47,$B$51:$B$401&amp;$D$51:$D$401,0),MATCH(Q$36,$E$50:$O$50,0))</f>
        <v>0</v>
      </c>
      <c r="R47" s="16">
        <f t="array" ref="R47">INDEX($E$51:$O$401,MATCH(R$38&amp;$A47,$B$51:$B$401&amp;$D$51:$D$401,0),MATCH(R$36,$E$50:$O$50,0))</f>
        <v>15711.8954708356</v>
      </c>
      <c r="S47" s="16">
        <f t="array" ref="S47">INDEX($E$51:$O$401,MATCH(S$38&amp;$A47,$B$51:$B$401&amp;$D$51:$D$401,0),MATCH(S$36,$E$50:$O$50,0))</f>
        <v>15687.451146043362</v>
      </c>
      <c r="T47" s="16">
        <f t="array" ref="T47">INDEX($E$51:$O$401,MATCH(T$38&amp;$A47,$B$51:$B$401&amp;$D$51:$D$401,0),MATCH(T$36,$E$50:$O$50,0))</f>
        <v>5275.4493798097474</v>
      </c>
      <c r="U47" s="16">
        <f t="array" ref="U47">INDEX($E$51:$O$401,MATCH(U$38&amp;$A47,$B$51:$B$401&amp;$D$51:$D$401,0),MATCH(U$36,$E$50:$O$50,0))</f>
        <v>6996.3294175716237</v>
      </c>
      <c r="V47" s="16">
        <f t="array" ref="V47">INDEX($E$51:$O$401,MATCH(V$38&amp;$A47,$B$51:$B$401&amp;$D$51:$D$401,0),MATCH(V$36,$E$50:$O$50,0))</f>
        <v>15622.167908789166</v>
      </c>
      <c r="W47" s="16">
        <f t="array" ref="W47">INDEX($E$51:$O$401,MATCH(W$38&amp;$A47,$B$51:$B$401&amp;$D$51:$D$401,0),MATCH(W$36,$E$50:$O$50,0))</f>
        <v>14328.757896856692</v>
      </c>
      <c r="X47" s="16" t="e">
        <f t="array" ref="X47">INDEX($E$51:$O$401,MATCH(X$38&amp;$A47,$B$51:$B$401&amp;$D$51:$D$401,0),MATCH(X$36,$E$50:$O$50,0))</f>
        <v>#N/A</v>
      </c>
      <c r="Y47" s="16" t="e">
        <f t="array" ref="Y47">INDEX($E$51:$O$401,MATCH(Y$38&amp;$A47,$B$51:$B$401&amp;$D$51:$D$401,0),MATCH(Y$36,$E$50:$O$50,0))</f>
        <v>#N/A</v>
      </c>
      <c r="Z47" s="16" t="e">
        <f t="array" ref="Z47">INDEX($E$51:$O$401,MATCH(Z$38&amp;$A47,$B$51:$B$401&amp;$D$51:$D$401,0),MATCH(Z$36,$E$50:$O$50,0))</f>
        <v>#N/A</v>
      </c>
    </row>
    <row r="48" spans="1:26" ht="15" thickBot="1" x14ac:dyDescent="0.35"/>
    <row r="49" spans="1:19" s="17" customFormat="1" ht="15" thickBot="1" x14ac:dyDescent="0.35">
      <c r="A49" s="17" t="s">
        <v>202</v>
      </c>
      <c r="S49" s="19"/>
    </row>
    <row r="50" spans="1:19" x14ac:dyDescent="0.3">
      <c r="A50" s="15" t="s">
        <v>87</v>
      </c>
      <c r="B50" s="15" t="s">
        <v>8</v>
      </c>
      <c r="C50" s="15" t="s">
        <v>302</v>
      </c>
      <c r="D50" s="15" t="s">
        <v>262</v>
      </c>
      <c r="E50" s="15">
        <v>2007</v>
      </c>
      <c r="F50" s="15">
        <v>2012</v>
      </c>
      <c r="G50" s="15">
        <v>2020</v>
      </c>
      <c r="H50" s="15">
        <v>2030</v>
      </c>
      <c r="I50" s="15">
        <v>2040</v>
      </c>
      <c r="J50" s="15">
        <v>2050</v>
      </c>
      <c r="K50" s="15">
        <v>2060</v>
      </c>
      <c r="L50" s="15">
        <v>2070</v>
      </c>
      <c r="M50" s="15">
        <v>2080</v>
      </c>
      <c r="N50" s="15">
        <v>2090</v>
      </c>
      <c r="O50" s="15">
        <v>2100</v>
      </c>
    </row>
    <row r="51" spans="1:19" x14ac:dyDescent="0.3">
      <c r="A51" s="15" t="str">
        <f>INDEX('R1. Scenario specifications'!$C$11:$C$49,MATCH($B51,'R1. Scenario specifications'!$A$11:$A$49,0))</f>
        <v>TIAM BAU - No Policy Action</v>
      </c>
      <c r="B51" s="15" t="s">
        <v>11</v>
      </c>
      <c r="C51" s="15" t="s">
        <v>317</v>
      </c>
      <c r="D51" s="15" t="s">
        <v>357</v>
      </c>
      <c r="E51" s="16">
        <v>0</v>
      </c>
      <c r="F51" s="16">
        <v>820.13437499999918</v>
      </c>
      <c r="G51" s="16">
        <v>792.24799999999948</v>
      </c>
      <c r="H51" s="16">
        <v>357.87441281962424</v>
      </c>
      <c r="I51" s="16">
        <v>137.33079268751601</v>
      </c>
      <c r="J51" s="16">
        <v>7562.0539363249891</v>
      </c>
      <c r="K51" s="16">
        <v>8139.7349377205246</v>
      </c>
      <c r="L51" s="16">
        <v>7464.5504817975707</v>
      </c>
      <c r="M51" s="16">
        <v>6979.0685700943532</v>
      </c>
      <c r="N51" s="16">
        <v>9307.5746042652827</v>
      </c>
      <c r="O51" s="16">
        <v>16631.206270746825</v>
      </c>
      <c r="S51" s="18"/>
    </row>
    <row r="52" spans="1:19" x14ac:dyDescent="0.3">
      <c r="A52" s="15" t="str">
        <f>INDEX('R1. Scenario specifications'!$C$11:$C$49,MATCH($B52,'R1. Scenario specifications'!$A$11:$A$49,0))</f>
        <v>TIAM BAU - No Policy Action</v>
      </c>
      <c r="B52" s="15" t="s">
        <v>11</v>
      </c>
      <c r="C52" s="15" t="s">
        <v>52</v>
      </c>
      <c r="D52" s="15" t="s">
        <v>358</v>
      </c>
      <c r="E52" s="16">
        <v>26912.745521583234</v>
      </c>
      <c r="F52" s="16">
        <v>24722.3290023343</v>
      </c>
      <c r="G52" s="16">
        <v>21842.649333309313</v>
      </c>
      <c r="H52" s="16">
        <v>27767.745992027838</v>
      </c>
      <c r="I52" s="16">
        <v>54671.446142697452</v>
      </c>
      <c r="J52" s="16">
        <v>38561.405260225431</v>
      </c>
      <c r="K52" s="16">
        <v>35335.032922076643</v>
      </c>
      <c r="L52" s="16">
        <v>34795.72700462061</v>
      </c>
      <c r="M52" s="16">
        <v>35775.002293847283</v>
      </c>
      <c r="N52" s="16">
        <v>37605.609996467538</v>
      </c>
      <c r="O52" s="16">
        <v>20919.015808884356</v>
      </c>
    </row>
    <row r="53" spans="1:19" x14ac:dyDescent="0.3">
      <c r="A53" s="15" t="str">
        <f>INDEX('R1. Scenario specifications'!$C$11:$C$49,MATCH($B53,'R1. Scenario specifications'!$A$11:$A$49,0))</f>
        <v>TIAM BAU - No Policy Action</v>
      </c>
      <c r="B53" s="15" t="s">
        <v>11</v>
      </c>
      <c r="C53" s="15" t="s">
        <v>318</v>
      </c>
      <c r="D53" s="15" t="s">
        <v>359</v>
      </c>
      <c r="E53" s="16">
        <v>0.55126200000000003</v>
      </c>
      <c r="F53" s="16">
        <v>0.27214200000000005</v>
      </c>
      <c r="G53" s="16">
        <v>45.963941456190994</v>
      </c>
      <c r="H53" s="16">
        <v>56.220066244731683</v>
      </c>
      <c r="I53" s="16">
        <v>53.123312345432332</v>
      </c>
      <c r="J53" s="16">
        <v>51.433726169339728</v>
      </c>
      <c r="K53" s="16">
        <v>4142.4331922022748</v>
      </c>
      <c r="L53" s="16">
        <v>9482.5619609453643</v>
      </c>
      <c r="M53" s="16">
        <v>11930.811089881736</v>
      </c>
      <c r="N53" s="16">
        <v>13661.238939445851</v>
      </c>
      <c r="O53" s="16">
        <v>16401.186082991644</v>
      </c>
    </row>
    <row r="54" spans="1:19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319</v>
      </c>
      <c r="D54" s="15" t="s">
        <v>360</v>
      </c>
      <c r="E54" s="16">
        <v>138.88007226094672</v>
      </c>
      <c r="F54" s="16">
        <v>258.23201733273561</v>
      </c>
      <c r="G54" s="16">
        <v>1109.7935399999999</v>
      </c>
      <c r="H54" s="16">
        <v>2819.365672628041</v>
      </c>
      <c r="I54" s="16">
        <v>3209.0874417589102</v>
      </c>
      <c r="J54" s="16">
        <v>3229.0235120000002</v>
      </c>
      <c r="K54" s="16">
        <v>2329.19788546474</v>
      </c>
      <c r="L54" s="16">
        <v>3126.8520320590737</v>
      </c>
      <c r="M54" s="16">
        <v>3114.9405788460322</v>
      </c>
      <c r="N54" s="16">
        <v>3114.9405788460322</v>
      </c>
      <c r="O54" s="16">
        <v>3229.0235120000002</v>
      </c>
    </row>
    <row r="55" spans="1:19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53</v>
      </c>
      <c r="D55" s="15" t="s">
        <v>361</v>
      </c>
      <c r="E55" s="16">
        <v>47506.401201567351</v>
      </c>
      <c r="F55" s="16">
        <v>51370.316217901098</v>
      </c>
      <c r="G55" s="16">
        <v>64415.645229991766</v>
      </c>
      <c r="H55" s="16">
        <v>53786.555713368354</v>
      </c>
      <c r="I55" s="16">
        <v>16200.24546985391</v>
      </c>
      <c r="J55" s="16">
        <v>16139.567836518347</v>
      </c>
      <c r="K55" s="16">
        <v>15639.670144546826</v>
      </c>
      <c r="L55" s="16">
        <v>13325.826923331026</v>
      </c>
      <c r="M55" s="16">
        <v>11180.117921129931</v>
      </c>
      <c r="N55" s="16">
        <v>8239.1186053325837</v>
      </c>
      <c r="O55" s="16">
        <v>6534.0952330496311</v>
      </c>
    </row>
    <row r="56" spans="1:19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54</v>
      </c>
      <c r="D56" s="15" t="s">
        <v>362</v>
      </c>
      <c r="E56" s="16">
        <v>703.80118607166298</v>
      </c>
      <c r="F56" s="16">
        <v>336.53077865475609</v>
      </c>
      <c r="G56" s="16">
        <v>582.77020227506603</v>
      </c>
      <c r="H56" s="16">
        <v>1193.3078237070574</v>
      </c>
      <c r="I56" s="16">
        <v>1144.6489969103188</v>
      </c>
      <c r="J56" s="16">
        <v>367.40465610724465</v>
      </c>
      <c r="K56" s="16">
        <v>568.40739399011113</v>
      </c>
      <c r="L56" s="16">
        <v>684.85489925298486</v>
      </c>
      <c r="M56" s="16">
        <v>964.35360993514996</v>
      </c>
      <c r="N56" s="16">
        <v>1432.8843540166176</v>
      </c>
      <c r="O56" s="16">
        <v>836.03835671218224</v>
      </c>
    </row>
    <row r="57" spans="1:19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320</v>
      </c>
      <c r="D57" s="15" t="s">
        <v>363</v>
      </c>
      <c r="E57" s="16">
        <v>0</v>
      </c>
      <c r="F57" s="16">
        <v>0</v>
      </c>
      <c r="G57" s="16">
        <v>744.14598940555288</v>
      </c>
      <c r="H57" s="16">
        <v>6018.0649189418464</v>
      </c>
      <c r="I57" s="16">
        <v>5783.2974138419386</v>
      </c>
      <c r="J57" s="16">
        <v>9636.1522745628808</v>
      </c>
      <c r="K57" s="16">
        <v>6022.4071000591593</v>
      </c>
      <c r="L57" s="16">
        <v>1941.4321440228966</v>
      </c>
      <c r="M57" s="16">
        <v>3137.6301601045848</v>
      </c>
      <c r="N57" s="16">
        <v>5618.6895601165143</v>
      </c>
      <c r="O57" s="16">
        <v>14061.161956756958</v>
      </c>
    </row>
    <row r="58" spans="1:19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55</v>
      </c>
      <c r="D58" s="15" t="s">
        <v>265</v>
      </c>
      <c r="E58" s="16">
        <v>396.13187480267305</v>
      </c>
      <c r="F58" s="16">
        <v>187.82116931527281</v>
      </c>
      <c r="G58" s="16">
        <v>2050.5753384800128</v>
      </c>
      <c r="H58" s="16">
        <v>3074.4626955209965</v>
      </c>
      <c r="I58" s="16">
        <v>13360.455785966662</v>
      </c>
      <c r="J58" s="16">
        <v>26390.14948299247</v>
      </c>
      <c r="K58" s="16">
        <v>25934.539056079178</v>
      </c>
      <c r="L58" s="16">
        <v>22954.169194556867</v>
      </c>
      <c r="M58" s="16">
        <v>23054.501100871945</v>
      </c>
      <c r="N58" s="16">
        <v>19701.654615617805</v>
      </c>
      <c r="O58" s="16">
        <v>21893.870751272272</v>
      </c>
    </row>
    <row r="59" spans="1:19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321</v>
      </c>
      <c r="D59" s="15" t="s">
        <v>344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</row>
    <row r="60" spans="1:19" x14ac:dyDescent="0.3">
      <c r="A60" s="15" t="str">
        <f>INDEX('R1. Scenario specifications'!$C$11:$C$49,MATCH($B60,'R1. Scenario specifications'!$A$11:$A$49,0))</f>
        <v>Vivid BAU - WEO Current Policies Scenario emissions pathway run through TIAM</v>
      </c>
      <c r="B60" s="15" t="s">
        <v>13</v>
      </c>
      <c r="C60" s="15" t="s">
        <v>317</v>
      </c>
      <c r="D60" s="15" t="s">
        <v>357</v>
      </c>
      <c r="E60" s="16">
        <v>317.33999999999986</v>
      </c>
      <c r="F60" s="16">
        <v>820.13437499999907</v>
      </c>
      <c r="G60" s="16">
        <v>865.97481124999933</v>
      </c>
      <c r="H60" s="16">
        <v>407.65917499650709</v>
      </c>
      <c r="I60" s="16">
        <v>141.51758430753299</v>
      </c>
      <c r="J60" s="16">
        <v>7426.5451232887954</v>
      </c>
      <c r="K60" s="16">
        <v>8195.5829359754698</v>
      </c>
      <c r="L60" s="16">
        <v>7520.2751896365899</v>
      </c>
      <c r="M60" s="16">
        <v>7049.103115141299</v>
      </c>
      <c r="N60" s="16">
        <v>9379.7971771863777</v>
      </c>
      <c r="O60" s="16">
        <v>16597.365193296922</v>
      </c>
    </row>
    <row r="61" spans="1:19" x14ac:dyDescent="0.3">
      <c r="A61" s="15" t="str">
        <f>INDEX('R1. Scenario specifications'!$C$11:$C$49,MATCH($B61,'R1. Scenario specifications'!$A$11:$A$49,0))</f>
        <v>Vivid BAU - WEO Current Policies Scenario emissions pathway run through TIAM</v>
      </c>
      <c r="B61" s="15" t="s">
        <v>13</v>
      </c>
      <c r="C61" s="15" t="s">
        <v>52</v>
      </c>
      <c r="D61" s="15" t="s">
        <v>358</v>
      </c>
      <c r="E61" s="16">
        <v>26477.32203843195</v>
      </c>
      <c r="F61" s="16">
        <v>24236.548965555394</v>
      </c>
      <c r="G61" s="16">
        <v>20389.951199126775</v>
      </c>
      <c r="H61" s="16">
        <v>27754.263868910934</v>
      </c>
      <c r="I61" s="16">
        <v>54190.81541900921</v>
      </c>
      <c r="J61" s="16">
        <v>38581.04849285596</v>
      </c>
      <c r="K61" s="16">
        <v>34889.156132475197</v>
      </c>
      <c r="L61" s="16">
        <v>34906.348042386038</v>
      </c>
      <c r="M61" s="16">
        <v>35806.724975372614</v>
      </c>
      <c r="N61" s="16">
        <v>37775.091174027213</v>
      </c>
      <c r="O61" s="16">
        <v>20974.044016387972</v>
      </c>
    </row>
    <row r="62" spans="1:19" x14ac:dyDescent="0.3">
      <c r="A62" s="15" t="str">
        <f>INDEX('R1. Scenario specifications'!$C$11:$C$49,MATCH($B62,'R1. Scenario specifications'!$A$11:$A$49,0))</f>
        <v>Vivid BAU - WEO Current Policies Scenario emissions pathway run through TIAM</v>
      </c>
      <c r="B62" s="15" t="s">
        <v>13</v>
      </c>
      <c r="C62" s="15" t="s">
        <v>318</v>
      </c>
      <c r="D62" s="15" t="s">
        <v>359</v>
      </c>
      <c r="E62" s="16">
        <v>0.55126200000000003</v>
      </c>
      <c r="F62" s="16">
        <v>0.27214200000000005</v>
      </c>
      <c r="G62" s="16">
        <v>45.963941456190994</v>
      </c>
      <c r="H62" s="16">
        <v>56.19022035885714</v>
      </c>
      <c r="I62" s="16">
        <v>53.114435586248163</v>
      </c>
      <c r="J62" s="16">
        <v>51.433726169339728</v>
      </c>
      <c r="K62" s="16">
        <v>3874.4044267427194</v>
      </c>
      <c r="L62" s="16">
        <v>9249.9189915651605</v>
      </c>
      <c r="M62" s="16">
        <v>11897.145654652501</v>
      </c>
      <c r="N62" s="16">
        <v>13567.316829109084</v>
      </c>
      <c r="O62" s="16">
        <v>16389.17324676385</v>
      </c>
    </row>
    <row r="63" spans="1:19" x14ac:dyDescent="0.3">
      <c r="A63" s="15" t="str">
        <f>INDEX('R1. Scenario specifications'!$C$11:$C$49,MATCH($B63,'R1. Scenario specifications'!$A$11:$A$49,0))</f>
        <v>Vivid BAU - WEO Current Policies Scenario emissions pathway run through TIAM</v>
      </c>
      <c r="B63" s="15" t="s">
        <v>13</v>
      </c>
      <c r="C63" s="15" t="s">
        <v>319</v>
      </c>
      <c r="D63" s="15" t="s">
        <v>360</v>
      </c>
      <c r="E63" s="16">
        <v>138.82657027631703</v>
      </c>
      <c r="F63" s="16">
        <v>258.4708466169742</v>
      </c>
      <c r="G63" s="16">
        <v>2348.9005977254883</v>
      </c>
      <c r="H63" s="16">
        <v>2834.2586679062683</v>
      </c>
      <c r="I63" s="16">
        <v>3218.4516944115567</v>
      </c>
      <c r="J63" s="16">
        <v>3229.0235120000002</v>
      </c>
      <c r="K63" s="16">
        <v>2694.2029826922098</v>
      </c>
      <c r="L63" s="16">
        <v>3124.5958140825182</v>
      </c>
      <c r="M63" s="16">
        <v>3113.678215247849</v>
      </c>
      <c r="N63" s="16">
        <v>3113.678215247849</v>
      </c>
      <c r="O63" s="16">
        <v>3229.0235120000002</v>
      </c>
    </row>
    <row r="64" spans="1:19" x14ac:dyDescent="0.3">
      <c r="A64" s="15" t="str">
        <f>INDEX('R1. Scenario specifications'!$C$11:$C$49,MATCH($B64,'R1. Scenario specifications'!$A$11:$A$49,0))</f>
        <v>Vivid BAU - WEO Current Policies Scenario emissions pathway run through TIAM</v>
      </c>
      <c r="B64" s="15" t="s">
        <v>13</v>
      </c>
      <c r="C64" s="15" t="s">
        <v>53</v>
      </c>
      <c r="D64" s="15" t="s">
        <v>361</v>
      </c>
      <c r="E64" s="16">
        <v>47507.237628841329</v>
      </c>
      <c r="F64" s="16">
        <v>51369.481320989726</v>
      </c>
      <c r="G64" s="16">
        <v>62760.956693990003</v>
      </c>
      <c r="H64" s="16">
        <v>53171.354914706098</v>
      </c>
      <c r="I64" s="16">
        <v>15962.887625595957</v>
      </c>
      <c r="J64" s="16">
        <v>16068.849317016544</v>
      </c>
      <c r="K64" s="16">
        <v>16205.476709773426</v>
      </c>
      <c r="L64" s="16">
        <v>13192.404962412847</v>
      </c>
      <c r="M64" s="16">
        <v>10962.243643486443</v>
      </c>
      <c r="N64" s="16">
        <v>8229.379911854503</v>
      </c>
      <c r="O64" s="16">
        <v>6523.8050977885659</v>
      </c>
    </row>
    <row r="65" spans="1:15" x14ac:dyDescent="0.3">
      <c r="A65" s="15" t="str">
        <f>INDEX('R1. Scenario specifications'!$C$11:$C$49,MATCH($B65,'R1. Scenario specifications'!$A$11:$A$49,0))</f>
        <v>Vivid BAU - WEO Current Policies Scenario emissions pathway run through TIAM</v>
      </c>
      <c r="B65" s="15" t="s">
        <v>13</v>
      </c>
      <c r="C65" s="15" t="s">
        <v>54</v>
      </c>
      <c r="D65" s="15" t="s">
        <v>362</v>
      </c>
      <c r="E65" s="16">
        <v>701.71044106117222</v>
      </c>
      <c r="F65" s="16">
        <v>335.89869295391009</v>
      </c>
      <c r="G65" s="16">
        <v>580.12832674833521</v>
      </c>
      <c r="H65" s="16">
        <v>1208.5760809468329</v>
      </c>
      <c r="I65" s="16">
        <v>1115.7801434471598</v>
      </c>
      <c r="J65" s="16">
        <v>345.92267606502332</v>
      </c>
      <c r="K65" s="16">
        <v>664.08103713297817</v>
      </c>
      <c r="L65" s="16">
        <v>736.88879444532711</v>
      </c>
      <c r="M65" s="16">
        <v>1016.387505127496</v>
      </c>
      <c r="N65" s="16">
        <v>1434.184408493338</v>
      </c>
      <c r="O65" s="16">
        <v>820.30741335596622</v>
      </c>
    </row>
    <row r="66" spans="1:15" x14ac:dyDescent="0.3">
      <c r="A66" s="15" t="str">
        <f>INDEX('R1. Scenario specifications'!$C$11:$C$49,MATCH($B66,'R1. Scenario specifications'!$A$11:$A$49,0))</f>
        <v>Vivid BAU - WEO Current Policies Scenario emissions pathway run through TIAM</v>
      </c>
      <c r="B66" s="15" t="s">
        <v>13</v>
      </c>
      <c r="C66" s="15" t="s">
        <v>320</v>
      </c>
      <c r="D66" s="15" t="s">
        <v>363</v>
      </c>
      <c r="E66" s="16">
        <v>0</v>
      </c>
      <c r="F66" s="16">
        <v>0</v>
      </c>
      <c r="G66" s="16">
        <v>0</v>
      </c>
      <c r="H66" s="16">
        <v>5075.6771357785601</v>
      </c>
      <c r="I66" s="16">
        <v>6057.8037305107136</v>
      </c>
      <c r="J66" s="16">
        <v>9693.1768462914988</v>
      </c>
      <c r="K66" s="16">
        <v>6163.0043980789033</v>
      </c>
      <c r="L66" s="16">
        <v>2364.7811091876324</v>
      </c>
      <c r="M66" s="16">
        <v>3305.0035296086398</v>
      </c>
      <c r="N66" s="16">
        <v>5494.814148051968</v>
      </c>
      <c r="O66" s="16">
        <v>13984.013740858176</v>
      </c>
    </row>
    <row r="67" spans="1:15" x14ac:dyDescent="0.3">
      <c r="A67" s="15" t="str">
        <f>INDEX('R1. Scenario specifications'!$C$11:$C$49,MATCH($B67,'R1. Scenario specifications'!$A$11:$A$49,0))</f>
        <v>Vivid BAU - WEO Current Policies Scenario emissions pathway run through TIAM</v>
      </c>
      <c r="B67" s="15" t="s">
        <v>13</v>
      </c>
      <c r="C67" s="15" t="s">
        <v>55</v>
      </c>
      <c r="D67" s="15" t="s">
        <v>265</v>
      </c>
      <c r="E67" s="16">
        <v>395.53466572905057</v>
      </c>
      <c r="F67" s="16">
        <v>186.69919412154741</v>
      </c>
      <c r="G67" s="16">
        <v>2350.8734573529546</v>
      </c>
      <c r="H67" s="16">
        <v>3886.8997612622247</v>
      </c>
      <c r="I67" s="16">
        <v>13865.03218659742</v>
      </c>
      <c r="J67" s="16">
        <v>26529.645636476613</v>
      </c>
      <c r="K67" s="16">
        <v>25874.166654914243</v>
      </c>
      <c r="L67" s="16">
        <v>22792.972741002799</v>
      </c>
      <c r="M67" s="16">
        <v>22875.958006082499</v>
      </c>
      <c r="N67" s="16">
        <v>19931.089040674309</v>
      </c>
      <c r="O67" s="16">
        <v>22045.880009735025</v>
      </c>
    </row>
    <row r="68" spans="1:15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321</v>
      </c>
      <c r="D68" s="15" t="s">
        <v>344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</row>
    <row r="69" spans="1:15" x14ac:dyDescent="0.3">
      <c r="A69" s="15" t="str">
        <f>INDEX('R1. Scenario specifications'!$C$11:$C$49,MATCH($B69,'R1. Scenario specifications'!$A$11:$A$49,0))</f>
        <v>Vivid Paris NDCs - WEO New Policies Scenario emissions pathway run through TIAM</v>
      </c>
      <c r="B69" s="15" t="s">
        <v>14</v>
      </c>
      <c r="C69" s="15" t="s">
        <v>317</v>
      </c>
      <c r="D69" s="15" t="s">
        <v>357</v>
      </c>
      <c r="E69" s="16">
        <v>0</v>
      </c>
      <c r="F69" s="16">
        <v>820.13437499999918</v>
      </c>
      <c r="G69" s="16">
        <v>1429.1852463188102</v>
      </c>
      <c r="H69" s="16">
        <v>1126.4559274446704</v>
      </c>
      <c r="I69" s="16">
        <v>1597.1023171123211</v>
      </c>
      <c r="J69" s="16">
        <v>7591.5112138771456</v>
      </c>
      <c r="K69" s="16">
        <v>8004.4412218578254</v>
      </c>
      <c r="L69" s="16">
        <v>7758.311171282181</v>
      </c>
      <c r="M69" s="16">
        <v>7925.7524444081664</v>
      </c>
      <c r="N69" s="16">
        <v>9562.9365957818336</v>
      </c>
      <c r="O69" s="16">
        <v>16985.060321034551</v>
      </c>
    </row>
    <row r="70" spans="1:15" x14ac:dyDescent="0.3">
      <c r="A70" s="15" t="str">
        <f>INDEX('R1. Scenario specifications'!$C$11:$C$49,MATCH($B70,'R1. Scenario specifications'!$A$11:$A$49,0))</f>
        <v>Vivid Paris NDCs - WEO New Policies Scenario emissions pathway run through TIAM</v>
      </c>
      <c r="B70" s="15" t="s">
        <v>14</v>
      </c>
      <c r="C70" s="15" t="s">
        <v>52</v>
      </c>
      <c r="D70" s="15" t="s">
        <v>358</v>
      </c>
      <c r="E70" s="16">
        <v>26912.745521583234</v>
      </c>
      <c r="F70" s="16">
        <v>24722.3290023343</v>
      </c>
      <c r="G70" s="16">
        <v>20326.537823526745</v>
      </c>
      <c r="H70" s="16">
        <v>28466.603666000337</v>
      </c>
      <c r="I70" s="16">
        <v>52614.073408959863</v>
      </c>
      <c r="J70" s="16">
        <v>37027.840915784698</v>
      </c>
      <c r="K70" s="16">
        <v>31145.603139849925</v>
      </c>
      <c r="L70" s="16">
        <v>35279.77676658531</v>
      </c>
      <c r="M70" s="16">
        <v>36296.4441609598</v>
      </c>
      <c r="N70" s="16">
        <v>36806.445089436413</v>
      </c>
      <c r="O70" s="16">
        <v>20845.409794943338</v>
      </c>
    </row>
    <row r="71" spans="1:15" x14ac:dyDescent="0.3">
      <c r="A71" s="15" t="str">
        <f>INDEX('R1. Scenario specifications'!$C$11:$C$49,MATCH($B71,'R1. Scenario specifications'!$A$11:$A$49,0))</f>
        <v>Vivid Paris NDCs - WEO New Policies Scenario emissions pathway run through TIAM</v>
      </c>
      <c r="B71" s="15" t="s">
        <v>14</v>
      </c>
      <c r="C71" s="15" t="s">
        <v>318</v>
      </c>
      <c r="D71" s="15" t="s">
        <v>359</v>
      </c>
      <c r="E71" s="16">
        <v>0.55126200000000003</v>
      </c>
      <c r="F71" s="16">
        <v>0.27214200000000005</v>
      </c>
      <c r="G71" s="16">
        <v>45.963941456190994</v>
      </c>
      <c r="H71" s="16">
        <v>56.220066244731683</v>
      </c>
      <c r="I71" s="16">
        <v>53.123312345432332</v>
      </c>
      <c r="J71" s="16">
        <v>51.433726169339728</v>
      </c>
      <c r="K71" s="16">
        <v>5102.3705575302802</v>
      </c>
      <c r="L71" s="16">
        <v>9008.4979833226771</v>
      </c>
      <c r="M71" s="16">
        <v>11060.018728903002</v>
      </c>
      <c r="N71" s="16">
        <v>12484.945235995239</v>
      </c>
      <c r="O71" s="16">
        <v>15166.70056883034</v>
      </c>
    </row>
    <row r="72" spans="1:15" x14ac:dyDescent="0.3">
      <c r="A72" s="15" t="str">
        <f>INDEX('R1. Scenario specifications'!$C$11:$C$49,MATCH($B72,'R1. Scenario specifications'!$A$11:$A$49,0))</f>
        <v>Vivid Paris NDCs - WEO New Policies Scenario emissions pathway run through TIAM</v>
      </c>
      <c r="B72" s="15" t="s">
        <v>14</v>
      </c>
      <c r="C72" s="15" t="s">
        <v>319</v>
      </c>
      <c r="D72" s="15" t="s">
        <v>360</v>
      </c>
      <c r="E72" s="16">
        <v>138.88007226094672</v>
      </c>
      <c r="F72" s="16">
        <v>258.23201733273561</v>
      </c>
      <c r="G72" s="16">
        <v>2398.1372114586793</v>
      </c>
      <c r="H72" s="16">
        <v>2809.9618236262331</v>
      </c>
      <c r="I72" s="16">
        <v>3223.6452665127094</v>
      </c>
      <c r="J72" s="16">
        <v>3229.0391990705352</v>
      </c>
      <c r="K72" s="16">
        <v>3185.3965624588568</v>
      </c>
      <c r="L72" s="16">
        <v>3131.3081778348087</v>
      </c>
      <c r="M72" s="16">
        <v>3112.7117400273155</v>
      </c>
      <c r="N72" s="16">
        <v>3225.9088108748861</v>
      </c>
      <c r="O72" s="16">
        <v>3229.0391990705357</v>
      </c>
    </row>
    <row r="73" spans="1:15" x14ac:dyDescent="0.3">
      <c r="A73" s="15" t="str">
        <f>INDEX('R1. Scenario specifications'!$C$11:$C$49,MATCH($B73,'R1. Scenario specifications'!$A$11:$A$49,0))</f>
        <v>Vivid Paris NDCs - WEO New Policies Scenario emissions pathway run through TIAM</v>
      </c>
      <c r="B73" s="15" t="s">
        <v>14</v>
      </c>
      <c r="C73" s="15" t="s">
        <v>53</v>
      </c>
      <c r="D73" s="15" t="s">
        <v>361</v>
      </c>
      <c r="E73" s="16">
        <v>47506.401201567351</v>
      </c>
      <c r="F73" s="16">
        <v>51370.316217901098</v>
      </c>
      <c r="G73" s="16">
        <v>62705.027954641606</v>
      </c>
      <c r="H73" s="16">
        <v>50867.421793462643</v>
      </c>
      <c r="I73" s="16">
        <v>15130.729423468645</v>
      </c>
      <c r="J73" s="16">
        <v>17302.889048565507</v>
      </c>
      <c r="K73" s="16">
        <v>17895.873623272419</v>
      </c>
      <c r="L73" s="16">
        <v>13499.500758162949</v>
      </c>
      <c r="M73" s="16">
        <v>11886.412269774113</v>
      </c>
      <c r="N73" s="16">
        <v>10467.231793820334</v>
      </c>
      <c r="O73" s="16">
        <v>8135.6223171205302</v>
      </c>
    </row>
    <row r="74" spans="1:15" x14ac:dyDescent="0.3">
      <c r="A74" s="15" t="str">
        <f>INDEX('R1. Scenario specifications'!$C$11:$C$49,MATCH($B74,'R1. Scenario specifications'!$A$11:$A$49,0))</f>
        <v>Vivid Paris NDCs - WEO New Policies Scenario emissions pathway run through TIAM</v>
      </c>
      <c r="B74" s="15" t="s">
        <v>14</v>
      </c>
      <c r="C74" s="15" t="s">
        <v>54</v>
      </c>
      <c r="D74" s="15" t="s">
        <v>362</v>
      </c>
      <c r="E74" s="16">
        <v>703.80118607166298</v>
      </c>
      <c r="F74" s="16">
        <v>336.53077865475609</v>
      </c>
      <c r="G74" s="16">
        <v>564.84007441972437</v>
      </c>
      <c r="H74" s="16">
        <v>1182.8249374646086</v>
      </c>
      <c r="I74" s="16">
        <v>1136.774397846847</v>
      </c>
      <c r="J74" s="16">
        <v>363.12455400338359</v>
      </c>
      <c r="K74" s="16">
        <v>542.55906867129102</v>
      </c>
      <c r="L74" s="16">
        <v>502.87333733713905</v>
      </c>
      <c r="M74" s="16">
        <v>782.37204801930648</v>
      </c>
      <c r="N74" s="16">
        <v>1413.3079909784826</v>
      </c>
      <c r="O74" s="16">
        <v>701.87750941804245</v>
      </c>
    </row>
    <row r="75" spans="1:15" x14ac:dyDescent="0.3">
      <c r="A75" s="15" t="str">
        <f>INDEX('R1. Scenario specifications'!$C$11:$C$49,MATCH($B75,'R1. Scenario specifications'!$A$11:$A$49,0))</f>
        <v>Vivid Paris NDCs - WEO New Policies Scenario emissions pathway run through TIAM</v>
      </c>
      <c r="B75" s="15" t="s">
        <v>14</v>
      </c>
      <c r="C75" s="15" t="s">
        <v>320</v>
      </c>
      <c r="D75" s="15" t="s">
        <v>363</v>
      </c>
      <c r="E75" s="16">
        <v>0</v>
      </c>
      <c r="F75" s="16">
        <v>0</v>
      </c>
      <c r="G75" s="16">
        <v>0</v>
      </c>
      <c r="H75" s="16">
        <v>2632.6793927440012</v>
      </c>
      <c r="I75" s="16">
        <v>3505.1129453550566</v>
      </c>
      <c r="J75" s="16">
        <v>7726.0506820525325</v>
      </c>
      <c r="K75" s="16">
        <v>4466.8091233027799</v>
      </c>
      <c r="L75" s="16">
        <v>1918.955363383948</v>
      </c>
      <c r="M75" s="16">
        <v>3136.8743236886039</v>
      </c>
      <c r="N75" s="16">
        <v>6035.4441292943002</v>
      </c>
      <c r="O75" s="16">
        <v>14866.5910284158</v>
      </c>
    </row>
    <row r="76" spans="1:15" x14ac:dyDescent="0.3">
      <c r="A76" s="15" t="str">
        <f>INDEX('R1. Scenario specifications'!$C$11:$C$49,MATCH($B76,'R1. Scenario specifications'!$A$11:$A$49,0))</f>
        <v>Vivid Paris NDCs - WEO New Policies Scenario emissions pathway run through TIAM</v>
      </c>
      <c r="B76" s="15" t="s">
        <v>14</v>
      </c>
      <c r="C76" s="15" t="s">
        <v>55</v>
      </c>
      <c r="D76" s="15" t="s">
        <v>265</v>
      </c>
      <c r="E76" s="16">
        <v>396.13187480267305</v>
      </c>
      <c r="F76" s="16">
        <v>187.82116931527281</v>
      </c>
      <c r="G76" s="16">
        <v>1887.7262909768287</v>
      </c>
      <c r="H76" s="16">
        <v>4767.2277069790489</v>
      </c>
      <c r="I76" s="16">
        <v>16107.981208765212</v>
      </c>
      <c r="J76" s="16">
        <v>27757.00080455951</v>
      </c>
      <c r="K76" s="16">
        <v>24372.441806144441</v>
      </c>
      <c r="L76" s="16">
        <v>23315.635613711613</v>
      </c>
      <c r="M76" s="16">
        <v>23664.002591457403</v>
      </c>
      <c r="N76" s="16">
        <v>21325.421286770095</v>
      </c>
      <c r="O76" s="16">
        <v>23402.895750720389</v>
      </c>
    </row>
    <row r="77" spans="1:15" x14ac:dyDescent="0.3">
      <c r="A77" s="15" t="str">
        <f>INDEX('R1. Scenario specifications'!$C$11:$C$49,MATCH($B77,'R1. Scenario specifications'!$A$11:$A$49,0))</f>
        <v>Vivid Paris NDCs - WEO New Policies Scenario emissions pathway run through TIAM</v>
      </c>
      <c r="B77" s="15" t="s">
        <v>14</v>
      </c>
      <c r="C77" s="15" t="s">
        <v>321</v>
      </c>
      <c r="D77" s="15" t="s">
        <v>344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</row>
    <row r="78" spans="1:15" x14ac:dyDescent="0.3">
      <c r="A78" s="15" t="str">
        <f>INDEX('R1. Scenario specifications'!$C$11:$C$49,MATCH($B78,'R1. Scenario specifications'!$A$11:$A$49,0))</f>
        <v>Current 2DS, 2020 start, 'Expect the Unexpected'</v>
      </c>
      <c r="B78" s="15" t="s">
        <v>15</v>
      </c>
      <c r="C78" s="15" t="s">
        <v>317</v>
      </c>
      <c r="D78" s="15" t="s">
        <v>357</v>
      </c>
      <c r="E78" s="16">
        <v>0</v>
      </c>
      <c r="F78" s="16">
        <v>820.13437499999918</v>
      </c>
      <c r="G78" s="16">
        <v>1429.1852463188102</v>
      </c>
      <c r="H78" s="16">
        <v>372.6427099407195</v>
      </c>
      <c r="I78" s="16">
        <v>2528.1320829297324</v>
      </c>
      <c r="J78" s="16">
        <v>7274.426788573378</v>
      </c>
      <c r="K78" s="16">
        <v>7630.8492961405364</v>
      </c>
      <c r="L78" s="16">
        <v>4218.3865836974664</v>
      </c>
      <c r="M78" s="16">
        <v>1517.0278244854985</v>
      </c>
      <c r="N78" s="16">
        <v>526.44849920754814</v>
      </c>
      <c r="O78" s="16">
        <v>6061.7711180861406</v>
      </c>
    </row>
    <row r="79" spans="1:15" x14ac:dyDescent="0.3">
      <c r="A79" s="15" t="str">
        <f>INDEX('R1. Scenario specifications'!$C$11:$C$49,MATCH($B79,'R1. Scenario specifications'!$A$11:$A$49,0))</f>
        <v>Current 2DS, 2020 start, 'Expect the Unexpected'</v>
      </c>
      <c r="B79" s="15" t="s">
        <v>15</v>
      </c>
      <c r="C79" s="15" t="s">
        <v>52</v>
      </c>
      <c r="D79" s="15" t="s">
        <v>358</v>
      </c>
      <c r="E79" s="16">
        <v>26912.745521583234</v>
      </c>
      <c r="F79" s="16">
        <v>24722.3290023343</v>
      </c>
      <c r="G79" s="16">
        <v>20326.537823526745</v>
      </c>
      <c r="H79" s="16">
        <v>23485.338538662061</v>
      </c>
      <c r="I79" s="16">
        <v>40173.92394839388</v>
      </c>
      <c r="J79" s="16">
        <v>24168.240669187962</v>
      </c>
      <c r="K79" s="16">
        <v>19467.774126107914</v>
      </c>
      <c r="L79" s="16">
        <v>19404.369856699246</v>
      </c>
      <c r="M79" s="16">
        <v>20090.083529556967</v>
      </c>
      <c r="N79" s="16">
        <v>18409.52801421257</v>
      </c>
      <c r="O79" s="16">
        <v>10703.742137663385</v>
      </c>
    </row>
    <row r="80" spans="1:15" x14ac:dyDescent="0.3">
      <c r="A80" s="15" t="str">
        <f>INDEX('R1. Scenario specifications'!$C$11:$C$49,MATCH($B80,'R1. Scenario specifications'!$A$11:$A$49,0))</f>
        <v>Current 2DS, 2020 start, 'Expect the Unexpected'</v>
      </c>
      <c r="B80" s="15" t="s">
        <v>15</v>
      </c>
      <c r="C80" s="15" t="s">
        <v>318</v>
      </c>
      <c r="D80" s="15" t="s">
        <v>359</v>
      </c>
      <c r="E80" s="16">
        <v>0.55126200000000003</v>
      </c>
      <c r="F80" s="16">
        <v>0.27214200000000005</v>
      </c>
      <c r="G80" s="16">
        <v>45.963941456190994</v>
      </c>
      <c r="H80" s="16">
        <v>56.220066244731683</v>
      </c>
      <c r="I80" s="16">
        <v>51.768195237401834</v>
      </c>
      <c r="J80" s="16">
        <v>50.429302235488322</v>
      </c>
      <c r="K80" s="16">
        <v>5136.7536837379967</v>
      </c>
      <c r="L80" s="16">
        <v>11522.797224396299</v>
      </c>
      <c r="M80" s="16">
        <v>15022.767968640363</v>
      </c>
      <c r="N80" s="16">
        <v>16395.916304091639</v>
      </c>
      <c r="O80" s="16">
        <v>18504.731587881892</v>
      </c>
    </row>
    <row r="81" spans="1:15" x14ac:dyDescent="0.3">
      <c r="A81" s="15" t="str">
        <f>INDEX('R1. Scenario specifications'!$C$11:$C$49,MATCH($B81,'R1. Scenario specifications'!$A$11:$A$49,0))</f>
        <v>Current 2DS, 2020 start, 'Expect the Unexpected'</v>
      </c>
      <c r="B81" s="15" t="s">
        <v>15</v>
      </c>
      <c r="C81" s="15" t="s">
        <v>319</v>
      </c>
      <c r="D81" s="15" t="s">
        <v>360</v>
      </c>
      <c r="E81" s="16">
        <v>138.88007226094672</v>
      </c>
      <c r="F81" s="16">
        <v>258.23201733273561</v>
      </c>
      <c r="G81" s="16">
        <v>2398.1372114586793</v>
      </c>
      <c r="H81" s="16">
        <v>2116.0877609687632</v>
      </c>
      <c r="I81" s="16">
        <v>2574.6306919166732</v>
      </c>
      <c r="J81" s="16">
        <v>2578.0571086321052</v>
      </c>
      <c r="K81" s="16">
        <v>1659.5677162560355</v>
      </c>
      <c r="L81" s="16">
        <v>538.38560176955275</v>
      </c>
      <c r="M81" s="16">
        <v>48.922165252271348</v>
      </c>
      <c r="N81" s="16">
        <v>80.562067535062909</v>
      </c>
      <c r="O81" s="16">
        <v>212.0373844193681</v>
      </c>
    </row>
    <row r="82" spans="1:15" x14ac:dyDescent="0.3">
      <c r="A82" s="15" t="str">
        <f>INDEX('R1. Scenario specifications'!$C$11:$C$49,MATCH($B82,'R1. Scenario specifications'!$A$11:$A$49,0))</f>
        <v>Current 2DS, 2020 start, 'Expect the Unexpected'</v>
      </c>
      <c r="B82" s="15" t="s">
        <v>15</v>
      </c>
      <c r="C82" s="15" t="s">
        <v>53</v>
      </c>
      <c r="D82" s="15" t="s">
        <v>361</v>
      </c>
      <c r="E82" s="16">
        <v>47506.401201567351</v>
      </c>
      <c r="F82" s="16">
        <v>51370.316217901098</v>
      </c>
      <c r="G82" s="16">
        <v>62705.027954641606</v>
      </c>
      <c r="H82" s="16">
        <v>48195.268982019254</v>
      </c>
      <c r="I82" s="16">
        <v>15739.1925204494</v>
      </c>
      <c r="J82" s="16">
        <v>18717.834989626004</v>
      </c>
      <c r="K82" s="16">
        <v>16958.590118270022</v>
      </c>
      <c r="L82" s="16">
        <v>11221.669932696626</v>
      </c>
      <c r="M82" s="16">
        <v>7073.3884283122688</v>
      </c>
      <c r="N82" s="16">
        <v>5941.4412244133573</v>
      </c>
      <c r="O82" s="16">
        <v>3198.0888815200574</v>
      </c>
    </row>
    <row r="83" spans="1:15" x14ac:dyDescent="0.3">
      <c r="A83" s="15" t="str">
        <f>INDEX('R1. Scenario specifications'!$C$11:$C$49,MATCH($B83,'R1. Scenario specifications'!$A$11:$A$49,0))</f>
        <v>Current 2DS, 2020 start, 'Expect the Unexpected'</v>
      </c>
      <c r="B83" s="15" t="s">
        <v>15</v>
      </c>
      <c r="C83" s="15" t="s">
        <v>54</v>
      </c>
      <c r="D83" s="15" t="s">
        <v>362</v>
      </c>
      <c r="E83" s="16">
        <v>703.80118607166298</v>
      </c>
      <c r="F83" s="16">
        <v>336.53077865475609</v>
      </c>
      <c r="G83" s="16">
        <v>564.84007441972437</v>
      </c>
      <c r="H83" s="16">
        <v>1175.1717355433354</v>
      </c>
      <c r="I83" s="16">
        <v>1154.9096919538511</v>
      </c>
      <c r="J83" s="16">
        <v>805.37092243436507</v>
      </c>
      <c r="K83" s="16">
        <v>1160.7433616002147</v>
      </c>
      <c r="L83" s="16">
        <v>1218.4260242280188</v>
      </c>
      <c r="M83" s="16">
        <v>1300.7290451419988</v>
      </c>
      <c r="N83" s="16">
        <v>5111.3238968837577</v>
      </c>
      <c r="O83" s="16">
        <v>7625.3359553773662</v>
      </c>
    </row>
    <row r="84" spans="1:15" x14ac:dyDescent="0.3">
      <c r="A84" s="15" t="str">
        <f>INDEX('R1. Scenario specifications'!$C$11:$C$49,MATCH($B84,'R1. Scenario specifications'!$A$11:$A$49,0))</f>
        <v>Current 2DS, 2020 start, 'Expect the Unexpected'</v>
      </c>
      <c r="B84" s="15" t="s">
        <v>15</v>
      </c>
      <c r="C84" s="15" t="s">
        <v>320</v>
      </c>
      <c r="D84" s="15" t="s">
        <v>363</v>
      </c>
      <c r="E84" s="16">
        <v>0</v>
      </c>
      <c r="F84" s="16">
        <v>0</v>
      </c>
      <c r="G84" s="16">
        <v>0</v>
      </c>
      <c r="H84" s="16">
        <v>259.031451814089</v>
      </c>
      <c r="I84" s="16">
        <v>77.041098010454803</v>
      </c>
      <c r="J84" s="16">
        <v>1282.2580518455902</v>
      </c>
      <c r="K84" s="16">
        <v>464.05612511843509</v>
      </c>
      <c r="L84" s="16">
        <v>56.414221204845006</v>
      </c>
      <c r="M84" s="16">
        <v>5.6363779095344881</v>
      </c>
      <c r="N84" s="16">
        <v>0</v>
      </c>
      <c r="O84" s="16">
        <v>167.17214152032</v>
      </c>
    </row>
    <row r="85" spans="1:15" x14ac:dyDescent="0.3">
      <c r="A85" s="15" t="str">
        <f>INDEX('R1. Scenario specifications'!$C$11:$C$49,MATCH($B85,'R1. Scenario specifications'!$A$11:$A$49,0))</f>
        <v>Current 2DS, 2020 start, 'Expect the Unexpected'</v>
      </c>
      <c r="B85" s="15" t="s">
        <v>15</v>
      </c>
      <c r="C85" s="15" t="s">
        <v>55</v>
      </c>
      <c r="D85" s="15" t="s">
        <v>265</v>
      </c>
      <c r="E85" s="16">
        <v>396.13187480267305</v>
      </c>
      <c r="F85" s="16">
        <v>187.82116931527281</v>
      </c>
      <c r="G85" s="16">
        <v>1887.7262909768287</v>
      </c>
      <c r="H85" s="16">
        <v>1930.0971010059986</v>
      </c>
      <c r="I85" s="16">
        <v>6081.7060514158766</v>
      </c>
      <c r="J85" s="16">
        <v>13715.226797746012</v>
      </c>
      <c r="K85" s="16">
        <v>6785.5631262283787</v>
      </c>
      <c r="L85" s="16">
        <v>476.47189788425896</v>
      </c>
      <c r="M85" s="16">
        <v>0</v>
      </c>
      <c r="N85" s="16">
        <v>0</v>
      </c>
      <c r="O85" s="16">
        <v>1016.072129286001</v>
      </c>
    </row>
    <row r="86" spans="1:15" x14ac:dyDescent="0.3">
      <c r="A86" s="15" t="str">
        <f>INDEX('R1. Scenario specifications'!$C$11:$C$49,MATCH($B86,'R1. Scenario specifications'!$A$11:$A$49,0))</f>
        <v>Current 2DS, 2020 start, 'Expect the Unexpected'</v>
      </c>
      <c r="B86" s="15" t="s">
        <v>15</v>
      </c>
      <c r="C86" s="15" t="s">
        <v>321</v>
      </c>
      <c r="D86" s="15" t="s">
        <v>344</v>
      </c>
      <c r="E86" s="16">
        <v>0</v>
      </c>
      <c r="F86" s="16">
        <v>0</v>
      </c>
      <c r="G86" s="16">
        <v>0</v>
      </c>
      <c r="H86" s="16">
        <v>6447.6373241097999</v>
      </c>
      <c r="I86" s="16">
        <v>11602.062116064639</v>
      </c>
      <c r="J86" s="16">
        <v>15711.8954708356</v>
      </c>
      <c r="K86" s="16">
        <v>17208.957834208144</v>
      </c>
      <c r="L86" s="16">
        <v>18323.619739450092</v>
      </c>
      <c r="M86" s="16">
        <v>19345.81962277622</v>
      </c>
      <c r="N86" s="16">
        <v>20330.93488100282</v>
      </c>
      <c r="O86" s="16">
        <v>21467.946012931945</v>
      </c>
    </row>
    <row r="87" spans="1:15" x14ac:dyDescent="0.3">
      <c r="A87" s="15" t="str">
        <f>INDEX('R1. Scenario specifications'!$C$11:$C$49,MATCH($B87,'R1. Scenario specifications'!$A$11:$A$49,0))</f>
        <v>Current 2DS, 2030 start, 'Expect the Unexpected' but with cheap energy efficiency</v>
      </c>
      <c r="B87" s="15" t="s">
        <v>16</v>
      </c>
      <c r="C87" s="15" t="s">
        <v>317</v>
      </c>
      <c r="D87" s="15" t="s">
        <v>357</v>
      </c>
      <c r="E87" s="16">
        <v>0</v>
      </c>
      <c r="F87" s="16">
        <v>820.13437499999918</v>
      </c>
      <c r="G87" s="16">
        <v>1408.1397372246988</v>
      </c>
      <c r="H87" s="16">
        <v>1323.5824485103799</v>
      </c>
      <c r="I87" s="16">
        <v>925.98486674586002</v>
      </c>
      <c r="J87" s="16">
        <v>4815.2872292680804</v>
      </c>
      <c r="K87" s="16">
        <v>8086.2359328112234</v>
      </c>
      <c r="L87" s="16">
        <v>6446.6071546310468</v>
      </c>
      <c r="M87" s="16">
        <v>3172.0078592381037</v>
      </c>
      <c r="N87" s="16">
        <v>1170.5122821372825</v>
      </c>
      <c r="O87" s="16">
        <v>5564.1828382009635</v>
      </c>
    </row>
    <row r="88" spans="1:15" x14ac:dyDescent="0.3">
      <c r="A88" s="15" t="str">
        <f>INDEX('R1. Scenario specifications'!$C$11:$C$49,MATCH($B88,'R1. Scenario specifications'!$A$11:$A$49,0))</f>
        <v>Current 2DS, 2030 start, 'Expect the Unexpected' but with cheap energy efficiency</v>
      </c>
      <c r="B88" s="15" t="s">
        <v>16</v>
      </c>
      <c r="C88" s="15" t="s">
        <v>52</v>
      </c>
      <c r="D88" s="15" t="s">
        <v>358</v>
      </c>
      <c r="E88" s="16">
        <v>26912.443150928317</v>
      </c>
      <c r="F88" s="16">
        <v>24722.314044407496</v>
      </c>
      <c r="G88" s="16">
        <v>20336.60247381021</v>
      </c>
      <c r="H88" s="16">
        <v>27739.57611616571</v>
      </c>
      <c r="I88" s="16">
        <v>36632.686451241585</v>
      </c>
      <c r="J88" s="16">
        <v>22451.54207460722</v>
      </c>
      <c r="K88" s="16">
        <v>18328.239397888392</v>
      </c>
      <c r="L88" s="16">
        <v>19141.714620360603</v>
      </c>
      <c r="M88" s="16">
        <v>19033.093346761918</v>
      </c>
      <c r="N88" s="16">
        <v>20107.620097438961</v>
      </c>
      <c r="O88" s="16">
        <v>13628.745049985662</v>
      </c>
    </row>
    <row r="89" spans="1:15" x14ac:dyDescent="0.3">
      <c r="A89" s="15" t="str">
        <f>INDEX('R1. Scenario specifications'!$C$11:$C$49,MATCH($B89,'R1. Scenario specifications'!$A$11:$A$49,0))</f>
        <v>Current 2DS, 2030 start, 'Expect the Unexpected' but with cheap energy efficiency</v>
      </c>
      <c r="B89" s="15" t="s">
        <v>16</v>
      </c>
      <c r="C89" s="15" t="s">
        <v>318</v>
      </c>
      <c r="D89" s="15" t="s">
        <v>359</v>
      </c>
      <c r="E89" s="16">
        <v>0.55126200000000003</v>
      </c>
      <c r="F89" s="16">
        <v>0.27214200000000005</v>
      </c>
      <c r="G89" s="16">
        <v>45.963941456190994</v>
      </c>
      <c r="H89" s="16">
        <v>54.999618863908154</v>
      </c>
      <c r="I89" s="16">
        <v>51.834018154916237</v>
      </c>
      <c r="J89" s="16">
        <v>47.020894836114067</v>
      </c>
      <c r="K89" s="16">
        <v>2656.822518042597</v>
      </c>
      <c r="L89" s="16">
        <v>7585.2858615497171</v>
      </c>
      <c r="M89" s="16">
        <v>10758.106027131909</v>
      </c>
      <c r="N89" s="16">
        <v>12579.636582579313</v>
      </c>
      <c r="O89" s="16">
        <v>14494.752073667247</v>
      </c>
    </row>
    <row r="90" spans="1:15" x14ac:dyDescent="0.3">
      <c r="A90" s="15" t="str">
        <f>INDEX('R1. Scenario specifications'!$C$11:$C$49,MATCH($B90,'R1. Scenario specifications'!$A$11:$A$49,0))</f>
        <v>Current 2DS, 2030 start, 'Expect the Unexpected' but with cheap energy efficiency</v>
      </c>
      <c r="B90" s="15" t="s">
        <v>16</v>
      </c>
      <c r="C90" s="15" t="s">
        <v>319</v>
      </c>
      <c r="D90" s="15" t="s">
        <v>360</v>
      </c>
      <c r="E90" s="16">
        <v>138.88007226094672</v>
      </c>
      <c r="F90" s="16">
        <v>258.23201733274016</v>
      </c>
      <c r="G90" s="16">
        <v>2400.9356350362514</v>
      </c>
      <c r="H90" s="16">
        <v>2809.6664912999277</v>
      </c>
      <c r="I90" s="16">
        <v>2668.8437309963447</v>
      </c>
      <c r="J90" s="16">
        <v>2386.2677483096595</v>
      </c>
      <c r="K90" s="16">
        <v>1552.2705383042548</v>
      </c>
      <c r="L90" s="16">
        <v>516.1078676519378</v>
      </c>
      <c r="M90" s="16">
        <v>106.29243435549665</v>
      </c>
      <c r="N90" s="16">
        <v>155.19272603389214</v>
      </c>
      <c r="O90" s="16">
        <v>186.62472179231889</v>
      </c>
    </row>
    <row r="91" spans="1:15" x14ac:dyDescent="0.3">
      <c r="A91" s="15" t="str">
        <f>INDEX('R1. Scenario specifications'!$C$11:$C$49,MATCH($B91,'R1. Scenario specifications'!$A$11:$A$49,0))</f>
        <v>Current 2DS, 2030 start, 'Expect the Unexpected' but with cheap energy efficiency</v>
      </c>
      <c r="B91" s="15" t="s">
        <v>16</v>
      </c>
      <c r="C91" s="15" t="s">
        <v>53</v>
      </c>
      <c r="D91" s="15" t="s">
        <v>361</v>
      </c>
      <c r="E91" s="16">
        <v>47506.401201567351</v>
      </c>
      <c r="F91" s="16">
        <v>51370.316217901098</v>
      </c>
      <c r="G91" s="16">
        <v>62701.812555057528</v>
      </c>
      <c r="H91" s="16">
        <v>51809.718113977178</v>
      </c>
      <c r="I91" s="16">
        <v>16905.547311225855</v>
      </c>
      <c r="J91" s="16">
        <v>15248.870744060237</v>
      </c>
      <c r="K91" s="16">
        <v>16114.927897841078</v>
      </c>
      <c r="L91" s="16">
        <v>11130.116575980528</v>
      </c>
      <c r="M91" s="16">
        <v>8404.5749454484176</v>
      </c>
      <c r="N91" s="16">
        <v>6006.4737393584546</v>
      </c>
      <c r="O91" s="16">
        <v>2655.5828272875128</v>
      </c>
    </row>
    <row r="92" spans="1:15" x14ac:dyDescent="0.3">
      <c r="A92" s="15" t="str">
        <f>INDEX('R1. Scenario specifications'!$C$11:$C$49,MATCH($B92,'R1. Scenario specifications'!$A$11:$A$49,0))</f>
        <v>Current 2DS, 2030 start, 'Expect the Unexpected' but with cheap energy efficiency</v>
      </c>
      <c r="B92" s="15" t="s">
        <v>16</v>
      </c>
      <c r="C92" s="15" t="s">
        <v>54</v>
      </c>
      <c r="D92" s="15" t="s">
        <v>362</v>
      </c>
      <c r="E92" s="16">
        <v>703.55932605471696</v>
      </c>
      <c r="F92" s="16">
        <v>336.28891863781013</v>
      </c>
      <c r="G92" s="16">
        <v>564.8130061153006</v>
      </c>
      <c r="H92" s="16">
        <v>1128.2144782527348</v>
      </c>
      <c r="I92" s="16">
        <v>1159.8433605123439</v>
      </c>
      <c r="J92" s="16">
        <v>1091.4784912396779</v>
      </c>
      <c r="K92" s="16">
        <v>1109.9052394909249</v>
      </c>
      <c r="L92" s="16">
        <v>1252.9381827943812</v>
      </c>
      <c r="M92" s="16">
        <v>1157.83879335802</v>
      </c>
      <c r="N92" s="16">
        <v>2771.1839978676244</v>
      </c>
      <c r="O92" s="16">
        <v>5224.9145254158748</v>
      </c>
    </row>
    <row r="93" spans="1:15" x14ac:dyDescent="0.3">
      <c r="A93" s="15" t="str">
        <f>INDEX('R1. Scenario specifications'!$C$11:$C$49,MATCH($B93,'R1. Scenario specifications'!$A$11:$A$49,0))</f>
        <v>Current 2DS, 2030 start, 'Expect the Unexpected' but with cheap energy efficiency</v>
      </c>
      <c r="B93" s="15" t="s">
        <v>16</v>
      </c>
      <c r="C93" s="15" t="s">
        <v>320</v>
      </c>
      <c r="D93" s="15" t="s">
        <v>363</v>
      </c>
      <c r="E93" s="16">
        <v>0</v>
      </c>
      <c r="F93" s="16">
        <v>0</v>
      </c>
      <c r="G93" s="16">
        <v>0</v>
      </c>
      <c r="H93" s="16">
        <v>2619.5877133001891</v>
      </c>
      <c r="I93" s="16">
        <v>779.11740969659968</v>
      </c>
      <c r="J93" s="16">
        <v>809.57815305107385</v>
      </c>
      <c r="K93" s="16">
        <v>251.62761265652469</v>
      </c>
      <c r="L93" s="16">
        <v>7.23966024529813</v>
      </c>
      <c r="M93" s="16">
        <v>0.65047273137051298</v>
      </c>
      <c r="N93" s="16">
        <v>0.65047273137051298</v>
      </c>
      <c r="O93" s="16">
        <v>156.41759944238513</v>
      </c>
    </row>
    <row r="94" spans="1:15" x14ac:dyDescent="0.3">
      <c r="A94" s="15" t="str">
        <f>INDEX('R1. Scenario specifications'!$C$11:$C$49,MATCH($B94,'R1. Scenario specifications'!$A$11:$A$49,0))</f>
        <v>Current 2DS, 2030 start, 'Expect the Unexpected' but with cheap energy efficiency</v>
      </c>
      <c r="B94" s="15" t="s">
        <v>16</v>
      </c>
      <c r="C94" s="15" t="s">
        <v>55</v>
      </c>
      <c r="D94" s="15" t="s">
        <v>265</v>
      </c>
      <c r="E94" s="16">
        <v>396.83789948059518</v>
      </c>
      <c r="F94" s="16">
        <v>188.11818856082573</v>
      </c>
      <c r="G94" s="16">
        <v>1903.0239702688114</v>
      </c>
      <c r="H94" s="16">
        <v>4540.2259800896691</v>
      </c>
      <c r="I94" s="16">
        <v>6567.3492524995963</v>
      </c>
      <c r="J94" s="16">
        <v>12489.990079865365</v>
      </c>
      <c r="K94" s="16">
        <v>5713.2664303381989</v>
      </c>
      <c r="L94" s="16">
        <v>133.09616885870619</v>
      </c>
      <c r="M94" s="16">
        <v>24.769444178358199</v>
      </c>
      <c r="N94" s="16">
        <v>0</v>
      </c>
      <c r="O94" s="16">
        <v>1081.3862145170592</v>
      </c>
    </row>
    <row r="95" spans="1:15" x14ac:dyDescent="0.3">
      <c r="A95" s="15" t="str">
        <f>INDEX('R1. Scenario specifications'!$C$11:$C$49,MATCH($B95,'R1. Scenario specifications'!$A$11:$A$49,0))</f>
        <v>Current 2DS, 2030 start, 'Expect the Unexpected' but with cheap energy efficiency</v>
      </c>
      <c r="B95" s="15" t="s">
        <v>16</v>
      </c>
      <c r="C95" s="15" t="s">
        <v>321</v>
      </c>
      <c r="D95" s="15" t="s">
        <v>344</v>
      </c>
      <c r="E95" s="16">
        <v>0</v>
      </c>
      <c r="F95" s="16">
        <v>0</v>
      </c>
      <c r="G95" s="16">
        <v>0</v>
      </c>
      <c r="H95" s="16">
        <v>0</v>
      </c>
      <c r="I95" s="16">
        <v>9502.0337652573053</v>
      </c>
      <c r="J95" s="16">
        <v>14768.916637380378</v>
      </c>
      <c r="K95" s="16">
        <v>16191.940556975256</v>
      </c>
      <c r="L95" s="16">
        <v>17259.18248578682</v>
      </c>
      <c r="M95" s="16">
        <v>18231.539780723713</v>
      </c>
      <c r="N95" s="16">
        <v>19117.10938968862</v>
      </c>
      <c r="O95" s="16">
        <v>20115.76893025927</v>
      </c>
    </row>
    <row r="96" spans="1:15" x14ac:dyDescent="0.3">
      <c r="A96" s="15" t="str">
        <f>INDEX('R1. Scenario specifications'!$C$11:$C$49,MATCH($B96,'R1. Scenario specifications'!$A$11:$A$49,0))</f>
        <v>Current 2DS, 2020 start, 'Expect the Unexpected' but with most conservative biomass CCS / NET technology cost assumptions</v>
      </c>
      <c r="B96" s="15" t="s">
        <v>17</v>
      </c>
      <c r="C96" s="15" t="s">
        <v>317</v>
      </c>
      <c r="D96" s="15" t="s">
        <v>357</v>
      </c>
      <c r="E96" s="16">
        <v>0</v>
      </c>
      <c r="F96" s="16">
        <v>820.13437499999918</v>
      </c>
      <c r="G96" s="16">
        <v>1408.1397372246988</v>
      </c>
      <c r="H96" s="16">
        <v>345.64619373236349</v>
      </c>
      <c r="I96" s="16">
        <v>2299.4711919731922</v>
      </c>
      <c r="J96" s="16">
        <v>6733.1764510622397</v>
      </c>
      <c r="K96" s="16">
        <v>7078.7313951632368</v>
      </c>
      <c r="L96" s="16">
        <v>3677.6041725504024</v>
      </c>
      <c r="M96" s="16">
        <v>1299.3951855096436</v>
      </c>
      <c r="N96" s="16">
        <v>490.99571914228494</v>
      </c>
      <c r="O96" s="16">
        <v>5944.7640940007368</v>
      </c>
    </row>
    <row r="97" spans="1:15" x14ac:dyDescent="0.3">
      <c r="A97" s="15" t="str">
        <f>INDEX('R1. Scenario specifications'!$C$11:$C$49,MATCH($B97,'R1. Scenario specifications'!$A$11:$A$49,0))</f>
        <v>Current 2DS, 2020 start, 'Expect the Unexpected' but with most conservative biomass CCS / NET technology cost assumptions</v>
      </c>
      <c r="B97" s="15" t="s">
        <v>17</v>
      </c>
      <c r="C97" s="15" t="s">
        <v>52</v>
      </c>
      <c r="D97" s="15" t="s">
        <v>358</v>
      </c>
      <c r="E97" s="16">
        <v>26912.443150928317</v>
      </c>
      <c r="F97" s="16">
        <v>24722.314044407496</v>
      </c>
      <c r="G97" s="16">
        <v>20336.60247381021</v>
      </c>
      <c r="H97" s="16">
        <v>23473.697079850772</v>
      </c>
      <c r="I97" s="16">
        <v>40200.801669580716</v>
      </c>
      <c r="J97" s="16">
        <v>24908.480938314529</v>
      </c>
      <c r="K97" s="16">
        <v>20078.319206222728</v>
      </c>
      <c r="L97" s="16">
        <v>19632.731184978482</v>
      </c>
      <c r="M97" s="16">
        <v>20016.115937066454</v>
      </c>
      <c r="N97" s="16">
        <v>18363.501683862512</v>
      </c>
      <c r="O97" s="16">
        <v>10811.020174055409</v>
      </c>
    </row>
    <row r="98" spans="1:15" x14ac:dyDescent="0.3">
      <c r="A98" s="15" t="str">
        <f>INDEX('R1. Scenario specifications'!$C$11:$C$49,MATCH($B98,'R1. Scenario specifications'!$A$11:$A$49,0))</f>
        <v>Current 2DS, 2020 start, 'Expect the Unexpected' but with most conservative biomass CCS / NET technology cost assumptions</v>
      </c>
      <c r="B98" s="15" t="s">
        <v>17</v>
      </c>
      <c r="C98" s="15" t="s">
        <v>318</v>
      </c>
      <c r="D98" s="15" t="s">
        <v>359</v>
      </c>
      <c r="E98" s="16">
        <v>0.55126200000000003</v>
      </c>
      <c r="F98" s="16">
        <v>0.27214200000000005</v>
      </c>
      <c r="G98" s="16">
        <v>45.963941456190994</v>
      </c>
      <c r="H98" s="16">
        <v>56.053988200893642</v>
      </c>
      <c r="I98" s="16">
        <v>51.611209504295907</v>
      </c>
      <c r="J98" s="16">
        <v>48.359095953983797</v>
      </c>
      <c r="K98" s="16">
        <v>5485.5331096533619</v>
      </c>
      <c r="L98" s="16">
        <v>11998.594936613412</v>
      </c>
      <c r="M98" s="16">
        <v>15062.424753931615</v>
      </c>
      <c r="N98" s="16">
        <v>16368.411221745351</v>
      </c>
      <c r="O98" s="16">
        <v>18458.420080585001</v>
      </c>
    </row>
    <row r="99" spans="1:15" x14ac:dyDescent="0.3">
      <c r="A99" s="15" t="str">
        <f>INDEX('R1. Scenario specifications'!$C$11:$C$49,MATCH($B99,'R1. Scenario specifications'!$A$11:$A$49,0))</f>
        <v>Current 2DS, 2020 start, 'Expect the Unexpected' but with most conservative biomass CCS / NET technology cost assumptions</v>
      </c>
      <c r="B99" s="15" t="s">
        <v>17</v>
      </c>
      <c r="C99" s="15" t="s">
        <v>319</v>
      </c>
      <c r="D99" s="15" t="s">
        <v>360</v>
      </c>
      <c r="E99" s="16">
        <v>138.88007226094672</v>
      </c>
      <c r="F99" s="16">
        <v>258.23201733274016</v>
      </c>
      <c r="G99" s="16">
        <v>2400.9356350362514</v>
      </c>
      <c r="H99" s="16">
        <v>2138.2385907685284</v>
      </c>
      <c r="I99" s="16">
        <v>2629.7852078513051</v>
      </c>
      <c r="J99" s="16">
        <v>2585.5418841780383</v>
      </c>
      <c r="K99" s="16">
        <v>1644.7204798288544</v>
      </c>
      <c r="L99" s="16">
        <v>525.41451846711243</v>
      </c>
      <c r="M99" s="16">
        <v>82.174005432956776</v>
      </c>
      <c r="N99" s="16">
        <v>109.40464822402069</v>
      </c>
      <c r="O99" s="16">
        <v>218.3425438498852</v>
      </c>
    </row>
    <row r="100" spans="1:15" x14ac:dyDescent="0.3">
      <c r="A100" s="15" t="str">
        <f>INDEX('R1. Scenario specifications'!$C$11:$C$49,MATCH($B100,'R1. Scenario specifications'!$A$11:$A$49,0))</f>
        <v>Current 2DS, 2020 start, 'Expect the Unexpected' but with most conservative biomass CCS / NET technology cost assumptions</v>
      </c>
      <c r="B100" s="15" t="s">
        <v>17</v>
      </c>
      <c r="C100" s="15" t="s">
        <v>53</v>
      </c>
      <c r="D100" s="15" t="s">
        <v>361</v>
      </c>
      <c r="E100" s="16">
        <v>47506.401201567351</v>
      </c>
      <c r="F100" s="16">
        <v>51370.316217901098</v>
      </c>
      <c r="G100" s="16">
        <v>62701.812555057528</v>
      </c>
      <c r="H100" s="16">
        <v>48109.899177738334</v>
      </c>
      <c r="I100" s="16">
        <v>15705.577401692843</v>
      </c>
      <c r="J100" s="16">
        <v>18186.761536528404</v>
      </c>
      <c r="K100" s="16">
        <v>15937.727993485654</v>
      </c>
      <c r="L100" s="16">
        <v>10372.127884144284</v>
      </c>
      <c r="M100" s="16">
        <v>7042.8260691236437</v>
      </c>
      <c r="N100" s="16">
        <v>5970.8776286685415</v>
      </c>
      <c r="O100" s="16">
        <v>3231.0277326846067</v>
      </c>
    </row>
    <row r="101" spans="1:15" x14ac:dyDescent="0.3">
      <c r="A101" s="15" t="str">
        <f>INDEX('R1. Scenario specifications'!$C$11:$C$49,MATCH($B101,'R1. Scenario specifications'!$A$11:$A$49,0))</f>
        <v>Current 2DS, 2020 start, 'Expect the Unexpected' but with most conservative biomass CCS / NET technology cost assumptions</v>
      </c>
      <c r="B101" s="15" t="s">
        <v>17</v>
      </c>
      <c r="C101" s="15" t="s">
        <v>54</v>
      </c>
      <c r="D101" s="15" t="s">
        <v>362</v>
      </c>
      <c r="E101" s="16">
        <v>703.55932605471696</v>
      </c>
      <c r="F101" s="16">
        <v>336.28891863781013</v>
      </c>
      <c r="G101" s="16">
        <v>564.8130061153006</v>
      </c>
      <c r="H101" s="16">
        <v>1187.2152819476544</v>
      </c>
      <c r="I101" s="16">
        <v>1154.8826236493089</v>
      </c>
      <c r="J101" s="16">
        <v>809.54194052095716</v>
      </c>
      <c r="K101" s="16">
        <v>1162.1950772389184</v>
      </c>
      <c r="L101" s="16">
        <v>1148.6077909517073</v>
      </c>
      <c r="M101" s="16">
        <v>1436.2837215497605</v>
      </c>
      <c r="N101" s="16">
        <v>5105.3492394221839</v>
      </c>
      <c r="O101" s="16">
        <v>7604.898243872005</v>
      </c>
    </row>
    <row r="102" spans="1:15" x14ac:dyDescent="0.3">
      <c r="A102" s="15" t="str">
        <f>INDEX('R1. Scenario specifications'!$C$11:$C$49,MATCH($B102,'R1. Scenario specifications'!$A$11:$A$49,0))</f>
        <v>Current 2DS, 2020 start, 'Expect the Unexpected' but with most conservative biomass CCS / NET technology cost assumptions</v>
      </c>
      <c r="B102" s="15" t="s">
        <v>17</v>
      </c>
      <c r="C102" s="15" t="s">
        <v>320</v>
      </c>
      <c r="D102" s="15" t="s">
        <v>363</v>
      </c>
      <c r="E102" s="16">
        <v>0</v>
      </c>
      <c r="F102" s="16">
        <v>0</v>
      </c>
      <c r="G102" s="16">
        <v>0</v>
      </c>
      <c r="H102" s="16">
        <v>251.17431428944712</v>
      </c>
      <c r="I102" s="16">
        <v>74.7042292716269</v>
      </c>
      <c r="J102" s="16">
        <v>1274.8914686820772</v>
      </c>
      <c r="K102" s="16">
        <v>452.32655010273737</v>
      </c>
      <c r="L102" s="16">
        <v>50.24594739887214</v>
      </c>
      <c r="M102" s="16">
        <v>5.1765581463770829</v>
      </c>
      <c r="N102" s="16">
        <v>2.5810675201495101</v>
      </c>
      <c r="O102" s="16">
        <v>168.61931261916777</v>
      </c>
    </row>
    <row r="103" spans="1:15" x14ac:dyDescent="0.3">
      <c r="A103" s="15" t="str">
        <f>INDEX('R1. Scenario specifications'!$C$11:$C$49,MATCH($B103,'R1. Scenario specifications'!$A$11:$A$49,0))</f>
        <v>Current 2DS, 2020 start, 'Expect the Unexpected' but with most conservative biomass CCS / NET technology cost assumptions</v>
      </c>
      <c r="B103" s="15" t="s">
        <v>17</v>
      </c>
      <c r="C103" s="15" t="s">
        <v>55</v>
      </c>
      <c r="D103" s="15" t="s">
        <v>265</v>
      </c>
      <c r="E103" s="16">
        <v>396.83789948059518</v>
      </c>
      <c r="F103" s="16">
        <v>188.11818856082573</v>
      </c>
      <c r="G103" s="16">
        <v>1903.0239702688114</v>
      </c>
      <c r="H103" s="16">
        <v>1936.5951150616961</v>
      </c>
      <c r="I103" s="16">
        <v>6319.8271673929503</v>
      </c>
      <c r="J103" s="16">
        <v>14172.72382849214</v>
      </c>
      <c r="K103" s="16">
        <v>6680.1549133135768</v>
      </c>
      <c r="L103" s="16">
        <v>315.7239494689249</v>
      </c>
      <c r="M103" s="16">
        <v>0</v>
      </c>
      <c r="N103" s="16">
        <v>0</v>
      </c>
      <c r="O103" s="16">
        <v>1011.4665427404125</v>
      </c>
    </row>
    <row r="104" spans="1:15" x14ac:dyDescent="0.3">
      <c r="A104" s="15" t="str">
        <f>INDEX('R1. Scenario specifications'!$C$11:$C$49,MATCH($B104,'R1. Scenario specifications'!$A$11:$A$49,0))</f>
        <v>Current 2DS, 2020 start, 'Expect the Unexpected' but with most conservative biomass CCS / NET technology cost assumptions</v>
      </c>
      <c r="B104" s="15" t="s">
        <v>17</v>
      </c>
      <c r="C104" s="15" t="s">
        <v>321</v>
      </c>
      <c r="D104" s="15" t="s">
        <v>344</v>
      </c>
      <c r="E104" s="16">
        <v>0</v>
      </c>
      <c r="F104" s="16">
        <v>0</v>
      </c>
      <c r="G104" s="16">
        <v>0</v>
      </c>
      <c r="H104" s="16">
        <v>6438.2200708263108</v>
      </c>
      <c r="I104" s="16">
        <v>11592.442074484241</v>
      </c>
      <c r="J104" s="16">
        <v>15725.542254012715</v>
      </c>
      <c r="K104" s="16">
        <v>17198.221735956129</v>
      </c>
      <c r="L104" s="16">
        <v>18316.773841800587</v>
      </c>
      <c r="M104" s="16">
        <v>19362.731361869373</v>
      </c>
      <c r="N104" s="16">
        <v>20325.460847373706</v>
      </c>
      <c r="O104" s="16">
        <v>21463.853845056103</v>
      </c>
    </row>
    <row r="105" spans="1:15" x14ac:dyDescent="0.3">
      <c r="A105" s="15" t="str">
        <f>INDEX('R1. Scenario specifications'!$C$11:$C$49,MATCH($B105,'R1. Scenario specifications'!$A$11:$A$49,0))</f>
        <v>Current 2DS, 2030 start, 'Expect the Unexpected' but with most conservative biomass CCS / NET technology cost assumptions</v>
      </c>
      <c r="B105" s="15" t="s">
        <v>18</v>
      </c>
      <c r="C105" s="15" t="s">
        <v>317</v>
      </c>
      <c r="D105" s="15" t="s">
        <v>357</v>
      </c>
      <c r="E105" s="16">
        <v>0</v>
      </c>
      <c r="F105" s="16">
        <v>820.13437499999918</v>
      </c>
      <c r="G105" s="16">
        <v>1408.1397372246988</v>
      </c>
      <c r="H105" s="16">
        <v>1323.5824485103799</v>
      </c>
      <c r="I105" s="16">
        <v>1924.4981959240374</v>
      </c>
      <c r="J105" s="16">
        <v>7847.319618647879</v>
      </c>
      <c r="K105" s="16">
        <v>9103.142944432564</v>
      </c>
      <c r="L105" s="16">
        <v>5524.3456899805478</v>
      </c>
      <c r="M105" s="16">
        <v>1492.1698569411055</v>
      </c>
      <c r="N105" s="16">
        <v>451.21568804072729</v>
      </c>
      <c r="O105" s="16">
        <v>5877.981483313537</v>
      </c>
    </row>
    <row r="106" spans="1:15" x14ac:dyDescent="0.3">
      <c r="A106" s="15" t="str">
        <f>INDEX('R1. Scenario specifications'!$C$11:$C$49,MATCH($B106,'R1. Scenario specifications'!$A$11:$A$49,0))</f>
        <v>Current 2DS, 2030 start, 'Expect the Unexpected' but with most conservative biomass CCS / NET technology cost assumptions</v>
      </c>
      <c r="B106" s="15" t="s">
        <v>18</v>
      </c>
      <c r="C106" s="15" t="s">
        <v>52</v>
      </c>
      <c r="D106" s="15" t="s">
        <v>358</v>
      </c>
      <c r="E106" s="16">
        <v>26912.443150928317</v>
      </c>
      <c r="F106" s="16">
        <v>24722.314044407496</v>
      </c>
      <c r="G106" s="16">
        <v>20336.60247381021</v>
      </c>
      <c r="H106" s="16">
        <v>27739.57611616571</v>
      </c>
      <c r="I106" s="16">
        <v>42217.536219328773</v>
      </c>
      <c r="J106" s="16">
        <v>23268.300973736241</v>
      </c>
      <c r="K106" s="16">
        <v>17107.72937689567</v>
      </c>
      <c r="L106" s="16">
        <v>18695.573584657457</v>
      </c>
      <c r="M106" s="16">
        <v>19965.566338359542</v>
      </c>
      <c r="N106" s="16">
        <v>18315.161640057835</v>
      </c>
      <c r="O106" s="16">
        <v>10283.679846965801</v>
      </c>
    </row>
    <row r="107" spans="1:15" x14ac:dyDescent="0.3">
      <c r="A107" s="15" t="str">
        <f>INDEX('R1. Scenario specifications'!$C$11:$C$49,MATCH($B107,'R1. Scenario specifications'!$A$11:$A$49,0))</f>
        <v>Current 2DS, 2030 start, 'Expect the Unexpected' but with most conservative biomass CCS / NET technology cost assumptions</v>
      </c>
      <c r="B107" s="15" t="s">
        <v>18</v>
      </c>
      <c r="C107" s="15" t="s">
        <v>318</v>
      </c>
      <c r="D107" s="15" t="s">
        <v>359</v>
      </c>
      <c r="E107" s="16">
        <v>0.55126200000000003</v>
      </c>
      <c r="F107" s="16">
        <v>0.27214200000000005</v>
      </c>
      <c r="G107" s="16">
        <v>45.963941456190994</v>
      </c>
      <c r="H107" s="16">
        <v>54.999618863908154</v>
      </c>
      <c r="I107" s="16">
        <v>52.76032705687318</v>
      </c>
      <c r="J107" s="16">
        <v>47.171585554729738</v>
      </c>
      <c r="K107" s="16">
        <v>4506.722370198986</v>
      </c>
      <c r="L107" s="16">
        <v>10648.605055288639</v>
      </c>
      <c r="M107" s="16">
        <v>14889.16835540337</v>
      </c>
      <c r="N107" s="16">
        <v>16335.01617131961</v>
      </c>
      <c r="O107" s="16">
        <v>18454.090848598458</v>
      </c>
    </row>
    <row r="108" spans="1:15" x14ac:dyDescent="0.3">
      <c r="A108" s="15" t="str">
        <f>INDEX('R1. Scenario specifications'!$C$11:$C$49,MATCH($B108,'R1. Scenario specifications'!$A$11:$A$49,0))</f>
        <v>Current 2DS, 2030 start, 'Expect the Unexpected' but with most conservative biomass CCS / NET technology cost assumptions</v>
      </c>
      <c r="B108" s="15" t="s">
        <v>18</v>
      </c>
      <c r="C108" s="15" t="s">
        <v>319</v>
      </c>
      <c r="D108" s="15" t="s">
        <v>360</v>
      </c>
      <c r="E108" s="16">
        <v>138.88007226094672</v>
      </c>
      <c r="F108" s="16">
        <v>258.23201733274016</v>
      </c>
      <c r="G108" s="16">
        <v>2400.9356350362514</v>
      </c>
      <c r="H108" s="16">
        <v>2809.6664912999277</v>
      </c>
      <c r="I108" s="16">
        <v>2799.8615895301259</v>
      </c>
      <c r="J108" s="16">
        <v>2349.4720230159778</v>
      </c>
      <c r="K108" s="16">
        <v>1414.1626222087668</v>
      </c>
      <c r="L108" s="16">
        <v>472.06514559972072</v>
      </c>
      <c r="M108" s="16">
        <v>92.994920358668594</v>
      </c>
      <c r="N108" s="16">
        <v>132.38808994253907</v>
      </c>
      <c r="O108" s="16">
        <v>223.33248703122081</v>
      </c>
    </row>
    <row r="109" spans="1:15" x14ac:dyDescent="0.3">
      <c r="A109" s="15" t="str">
        <f>INDEX('R1. Scenario specifications'!$C$11:$C$49,MATCH($B109,'R1. Scenario specifications'!$A$11:$A$49,0))</f>
        <v>Current 2DS, 2030 start, 'Expect the Unexpected' but with most conservative biomass CCS / NET technology cost assumptions</v>
      </c>
      <c r="B109" s="15" t="s">
        <v>18</v>
      </c>
      <c r="C109" s="15" t="s">
        <v>53</v>
      </c>
      <c r="D109" s="15" t="s">
        <v>361</v>
      </c>
      <c r="E109" s="16">
        <v>47506.401201567351</v>
      </c>
      <c r="F109" s="16">
        <v>51370.316217901098</v>
      </c>
      <c r="G109" s="16">
        <v>62701.812555057528</v>
      </c>
      <c r="H109" s="16">
        <v>51809.718113977178</v>
      </c>
      <c r="I109" s="16">
        <v>16705.089734393907</v>
      </c>
      <c r="J109" s="16">
        <v>20470.98424873146</v>
      </c>
      <c r="K109" s="16">
        <v>20218.373918842641</v>
      </c>
      <c r="L109" s="16">
        <v>13280.31739560186</v>
      </c>
      <c r="M109" s="16">
        <v>7661.5426967584663</v>
      </c>
      <c r="N109" s="16">
        <v>5973.9679983163287</v>
      </c>
      <c r="O109" s="16">
        <v>3217.6177452182869</v>
      </c>
    </row>
    <row r="110" spans="1:15" x14ac:dyDescent="0.3">
      <c r="A110" s="15" t="str">
        <f>INDEX('R1. Scenario specifications'!$C$11:$C$49,MATCH($B110,'R1. Scenario specifications'!$A$11:$A$49,0))</f>
        <v>Current 2DS, 2030 start, 'Expect the Unexpected' but with most conservative biomass CCS / NET technology cost assumptions</v>
      </c>
      <c r="B110" s="15" t="s">
        <v>18</v>
      </c>
      <c r="C110" s="15" t="s">
        <v>54</v>
      </c>
      <c r="D110" s="15" t="s">
        <v>362</v>
      </c>
      <c r="E110" s="16">
        <v>703.55932605471696</v>
      </c>
      <c r="F110" s="16">
        <v>336.28891863781013</v>
      </c>
      <c r="G110" s="16">
        <v>564.8130061153006</v>
      </c>
      <c r="H110" s="16">
        <v>1128.2144782527348</v>
      </c>
      <c r="I110" s="16">
        <v>1153.5062354033005</v>
      </c>
      <c r="J110" s="16">
        <v>888.34249603072089</v>
      </c>
      <c r="K110" s="16">
        <v>1152.1282053300249</v>
      </c>
      <c r="L110" s="16">
        <v>1225.1507470641736</v>
      </c>
      <c r="M110" s="16">
        <v>1510.7688124127571</v>
      </c>
      <c r="N110" s="16">
        <v>5149.0398103070502</v>
      </c>
      <c r="O110" s="16">
        <v>8230.574472010825</v>
      </c>
    </row>
    <row r="111" spans="1:15" x14ac:dyDescent="0.3">
      <c r="A111" s="15" t="str">
        <f>INDEX('R1. Scenario specifications'!$C$11:$C$49,MATCH($B111,'R1. Scenario specifications'!$A$11:$A$49,0))</f>
        <v>Current 2DS, 2030 start, 'Expect the Unexpected' but with most conservative biomass CCS / NET technology cost assumptions</v>
      </c>
      <c r="B111" s="15" t="s">
        <v>18</v>
      </c>
      <c r="C111" s="15" t="s">
        <v>320</v>
      </c>
      <c r="D111" s="15" t="s">
        <v>363</v>
      </c>
      <c r="E111" s="16">
        <v>0</v>
      </c>
      <c r="F111" s="16">
        <v>0</v>
      </c>
      <c r="G111" s="16">
        <v>0</v>
      </c>
      <c r="H111" s="16">
        <v>2619.5877133001891</v>
      </c>
      <c r="I111" s="16">
        <v>779.11740969659968</v>
      </c>
      <c r="J111" s="16">
        <v>1249.6731350088087</v>
      </c>
      <c r="K111" s="16">
        <v>458.12044246439154</v>
      </c>
      <c r="L111" s="16">
        <v>63.618638405017293</v>
      </c>
      <c r="M111" s="16">
        <v>10.641601203596601</v>
      </c>
      <c r="N111" s="16">
        <v>0</v>
      </c>
      <c r="O111" s="16">
        <v>167.17214152032</v>
      </c>
    </row>
    <row r="112" spans="1:15" x14ac:dyDescent="0.3">
      <c r="A112" s="15" t="str">
        <f>INDEX('R1. Scenario specifications'!$C$11:$C$49,MATCH($B112,'R1. Scenario specifications'!$A$11:$A$49,0))</f>
        <v>Current 2DS, 2030 start, 'Expect the Unexpected' but with most conservative biomass CCS / NET technology cost assumptions</v>
      </c>
      <c r="B112" s="15" t="s">
        <v>18</v>
      </c>
      <c r="C112" s="15" t="s">
        <v>55</v>
      </c>
      <c r="D112" s="15" t="s">
        <v>265</v>
      </c>
      <c r="E112" s="16">
        <v>396.83789948059518</v>
      </c>
      <c r="F112" s="16">
        <v>188.11818856082573</v>
      </c>
      <c r="G112" s="16">
        <v>1903.0239702688114</v>
      </c>
      <c r="H112" s="16">
        <v>4540.2259800896691</v>
      </c>
      <c r="I112" s="16">
        <v>7247.607063466693</v>
      </c>
      <c r="J112" s="16">
        <v>11709.174162353649</v>
      </c>
      <c r="K112" s="16">
        <v>4903.0307012954418</v>
      </c>
      <c r="L112" s="16">
        <v>0</v>
      </c>
      <c r="M112" s="16">
        <v>0</v>
      </c>
      <c r="N112" s="16">
        <v>0</v>
      </c>
      <c r="O112" s="16">
        <v>986.0554254952757</v>
      </c>
    </row>
    <row r="113" spans="1:15" x14ac:dyDescent="0.3">
      <c r="A113" s="15" t="str">
        <f>INDEX('R1. Scenario specifications'!$C$11:$C$49,MATCH($B113,'R1. Scenario specifications'!$A$11:$A$49,0))</f>
        <v>Current 2DS, 2030 start, 'Expect the Unexpected' but with most conservative biomass CCS / NET technology cost assumptions</v>
      </c>
      <c r="B113" s="15" t="s">
        <v>18</v>
      </c>
      <c r="C113" s="15" t="s">
        <v>321</v>
      </c>
      <c r="D113" s="15" t="s">
        <v>344</v>
      </c>
      <c r="E113" s="16">
        <v>0</v>
      </c>
      <c r="F113" s="16">
        <v>0</v>
      </c>
      <c r="G113" s="16">
        <v>0</v>
      </c>
      <c r="H113" s="16">
        <v>0</v>
      </c>
      <c r="I113" s="16">
        <v>10023.133424623993</v>
      </c>
      <c r="J113" s="16">
        <v>15686.765438627135</v>
      </c>
      <c r="K113" s="16">
        <v>17136.690252821285</v>
      </c>
      <c r="L113" s="16">
        <v>18312.883148841076</v>
      </c>
      <c r="M113" s="16">
        <v>19385.68309187454</v>
      </c>
      <c r="N113" s="16">
        <v>20321.164169133888</v>
      </c>
      <c r="O113" s="16">
        <v>21463.853845056106</v>
      </c>
    </row>
    <row r="114" spans="1:15" x14ac:dyDescent="0.3">
      <c r="A114" s="15" t="str">
        <f>INDEX('R1. Scenario specifications'!$C$11:$C$49,MATCH($B114,'R1. Scenario specifications'!$A$11:$A$49,0))</f>
        <v>Current 1.5DS, 2020 start, 'Expect the Unexpected'</v>
      </c>
      <c r="B114" s="15" t="s">
        <v>19</v>
      </c>
      <c r="C114" s="15" t="s">
        <v>317</v>
      </c>
      <c r="D114" s="15" t="s">
        <v>357</v>
      </c>
      <c r="E114" s="16">
        <v>0</v>
      </c>
      <c r="F114" s="16">
        <v>820.13437499999918</v>
      </c>
      <c r="G114" s="16">
        <v>1408.1397372246988</v>
      </c>
      <c r="H114" s="16">
        <v>1334.0476910152356</v>
      </c>
      <c r="I114" s="16">
        <v>244.04696879023629</v>
      </c>
      <c r="J114" s="16">
        <v>342.74283169710543</v>
      </c>
      <c r="K114" s="16">
        <v>0</v>
      </c>
      <c r="L114" s="16">
        <v>67.637761680989797</v>
      </c>
      <c r="M114" s="16">
        <v>1197.2966501199735</v>
      </c>
      <c r="N114" s="16">
        <v>480.66655881781509</v>
      </c>
      <c r="O114" s="16">
        <v>5626.2904180922551</v>
      </c>
    </row>
    <row r="115" spans="1:15" x14ac:dyDescent="0.3">
      <c r="A115" s="15" t="str">
        <f>INDEX('R1. Scenario specifications'!$C$11:$C$49,MATCH($B115,'R1. Scenario specifications'!$A$11:$A$49,0))</f>
        <v>Current 1.5DS, 2020 start, 'Expect the Unexpected'</v>
      </c>
      <c r="B115" s="15" t="s">
        <v>19</v>
      </c>
      <c r="C115" s="15" t="s">
        <v>52</v>
      </c>
      <c r="D115" s="15" t="s">
        <v>358</v>
      </c>
      <c r="E115" s="16">
        <v>26912.443150928317</v>
      </c>
      <c r="F115" s="16">
        <v>24722.314044407496</v>
      </c>
      <c r="G115" s="16">
        <v>20336.60247381021</v>
      </c>
      <c r="H115" s="16">
        <v>13655.011748624929</v>
      </c>
      <c r="I115" s="16">
        <v>10390.474330661433</v>
      </c>
      <c r="J115" s="16">
        <v>5977.753361067782</v>
      </c>
      <c r="K115" s="16">
        <v>4279.4268354641817</v>
      </c>
      <c r="L115" s="16">
        <v>15073.280097006016</v>
      </c>
      <c r="M115" s="16">
        <v>17100.848046600735</v>
      </c>
      <c r="N115" s="16">
        <v>14374.215999525022</v>
      </c>
      <c r="O115" s="16">
        <v>6932.5016915478755</v>
      </c>
    </row>
    <row r="116" spans="1:15" x14ac:dyDescent="0.3">
      <c r="A116" s="15" t="str">
        <f>INDEX('R1. Scenario specifications'!$C$11:$C$49,MATCH($B116,'R1. Scenario specifications'!$A$11:$A$49,0))</f>
        <v>Current 1.5DS, 2020 start, 'Expect the Unexpected'</v>
      </c>
      <c r="B116" s="15" t="s">
        <v>19</v>
      </c>
      <c r="C116" s="15" t="s">
        <v>318</v>
      </c>
      <c r="D116" s="15" t="s">
        <v>359</v>
      </c>
      <c r="E116" s="16">
        <v>0.55126200000000003</v>
      </c>
      <c r="F116" s="16">
        <v>0.27214200000000005</v>
      </c>
      <c r="G116" s="16">
        <v>45.963941456190994</v>
      </c>
      <c r="H116" s="16">
        <v>1768.85674765869</v>
      </c>
      <c r="I116" s="16">
        <v>4603.9215990082648</v>
      </c>
      <c r="J116" s="16">
        <v>6722.0577658573566</v>
      </c>
      <c r="K116" s="16">
        <v>6493.4801016329984</v>
      </c>
      <c r="L116" s="16">
        <v>9250.9267480620128</v>
      </c>
      <c r="M116" s="16">
        <v>13208.219160937313</v>
      </c>
      <c r="N116" s="16">
        <v>16031.200835558901</v>
      </c>
      <c r="O116" s="16">
        <v>18344.445427183105</v>
      </c>
    </row>
    <row r="117" spans="1:15" x14ac:dyDescent="0.3">
      <c r="A117" s="15" t="str">
        <f>INDEX('R1. Scenario specifications'!$C$11:$C$49,MATCH($B117,'R1. Scenario specifications'!$A$11:$A$49,0))</f>
        <v>Current 1.5DS, 2020 start, 'Expect the Unexpected'</v>
      </c>
      <c r="B117" s="15" t="s">
        <v>19</v>
      </c>
      <c r="C117" s="15" t="s">
        <v>319</v>
      </c>
      <c r="D117" s="15" t="s">
        <v>360</v>
      </c>
      <c r="E117" s="16">
        <v>138.88007226094672</v>
      </c>
      <c r="F117" s="16">
        <v>258.23201733274016</v>
      </c>
      <c r="G117" s="16">
        <v>2400.9356350362514</v>
      </c>
      <c r="H117" s="16">
        <v>877.02156003038021</v>
      </c>
      <c r="I117" s="16">
        <v>54.543116344114075</v>
      </c>
      <c r="J117" s="16">
        <v>44.067794649514006</v>
      </c>
      <c r="K117" s="16">
        <v>7.5615242712614403</v>
      </c>
      <c r="L117" s="16">
        <v>3.3804101400000102</v>
      </c>
      <c r="M117" s="16">
        <v>11.092667597832492</v>
      </c>
      <c r="N117" s="16">
        <v>108.56967319237779</v>
      </c>
      <c r="O117" s="16">
        <v>202.0572971679245</v>
      </c>
    </row>
    <row r="118" spans="1:15" x14ac:dyDescent="0.3">
      <c r="A118" s="15" t="str">
        <f>INDEX('R1. Scenario specifications'!$C$11:$C$49,MATCH($B118,'R1. Scenario specifications'!$A$11:$A$49,0))</f>
        <v>Current 1.5DS, 2020 start, 'Expect the Unexpected'</v>
      </c>
      <c r="B118" s="15" t="s">
        <v>19</v>
      </c>
      <c r="C118" s="15" t="s">
        <v>53</v>
      </c>
      <c r="D118" s="15" t="s">
        <v>361</v>
      </c>
      <c r="E118" s="16">
        <v>47506.401201567351</v>
      </c>
      <c r="F118" s="16">
        <v>51370.316217901098</v>
      </c>
      <c r="G118" s="16">
        <v>62701.812555057528</v>
      </c>
      <c r="H118" s="16">
        <v>31807.225846744735</v>
      </c>
      <c r="I118" s="16">
        <v>12970.604582854807</v>
      </c>
      <c r="J118" s="16">
        <v>7401.631274001732</v>
      </c>
      <c r="K118" s="16">
        <v>13829.848212711509</v>
      </c>
      <c r="L118" s="16">
        <v>17393.074677828808</v>
      </c>
      <c r="M118" s="16">
        <v>11355.236705849456</v>
      </c>
      <c r="N118" s="16">
        <v>6580.1424198298037</v>
      </c>
      <c r="O118" s="16">
        <v>3253.4473872281164</v>
      </c>
    </row>
    <row r="119" spans="1:15" x14ac:dyDescent="0.3">
      <c r="A119" s="15" t="str">
        <f>INDEX('R1. Scenario specifications'!$C$11:$C$49,MATCH($B119,'R1. Scenario specifications'!$A$11:$A$49,0))</f>
        <v>Current 1.5DS, 2020 start, 'Expect the Unexpected'</v>
      </c>
      <c r="B119" s="15" t="s">
        <v>19</v>
      </c>
      <c r="C119" s="15" t="s">
        <v>54</v>
      </c>
      <c r="D119" s="15" t="s">
        <v>362</v>
      </c>
      <c r="E119" s="16">
        <v>703.55932605471696</v>
      </c>
      <c r="F119" s="16">
        <v>336.28891863781013</v>
      </c>
      <c r="G119" s="16">
        <v>564.8130061153006</v>
      </c>
      <c r="H119" s="16">
        <v>5445.4386412568892</v>
      </c>
      <c r="I119" s="16">
        <v>9394.030071159048</v>
      </c>
      <c r="J119" s="16">
        <v>11192.724886213035</v>
      </c>
      <c r="K119" s="16">
        <v>16463.311378912204</v>
      </c>
      <c r="L119" s="16">
        <v>8057.6981321405065</v>
      </c>
      <c r="M119" s="16">
        <v>4723.6723770727758</v>
      </c>
      <c r="N119" s="16">
        <v>9361.9183027980835</v>
      </c>
      <c r="O119" s="16">
        <v>11973.642540760698</v>
      </c>
    </row>
    <row r="120" spans="1:15" x14ac:dyDescent="0.3">
      <c r="A120" s="15" t="str">
        <f>INDEX('R1. Scenario specifications'!$C$11:$C$49,MATCH($B120,'R1. Scenario specifications'!$A$11:$A$49,0))</f>
        <v>Current 1.5DS, 2020 start, 'Expect the Unexpected'</v>
      </c>
      <c r="B120" s="15" t="s">
        <v>19</v>
      </c>
      <c r="C120" s="15" t="s">
        <v>320</v>
      </c>
      <c r="D120" s="15" t="s">
        <v>363</v>
      </c>
      <c r="E120" s="16">
        <v>0</v>
      </c>
      <c r="F120" s="16">
        <v>0</v>
      </c>
      <c r="G120" s="16">
        <v>0</v>
      </c>
      <c r="H120" s="16">
        <v>0</v>
      </c>
      <c r="I120" s="16">
        <v>23.386410382792899</v>
      </c>
      <c r="J120" s="16">
        <v>25.6806510395656</v>
      </c>
      <c r="K120" s="16">
        <v>7.0468233962524103</v>
      </c>
      <c r="L120" s="16">
        <v>0</v>
      </c>
      <c r="M120" s="16">
        <v>0</v>
      </c>
      <c r="N120" s="16">
        <v>0</v>
      </c>
      <c r="O120" s="16">
        <v>167.17214152032</v>
      </c>
    </row>
    <row r="121" spans="1:15" x14ac:dyDescent="0.3">
      <c r="A121" s="15" t="str">
        <f>INDEX('R1. Scenario specifications'!$C$11:$C$49,MATCH($B121,'R1. Scenario specifications'!$A$11:$A$49,0))</f>
        <v>Current 1.5DS, 2020 start, 'Expect the Unexpected'</v>
      </c>
      <c r="B121" s="15" t="s">
        <v>19</v>
      </c>
      <c r="C121" s="15" t="s">
        <v>55</v>
      </c>
      <c r="D121" s="15" t="s">
        <v>265</v>
      </c>
      <c r="E121" s="16">
        <v>396.83789948059518</v>
      </c>
      <c r="F121" s="16">
        <v>188.11818856082573</v>
      </c>
      <c r="G121" s="16">
        <v>1903.0239702688114</v>
      </c>
      <c r="H121" s="16">
        <v>1043.8717720121019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948.51836122239195</v>
      </c>
    </row>
    <row r="122" spans="1:15" x14ac:dyDescent="0.3">
      <c r="A122" s="15" t="str">
        <f>INDEX('R1. Scenario specifications'!$C$11:$C$49,MATCH($B122,'R1. Scenario specifications'!$A$11:$A$49,0))</f>
        <v>Current 1.5DS, 2020 start, 'Expect the Unexpected'</v>
      </c>
      <c r="B122" s="15" t="s">
        <v>19</v>
      </c>
      <c r="C122" s="15" t="s">
        <v>321</v>
      </c>
      <c r="D122" s="15" t="s">
        <v>344</v>
      </c>
      <c r="E122" s="16">
        <v>0</v>
      </c>
      <c r="F122" s="16">
        <v>0</v>
      </c>
      <c r="G122" s="16">
        <v>0</v>
      </c>
      <c r="H122" s="16">
        <v>3552.4400401784947</v>
      </c>
      <c r="I122" s="16">
        <v>3161.4710298689083</v>
      </c>
      <c r="J122" s="16">
        <v>5275.4493798097474</v>
      </c>
      <c r="K122" s="16">
        <v>12752.961902742916</v>
      </c>
      <c r="L122" s="16">
        <v>17961.551368993565</v>
      </c>
      <c r="M122" s="16">
        <v>19308.338048817885</v>
      </c>
      <c r="N122" s="16">
        <v>20281.930733548983</v>
      </c>
      <c r="O122" s="16">
        <v>21456.402556744524</v>
      </c>
    </row>
    <row r="123" spans="1:15" x14ac:dyDescent="0.3">
      <c r="A123" s="15" t="str">
        <f>INDEX('R1. Scenario specifications'!$C$11:$C$49,MATCH($B123,'R1. Scenario specifications'!$A$11:$A$49,0))</f>
        <v>Current 1.5DS, 2030 start, 'Expect the Unexpected'</v>
      </c>
      <c r="B123" s="15" t="s">
        <v>20</v>
      </c>
      <c r="C123" s="15" t="s">
        <v>317</v>
      </c>
      <c r="D123" s="15" t="s">
        <v>357</v>
      </c>
      <c r="E123" s="16">
        <v>0</v>
      </c>
      <c r="F123" s="16">
        <v>820.13437499999918</v>
      </c>
      <c r="G123" s="16">
        <v>1408.1397372246988</v>
      </c>
      <c r="H123" s="16">
        <v>1323.5824485103799</v>
      </c>
      <c r="I123" s="16">
        <v>2800.5102792919647</v>
      </c>
      <c r="J123" s="16">
        <v>2398.5556293371487</v>
      </c>
      <c r="K123" s="16">
        <v>194.96319856918853</v>
      </c>
      <c r="L123" s="16">
        <v>105.08526176142831</v>
      </c>
      <c r="M123" s="16">
        <v>5310.6471583942366</v>
      </c>
      <c r="N123" s="16">
        <v>7274.556593989787</v>
      </c>
      <c r="O123" s="16">
        <v>19874.198144984308</v>
      </c>
    </row>
    <row r="124" spans="1:15" x14ac:dyDescent="0.3">
      <c r="A124" s="15" t="str">
        <f>INDEX('R1. Scenario specifications'!$C$11:$C$49,MATCH($B124,'R1. Scenario specifications'!$A$11:$A$49,0))</f>
        <v>Current 1.5DS, 2030 start, 'Expect the Unexpected'</v>
      </c>
      <c r="B124" s="15" t="s">
        <v>20</v>
      </c>
      <c r="C124" s="15" t="s">
        <v>52</v>
      </c>
      <c r="D124" s="15" t="s">
        <v>358</v>
      </c>
      <c r="E124" s="16">
        <v>26912.443150928317</v>
      </c>
      <c r="F124" s="16">
        <v>24722.314044407496</v>
      </c>
      <c r="G124" s="16">
        <v>20336.60247381021</v>
      </c>
      <c r="H124" s="16">
        <v>27739.57611616571</v>
      </c>
      <c r="I124" s="16">
        <v>13267.693618992278</v>
      </c>
      <c r="J124" s="16">
        <v>3250.3115816803188</v>
      </c>
      <c r="K124" s="16">
        <v>4083.4164948047301</v>
      </c>
      <c r="L124" s="16">
        <v>26530.881271649738</v>
      </c>
      <c r="M124" s="16">
        <v>21944.000496347318</v>
      </c>
      <c r="N124" s="16">
        <v>20579.250970299763</v>
      </c>
      <c r="O124" s="16">
        <v>7207.5180293919948</v>
      </c>
    </row>
    <row r="125" spans="1:15" x14ac:dyDescent="0.3">
      <c r="A125" s="15" t="str">
        <f>INDEX('R1. Scenario specifications'!$C$11:$C$49,MATCH($B125,'R1. Scenario specifications'!$A$11:$A$49,0))</f>
        <v>Current 1.5DS, 2030 start, 'Expect the Unexpected'</v>
      </c>
      <c r="B125" s="15" t="s">
        <v>20</v>
      </c>
      <c r="C125" s="15" t="s">
        <v>318</v>
      </c>
      <c r="D125" s="15" t="s">
        <v>359</v>
      </c>
      <c r="E125" s="16">
        <v>0.55126200000000003</v>
      </c>
      <c r="F125" s="16">
        <v>0.27214200000000005</v>
      </c>
      <c r="G125" s="16">
        <v>45.963941456190994</v>
      </c>
      <c r="H125" s="16">
        <v>54.999618863908154</v>
      </c>
      <c r="I125" s="16">
        <v>2216.7845744205711</v>
      </c>
      <c r="J125" s="16">
        <v>6269.4695012116945</v>
      </c>
      <c r="K125" s="16">
        <v>7026.8856025053728</v>
      </c>
      <c r="L125" s="16">
        <v>10936.907886107883</v>
      </c>
      <c r="M125" s="16">
        <v>12988.624678475262</v>
      </c>
      <c r="N125" s="16">
        <v>13578.117745397079</v>
      </c>
      <c r="O125" s="16">
        <v>15452.40501017379</v>
      </c>
    </row>
    <row r="126" spans="1:15" x14ac:dyDescent="0.3">
      <c r="A126" s="15" t="str">
        <f>INDEX('R1. Scenario specifications'!$C$11:$C$49,MATCH($B126,'R1. Scenario specifications'!$A$11:$A$49,0))</f>
        <v>Current 1.5DS, 2030 start, 'Expect the Unexpected'</v>
      </c>
      <c r="B126" s="15" t="s">
        <v>20</v>
      </c>
      <c r="C126" s="15" t="s">
        <v>319</v>
      </c>
      <c r="D126" s="15" t="s">
        <v>360</v>
      </c>
      <c r="E126" s="16">
        <v>138.88007226094672</v>
      </c>
      <c r="F126" s="16">
        <v>258.23201733274016</v>
      </c>
      <c r="G126" s="16">
        <v>2400.9356350362514</v>
      </c>
      <c r="H126" s="16">
        <v>2809.6664912999277</v>
      </c>
      <c r="I126" s="16">
        <v>98.396401970156091</v>
      </c>
      <c r="J126" s="16">
        <v>72.263298786095987</v>
      </c>
      <c r="K126" s="16">
        <v>45.772696019877657</v>
      </c>
      <c r="L126" s="16">
        <v>247.52198383145995</v>
      </c>
      <c r="M126" s="16">
        <v>286.4059312068166</v>
      </c>
      <c r="N126" s="16">
        <v>219.4567300085445</v>
      </c>
      <c r="O126" s="16">
        <v>212.48655086579356</v>
      </c>
    </row>
    <row r="127" spans="1:15" x14ac:dyDescent="0.3">
      <c r="A127" s="15" t="str">
        <f>INDEX('R1. Scenario specifications'!$C$11:$C$49,MATCH($B127,'R1. Scenario specifications'!$A$11:$A$49,0))</f>
        <v>Current 1.5DS, 2030 start, 'Expect the Unexpected'</v>
      </c>
      <c r="B127" s="15" t="s">
        <v>20</v>
      </c>
      <c r="C127" s="15" t="s">
        <v>53</v>
      </c>
      <c r="D127" s="15" t="s">
        <v>361</v>
      </c>
      <c r="E127" s="16">
        <v>47506.401201567351</v>
      </c>
      <c r="F127" s="16">
        <v>51370.316217901098</v>
      </c>
      <c r="G127" s="16">
        <v>62701.812555057528</v>
      </c>
      <c r="H127" s="16">
        <v>51809.718113977178</v>
      </c>
      <c r="I127" s="16">
        <v>24880.726124995439</v>
      </c>
      <c r="J127" s="16">
        <v>10064.747511206098</v>
      </c>
      <c r="K127" s="16">
        <v>7814.6566484648065</v>
      </c>
      <c r="L127" s="16">
        <v>8638.3159181053343</v>
      </c>
      <c r="M127" s="16">
        <v>11226.766558734364</v>
      </c>
      <c r="N127" s="16">
        <v>12359.033917159537</v>
      </c>
      <c r="O127" s="16">
        <v>11194.50155724198</v>
      </c>
    </row>
    <row r="128" spans="1:15" x14ac:dyDescent="0.3">
      <c r="A128" s="15" t="str">
        <f>INDEX('R1. Scenario specifications'!$C$11:$C$49,MATCH($B128,'R1. Scenario specifications'!$A$11:$A$49,0))</f>
        <v>Current 1.5DS, 2030 start, 'Expect the Unexpected'</v>
      </c>
      <c r="B128" s="15" t="s">
        <v>20</v>
      </c>
      <c r="C128" s="15" t="s">
        <v>54</v>
      </c>
      <c r="D128" s="15" t="s">
        <v>362</v>
      </c>
      <c r="E128" s="16">
        <v>703.55932605471696</v>
      </c>
      <c r="F128" s="16">
        <v>336.28891863781013</v>
      </c>
      <c r="G128" s="16">
        <v>564.8130061153006</v>
      </c>
      <c r="H128" s="16">
        <v>1128.2144782527348</v>
      </c>
      <c r="I128" s="16">
        <v>6787.3577949058981</v>
      </c>
      <c r="J128" s="16">
        <v>11608.058364027487</v>
      </c>
      <c r="K128" s="16">
        <v>12289.805609407704</v>
      </c>
      <c r="L128" s="16">
        <v>5089.0609376548082</v>
      </c>
      <c r="M128" s="16">
        <v>1363.7247041035625</v>
      </c>
      <c r="N128" s="16">
        <v>1488.5024662074495</v>
      </c>
      <c r="O128" s="16">
        <v>1407.655376119289</v>
      </c>
    </row>
    <row r="129" spans="1:15" x14ac:dyDescent="0.3">
      <c r="A129" s="15" t="str">
        <f>INDEX('R1. Scenario specifications'!$C$11:$C$49,MATCH($B129,'R1. Scenario specifications'!$A$11:$A$49,0))</f>
        <v>Current 1.5DS, 2030 start, 'Expect the Unexpected'</v>
      </c>
      <c r="B129" s="15" t="s">
        <v>20</v>
      </c>
      <c r="C129" s="15" t="s">
        <v>320</v>
      </c>
      <c r="D129" s="15" t="s">
        <v>363</v>
      </c>
      <c r="E129" s="16">
        <v>0</v>
      </c>
      <c r="F129" s="16">
        <v>0</v>
      </c>
      <c r="G129" s="16">
        <v>0</v>
      </c>
      <c r="H129" s="16">
        <v>2619.5877133001891</v>
      </c>
      <c r="I129" s="16">
        <v>113.83477681451919</v>
      </c>
      <c r="J129" s="16">
        <v>96.619589859999991</v>
      </c>
      <c r="K129" s="16">
        <v>54.173351505278802</v>
      </c>
      <c r="L129" s="16">
        <v>4.3345038174663397</v>
      </c>
      <c r="M129" s="16">
        <v>2.4303001000606499</v>
      </c>
      <c r="N129" s="16">
        <v>0</v>
      </c>
      <c r="O129" s="16">
        <v>46.619589859999998</v>
      </c>
    </row>
    <row r="130" spans="1:15" x14ac:dyDescent="0.3">
      <c r="A130" s="15" t="str">
        <f>INDEX('R1. Scenario specifications'!$C$11:$C$49,MATCH($B130,'R1. Scenario specifications'!$A$11:$A$49,0))</f>
        <v>Current 1.5DS, 2030 start, 'Expect the Unexpected'</v>
      </c>
      <c r="B130" s="15" t="s">
        <v>20</v>
      </c>
      <c r="C130" s="15" t="s">
        <v>55</v>
      </c>
      <c r="D130" s="15" t="s">
        <v>265</v>
      </c>
      <c r="E130" s="16">
        <v>396.83789948059518</v>
      </c>
      <c r="F130" s="16">
        <v>188.11818856082573</v>
      </c>
      <c r="G130" s="16">
        <v>1903.0239702688114</v>
      </c>
      <c r="H130" s="16">
        <v>4540.2259800896691</v>
      </c>
      <c r="I130" s="16">
        <v>1960.3604794389739</v>
      </c>
      <c r="J130" s="16">
        <v>0</v>
      </c>
      <c r="K130" s="16">
        <v>0</v>
      </c>
      <c r="L130" s="16">
        <v>991.30926669954988</v>
      </c>
      <c r="M130" s="16">
        <v>555.8142549887541</v>
      </c>
      <c r="N130" s="16">
        <v>0</v>
      </c>
      <c r="O130" s="16">
        <v>1494.6766888950051</v>
      </c>
    </row>
    <row r="131" spans="1:15" x14ac:dyDescent="0.3">
      <c r="A131" s="15" t="str">
        <f>INDEX('R1. Scenario specifications'!$C$11:$C$49,MATCH($B131,'R1. Scenario specifications'!$A$11:$A$49,0))</f>
        <v>Current 1.5DS, 2030 start, 'Expect the Unexpected'</v>
      </c>
      <c r="B131" s="15" t="s">
        <v>20</v>
      </c>
      <c r="C131" s="15" t="s">
        <v>321</v>
      </c>
      <c r="D131" s="15" t="s">
        <v>344</v>
      </c>
      <c r="E131" s="16">
        <v>0</v>
      </c>
      <c r="F131" s="16">
        <v>0</v>
      </c>
      <c r="G131" s="16">
        <v>0</v>
      </c>
      <c r="H131" s="16">
        <v>0</v>
      </c>
      <c r="I131" s="16">
        <v>4061.3377626750143</v>
      </c>
      <c r="J131" s="16">
        <v>6996.3294175716237</v>
      </c>
      <c r="K131" s="16">
        <v>7146.5464178874208</v>
      </c>
      <c r="L131" s="16">
        <v>17760.841160394866</v>
      </c>
      <c r="M131" s="16">
        <v>19559.573383897106</v>
      </c>
      <c r="N131" s="16">
        <v>20559.816268573613</v>
      </c>
      <c r="O131" s="16">
        <v>21608.738856566248</v>
      </c>
    </row>
    <row r="132" spans="1:15" x14ac:dyDescent="0.3">
      <c r="A132" s="15" t="str">
        <f>INDEX('R1. Scenario specifications'!$C$11:$C$49,MATCH($B132,'R1. Scenario specifications'!$A$11:$A$49,0))</f>
        <v>Current 1.5DS, 2020 start, 'Expect the Unexpected' but with cheap renewables</v>
      </c>
      <c r="B132" s="15" t="s">
        <v>21</v>
      </c>
      <c r="C132" s="15" t="s">
        <v>317</v>
      </c>
      <c r="D132" s="15" t="s">
        <v>357</v>
      </c>
      <c r="E132" s="16">
        <v>0</v>
      </c>
      <c r="F132" s="16">
        <v>820.13437499999918</v>
      </c>
      <c r="G132" s="16">
        <v>1408.1397372246988</v>
      </c>
      <c r="H132" s="16">
        <v>1486.579024998885</v>
      </c>
      <c r="I132" s="16">
        <v>277.1603745478962</v>
      </c>
      <c r="J132" s="16">
        <v>355.92671950223365</v>
      </c>
      <c r="K132" s="16">
        <v>0</v>
      </c>
      <c r="L132" s="16">
        <v>69.067187678028105</v>
      </c>
      <c r="M132" s="16">
        <v>1182.5252942875363</v>
      </c>
      <c r="N132" s="16">
        <v>470.02509447008305</v>
      </c>
      <c r="O132" s="16">
        <v>5689.8248535001767</v>
      </c>
    </row>
    <row r="133" spans="1:15" x14ac:dyDescent="0.3">
      <c r="A133" s="15" t="str">
        <f>INDEX('R1. Scenario specifications'!$C$11:$C$49,MATCH($B133,'R1. Scenario specifications'!$A$11:$A$49,0))</f>
        <v>Current 1.5DS, 2020 start, 'Expect the Unexpected' but with cheap renewables</v>
      </c>
      <c r="B133" s="15" t="s">
        <v>21</v>
      </c>
      <c r="C133" s="15" t="s">
        <v>52</v>
      </c>
      <c r="D133" s="15" t="s">
        <v>358</v>
      </c>
      <c r="E133" s="16">
        <v>26912.443150928317</v>
      </c>
      <c r="F133" s="16">
        <v>24722.314044407496</v>
      </c>
      <c r="G133" s="16">
        <v>20336.60247381021</v>
      </c>
      <c r="H133" s="16">
        <v>13749.841143084202</v>
      </c>
      <c r="I133" s="16">
        <v>10431.965965741725</v>
      </c>
      <c r="J133" s="16">
        <v>5904.0609955049604</v>
      </c>
      <c r="K133" s="16">
        <v>5804.9011439607184</v>
      </c>
      <c r="L133" s="16">
        <v>15431.688586344413</v>
      </c>
      <c r="M133" s="16">
        <v>17650.756769223997</v>
      </c>
      <c r="N133" s="16">
        <v>14429.048571473772</v>
      </c>
      <c r="O133" s="16">
        <v>7574.3846081324109</v>
      </c>
    </row>
    <row r="134" spans="1:15" x14ac:dyDescent="0.3">
      <c r="A134" s="15" t="str">
        <f>INDEX('R1. Scenario specifications'!$C$11:$C$49,MATCH($B134,'R1. Scenario specifications'!$A$11:$A$49,0))</f>
        <v>Current 1.5DS, 2020 start, 'Expect the Unexpected' but with cheap renewables</v>
      </c>
      <c r="B134" s="15" t="s">
        <v>21</v>
      </c>
      <c r="C134" s="15" t="s">
        <v>318</v>
      </c>
      <c r="D134" s="15" t="s">
        <v>359</v>
      </c>
      <c r="E134" s="16">
        <v>0.55126200000000003</v>
      </c>
      <c r="F134" s="16">
        <v>0.27214200000000005</v>
      </c>
      <c r="G134" s="16">
        <v>45.963941456190994</v>
      </c>
      <c r="H134" s="16">
        <v>1798.4367059752119</v>
      </c>
      <c r="I134" s="16">
        <v>4571.152618922587</v>
      </c>
      <c r="J134" s="16">
        <v>6823.5807412340373</v>
      </c>
      <c r="K134" s="16">
        <v>6465.8942164844548</v>
      </c>
      <c r="L134" s="16">
        <v>9307.936793637622</v>
      </c>
      <c r="M134" s="16">
        <v>13191.855185418397</v>
      </c>
      <c r="N134" s="16">
        <v>16102.462714334284</v>
      </c>
      <c r="O134" s="16">
        <v>18391.449961080514</v>
      </c>
    </row>
    <row r="135" spans="1:15" x14ac:dyDescent="0.3">
      <c r="A135" s="15" t="str">
        <f>INDEX('R1. Scenario specifications'!$C$11:$C$49,MATCH($B135,'R1. Scenario specifications'!$A$11:$A$49,0))</f>
        <v>Current 1.5DS, 2020 start, 'Expect the Unexpected' but with cheap renewables</v>
      </c>
      <c r="B135" s="15" t="s">
        <v>21</v>
      </c>
      <c r="C135" s="15" t="s">
        <v>319</v>
      </c>
      <c r="D135" s="15" t="s">
        <v>360</v>
      </c>
      <c r="E135" s="16">
        <v>138.88007226094672</v>
      </c>
      <c r="F135" s="16">
        <v>258.23201733274016</v>
      </c>
      <c r="G135" s="16">
        <v>2400.9356350362514</v>
      </c>
      <c r="H135" s="16">
        <v>765.81170765288618</v>
      </c>
      <c r="I135" s="16">
        <v>54.543116344114075</v>
      </c>
      <c r="J135" s="16">
        <v>44.067794649514006</v>
      </c>
      <c r="K135" s="16">
        <v>7.5615242712614403</v>
      </c>
      <c r="L135" s="16">
        <v>3.3804101400000102</v>
      </c>
      <c r="M135" s="16">
        <v>3.3804101400000004</v>
      </c>
      <c r="N135" s="16">
        <v>108.61560309045335</v>
      </c>
      <c r="O135" s="16">
        <v>202.10322706599999</v>
      </c>
    </row>
    <row r="136" spans="1:15" x14ac:dyDescent="0.3">
      <c r="A136" s="15" t="str">
        <f>INDEX('R1. Scenario specifications'!$C$11:$C$49,MATCH($B136,'R1. Scenario specifications'!$A$11:$A$49,0))</f>
        <v>Current 1.5DS, 2020 start, 'Expect the Unexpected' but with cheap renewables</v>
      </c>
      <c r="B136" s="15" t="s">
        <v>21</v>
      </c>
      <c r="C136" s="15" t="s">
        <v>53</v>
      </c>
      <c r="D136" s="15" t="s">
        <v>361</v>
      </c>
      <c r="E136" s="16">
        <v>47506.401201567351</v>
      </c>
      <c r="F136" s="16">
        <v>51370.316217901098</v>
      </c>
      <c r="G136" s="16">
        <v>62701.812555057528</v>
      </c>
      <c r="H136" s="16">
        <v>32158.750226103024</v>
      </c>
      <c r="I136" s="16">
        <v>13028.268685685414</v>
      </c>
      <c r="J136" s="16">
        <v>7518.2797106935741</v>
      </c>
      <c r="K136" s="16">
        <v>14104.384357860677</v>
      </c>
      <c r="L136" s="16">
        <v>17369.038697383734</v>
      </c>
      <c r="M136" s="16">
        <v>11395.093322384424</v>
      </c>
      <c r="N136" s="16">
        <v>6471.0507553083771</v>
      </c>
      <c r="O136" s="16">
        <v>3201.4458309998558</v>
      </c>
    </row>
    <row r="137" spans="1:15" x14ac:dyDescent="0.3">
      <c r="A137" s="15" t="str">
        <f>INDEX('R1. Scenario specifications'!$C$11:$C$49,MATCH($B137,'R1. Scenario specifications'!$A$11:$A$49,0))</f>
        <v>Current 1.5DS, 2020 start, 'Expect the Unexpected' but with cheap renewables</v>
      </c>
      <c r="B137" s="15" t="s">
        <v>21</v>
      </c>
      <c r="C137" s="15" t="s">
        <v>54</v>
      </c>
      <c r="D137" s="15" t="s">
        <v>362</v>
      </c>
      <c r="E137" s="16">
        <v>703.55932605471696</v>
      </c>
      <c r="F137" s="16">
        <v>336.28891863781013</v>
      </c>
      <c r="G137" s="16">
        <v>564.8130061153006</v>
      </c>
      <c r="H137" s="16">
        <v>5538.0777292518851</v>
      </c>
      <c r="I137" s="16">
        <v>9365.300810350489</v>
      </c>
      <c r="J137" s="16">
        <v>11412.921313370049</v>
      </c>
      <c r="K137" s="16">
        <v>14603.695561855549</v>
      </c>
      <c r="L137" s="16">
        <v>7565.3141136763088</v>
      </c>
      <c r="M137" s="16">
        <v>4128.6973603173037</v>
      </c>
      <c r="N137" s="16">
        <v>9333.9395102300678</v>
      </c>
      <c r="O137" s="16">
        <v>11227.641069022149</v>
      </c>
    </row>
    <row r="138" spans="1:15" x14ac:dyDescent="0.3">
      <c r="A138" s="15" t="str">
        <f>INDEX('R1. Scenario specifications'!$C$11:$C$49,MATCH($B138,'R1. Scenario specifications'!$A$11:$A$49,0))</f>
        <v>Current 1.5DS, 2020 start, 'Expect the Unexpected' but with cheap renewables</v>
      </c>
      <c r="B138" s="15" t="s">
        <v>21</v>
      </c>
      <c r="C138" s="15" t="s">
        <v>320</v>
      </c>
      <c r="D138" s="15" t="s">
        <v>363</v>
      </c>
      <c r="E138" s="16">
        <v>0</v>
      </c>
      <c r="F138" s="16">
        <v>0</v>
      </c>
      <c r="G138" s="16">
        <v>0</v>
      </c>
      <c r="H138" s="16">
        <v>0</v>
      </c>
      <c r="I138" s="16">
        <v>23.386410382792899</v>
      </c>
      <c r="J138" s="16">
        <v>39.551624120055102</v>
      </c>
      <c r="K138" s="16">
        <v>14.8240981859554</v>
      </c>
      <c r="L138" s="16">
        <v>0</v>
      </c>
      <c r="M138" s="16">
        <v>0</v>
      </c>
      <c r="N138" s="16">
        <v>0</v>
      </c>
      <c r="O138" s="16">
        <v>167.17214152032</v>
      </c>
    </row>
    <row r="139" spans="1:15" x14ac:dyDescent="0.3">
      <c r="A139" s="15" t="str">
        <f>INDEX('R1. Scenario specifications'!$C$11:$C$49,MATCH($B139,'R1. Scenario specifications'!$A$11:$A$49,0))</f>
        <v>Current 1.5DS, 2020 start, 'Expect the Unexpected' but with cheap renewables</v>
      </c>
      <c r="B139" s="15" t="s">
        <v>21</v>
      </c>
      <c r="C139" s="15" t="s">
        <v>55</v>
      </c>
      <c r="D139" s="15" t="s">
        <v>265</v>
      </c>
      <c r="E139" s="16">
        <v>396.83789948059518</v>
      </c>
      <c r="F139" s="16">
        <v>188.11818856082573</v>
      </c>
      <c r="G139" s="16">
        <v>1903.0239702688114</v>
      </c>
      <c r="H139" s="16">
        <v>1043.8717720121019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988.57190117914604</v>
      </c>
    </row>
    <row r="140" spans="1:15" x14ac:dyDescent="0.3">
      <c r="A140" s="15" t="str">
        <f>INDEX('R1. Scenario specifications'!$C$11:$C$49,MATCH($B140,'R1. Scenario specifications'!$A$11:$A$49,0))</f>
        <v>Current 1.5DS, 2020 start, 'Expect the Unexpected' but with cheap renewables</v>
      </c>
      <c r="B140" s="15" t="s">
        <v>21</v>
      </c>
      <c r="C140" s="15" t="s">
        <v>321</v>
      </c>
      <c r="D140" s="15" t="s">
        <v>344</v>
      </c>
      <c r="E140" s="16">
        <v>0</v>
      </c>
      <c r="F140" s="16">
        <v>0</v>
      </c>
      <c r="G140" s="16">
        <v>0</v>
      </c>
      <c r="H140" s="16">
        <v>3612.0022933916985</v>
      </c>
      <c r="I140" s="16">
        <v>3178.795100545859</v>
      </c>
      <c r="J140" s="16">
        <v>5243.5549021359902</v>
      </c>
      <c r="K140" s="16">
        <v>13015.478008958245</v>
      </c>
      <c r="L140" s="16">
        <v>17989.972456370226</v>
      </c>
      <c r="M140" s="16">
        <v>19314.439808290503</v>
      </c>
      <c r="N140" s="16">
        <v>20289.677396014769</v>
      </c>
      <c r="O140" s="16">
        <v>21462.116479447926</v>
      </c>
    </row>
    <row r="141" spans="1:15" x14ac:dyDescent="0.3">
      <c r="A141" s="15" t="str">
        <f>INDEX('R1. Scenario specifications'!$C$11:$C$49,MATCH($B141,'R1. Scenario specifications'!$A$11:$A$49,0))</f>
        <v>Current 1.5DS, 2030 start, 'Expect the Unexpected' but with cheap renewables</v>
      </c>
      <c r="B141" s="15" t="s">
        <v>22</v>
      </c>
      <c r="C141" s="15" t="s">
        <v>317</v>
      </c>
      <c r="D141" s="15" t="s">
        <v>357</v>
      </c>
      <c r="E141" s="16">
        <v>0</v>
      </c>
      <c r="F141" s="16">
        <v>820.13437499999918</v>
      </c>
      <c r="G141" s="16">
        <v>1408.1397372246988</v>
      </c>
      <c r="H141" s="16">
        <v>1323.5824485103799</v>
      </c>
      <c r="I141" s="16">
        <v>2980.5706067501483</v>
      </c>
      <c r="J141" s="16">
        <v>2414.8887790638619</v>
      </c>
      <c r="K141" s="16">
        <v>192.2537147970715</v>
      </c>
      <c r="L141" s="16">
        <v>104.4269162728603</v>
      </c>
      <c r="M141" s="16">
        <v>5322.6609278980859</v>
      </c>
      <c r="N141" s="16">
        <v>7401.7899539364817</v>
      </c>
      <c r="O141" s="16">
        <v>19598.267700256081</v>
      </c>
    </row>
    <row r="142" spans="1:15" x14ac:dyDescent="0.3">
      <c r="A142" s="15" t="str">
        <f>INDEX('R1. Scenario specifications'!$C$11:$C$49,MATCH($B142,'R1. Scenario specifications'!$A$11:$A$49,0))</f>
        <v>Current 1.5DS, 2030 start, 'Expect the Unexpected' but with cheap renewables</v>
      </c>
      <c r="B142" s="15" t="s">
        <v>22</v>
      </c>
      <c r="C142" s="15" t="s">
        <v>52</v>
      </c>
      <c r="D142" s="15" t="s">
        <v>358</v>
      </c>
      <c r="E142" s="16">
        <v>26912.443150928317</v>
      </c>
      <c r="F142" s="16">
        <v>24722.314044407496</v>
      </c>
      <c r="G142" s="16">
        <v>20336.60247381021</v>
      </c>
      <c r="H142" s="16">
        <v>27739.57611616571</v>
      </c>
      <c r="I142" s="16">
        <v>13182.325131194119</v>
      </c>
      <c r="J142" s="16">
        <v>3095.2564296242172</v>
      </c>
      <c r="K142" s="16">
        <v>3902.86497336909</v>
      </c>
      <c r="L142" s="16">
        <v>26296.263476201832</v>
      </c>
      <c r="M142" s="16">
        <v>21909.368897248787</v>
      </c>
      <c r="N142" s="16">
        <v>20527.531456301716</v>
      </c>
      <c r="O142" s="16">
        <v>7418.2460180934322</v>
      </c>
    </row>
    <row r="143" spans="1:15" x14ac:dyDescent="0.3">
      <c r="A143" s="15" t="str">
        <f>INDEX('R1. Scenario specifications'!$C$11:$C$49,MATCH($B143,'R1. Scenario specifications'!$A$11:$A$49,0))</f>
        <v>Current 1.5DS, 2030 start, 'Expect the Unexpected' but with cheap renewables</v>
      </c>
      <c r="B143" s="15" t="s">
        <v>22</v>
      </c>
      <c r="C143" s="15" t="s">
        <v>318</v>
      </c>
      <c r="D143" s="15" t="s">
        <v>359</v>
      </c>
      <c r="E143" s="16">
        <v>0.55126200000000003</v>
      </c>
      <c r="F143" s="16">
        <v>0.27214200000000005</v>
      </c>
      <c r="G143" s="16">
        <v>45.963941456190994</v>
      </c>
      <c r="H143" s="16">
        <v>54.999618863908154</v>
      </c>
      <c r="I143" s="16">
        <v>2222.8387518312084</v>
      </c>
      <c r="J143" s="16">
        <v>6301.0911377791426</v>
      </c>
      <c r="K143" s="16">
        <v>7031.7679281974242</v>
      </c>
      <c r="L143" s="16">
        <v>11074.26959187162</v>
      </c>
      <c r="M143" s="16">
        <v>13047.118399504041</v>
      </c>
      <c r="N143" s="16">
        <v>13593.407745353383</v>
      </c>
      <c r="O143" s="16">
        <v>15628.149213075003</v>
      </c>
    </row>
    <row r="144" spans="1:15" x14ac:dyDescent="0.3">
      <c r="A144" s="15" t="str">
        <f>INDEX('R1. Scenario specifications'!$C$11:$C$49,MATCH($B144,'R1. Scenario specifications'!$A$11:$A$49,0))</f>
        <v>Current 1.5DS, 2030 start, 'Expect the Unexpected' but with cheap renewables</v>
      </c>
      <c r="B144" s="15" t="s">
        <v>22</v>
      </c>
      <c r="C144" s="15" t="s">
        <v>319</v>
      </c>
      <c r="D144" s="15" t="s">
        <v>360</v>
      </c>
      <c r="E144" s="16">
        <v>138.88007226094672</v>
      </c>
      <c r="F144" s="16">
        <v>258.23201733274016</v>
      </c>
      <c r="G144" s="16">
        <v>2400.9356350362514</v>
      </c>
      <c r="H144" s="16">
        <v>2809.6664912999277</v>
      </c>
      <c r="I144" s="16">
        <v>83.861770563430696</v>
      </c>
      <c r="J144" s="16">
        <v>72.263298786095987</v>
      </c>
      <c r="K144" s="16">
        <v>50.341947410419053</v>
      </c>
      <c r="L144" s="16">
        <v>244.14157369145994</v>
      </c>
      <c r="M144" s="16">
        <v>261.21218091427289</v>
      </c>
      <c r="N144" s="16">
        <v>194.91538494542647</v>
      </c>
      <c r="O144" s="16">
        <v>206.28089976872928</v>
      </c>
    </row>
    <row r="145" spans="1:15" x14ac:dyDescent="0.3">
      <c r="A145" s="15" t="str">
        <f>INDEX('R1. Scenario specifications'!$C$11:$C$49,MATCH($B145,'R1. Scenario specifications'!$A$11:$A$49,0))</f>
        <v>Current 1.5DS, 2030 start, 'Expect the Unexpected' but with cheap renewables</v>
      </c>
      <c r="B145" s="15" t="s">
        <v>22</v>
      </c>
      <c r="C145" s="15" t="s">
        <v>53</v>
      </c>
      <c r="D145" s="15" t="s">
        <v>361</v>
      </c>
      <c r="E145" s="16">
        <v>47506.401201567351</v>
      </c>
      <c r="F145" s="16">
        <v>51370.316217901098</v>
      </c>
      <c r="G145" s="16">
        <v>62701.812555057528</v>
      </c>
      <c r="H145" s="16">
        <v>51809.718113977178</v>
      </c>
      <c r="I145" s="16">
        <v>24856.624372122566</v>
      </c>
      <c r="J145" s="16">
        <v>10054.099566646872</v>
      </c>
      <c r="K145" s="16">
        <v>7813.4406213869634</v>
      </c>
      <c r="L145" s="16">
        <v>8422.5718661600822</v>
      </c>
      <c r="M145" s="16">
        <v>11105.376121002084</v>
      </c>
      <c r="N145" s="16">
        <v>12401.274355065711</v>
      </c>
      <c r="O145" s="16">
        <v>10863.096670476671</v>
      </c>
    </row>
    <row r="146" spans="1:15" x14ac:dyDescent="0.3">
      <c r="A146" s="15" t="str">
        <f>INDEX('R1. Scenario specifications'!$C$11:$C$49,MATCH($B146,'R1. Scenario specifications'!$A$11:$A$49,0))</f>
        <v>Current 1.5DS, 2030 start, 'Expect the Unexpected' but with cheap renewables</v>
      </c>
      <c r="B146" s="15" t="s">
        <v>22</v>
      </c>
      <c r="C146" s="15" t="s">
        <v>54</v>
      </c>
      <c r="D146" s="15" t="s">
        <v>362</v>
      </c>
      <c r="E146" s="16">
        <v>703.55932605471696</v>
      </c>
      <c r="F146" s="16">
        <v>336.28891863781013</v>
      </c>
      <c r="G146" s="16">
        <v>564.8130061153006</v>
      </c>
      <c r="H146" s="16">
        <v>1128.2144782527348</v>
      </c>
      <c r="I146" s="16">
        <v>6920.1672024606105</v>
      </c>
      <c r="J146" s="16">
        <v>11671.611108094949</v>
      </c>
      <c r="K146" s="16">
        <v>12291.9982486265</v>
      </c>
      <c r="L146" s="16">
        <v>5093.7350293983682</v>
      </c>
      <c r="M146" s="16">
        <v>1363.7290550511702</v>
      </c>
      <c r="N146" s="16">
        <v>1490.3045267845694</v>
      </c>
      <c r="O146" s="16">
        <v>1370.0924831157047</v>
      </c>
    </row>
    <row r="147" spans="1:15" x14ac:dyDescent="0.3">
      <c r="A147" s="15" t="str">
        <f>INDEX('R1. Scenario specifications'!$C$11:$C$49,MATCH($B147,'R1. Scenario specifications'!$A$11:$A$49,0))</f>
        <v>Current 1.5DS, 2030 start, 'Expect the Unexpected' but with cheap renewables</v>
      </c>
      <c r="B147" s="15" t="s">
        <v>22</v>
      </c>
      <c r="C147" s="15" t="s">
        <v>320</v>
      </c>
      <c r="D147" s="15" t="s">
        <v>363</v>
      </c>
      <c r="E147" s="16">
        <v>0</v>
      </c>
      <c r="F147" s="16">
        <v>0</v>
      </c>
      <c r="G147" s="16">
        <v>0</v>
      </c>
      <c r="H147" s="16">
        <v>2619.5877133001891</v>
      </c>
      <c r="I147" s="16">
        <v>109.36658258235281</v>
      </c>
      <c r="J147" s="16">
        <v>96.619589859999991</v>
      </c>
      <c r="K147" s="16">
        <v>54.173351505278802</v>
      </c>
      <c r="L147" s="16">
        <v>4.3345038174663397</v>
      </c>
      <c r="M147" s="16">
        <v>2.4303001000606499</v>
      </c>
      <c r="N147" s="16">
        <v>2.4303001000606499</v>
      </c>
      <c r="O147" s="16">
        <v>46.619589860000033</v>
      </c>
    </row>
    <row r="148" spans="1:15" x14ac:dyDescent="0.3">
      <c r="A148" s="15" t="str">
        <f>INDEX('R1. Scenario specifications'!$C$11:$C$49,MATCH($B148,'R1. Scenario specifications'!$A$11:$A$49,0))</f>
        <v>Current 1.5DS, 2030 start, 'Expect the Unexpected' but with cheap renewables</v>
      </c>
      <c r="B148" s="15" t="s">
        <v>22</v>
      </c>
      <c r="C148" s="15" t="s">
        <v>55</v>
      </c>
      <c r="D148" s="15" t="s">
        <v>265</v>
      </c>
      <c r="E148" s="16">
        <v>396.83789948059518</v>
      </c>
      <c r="F148" s="16">
        <v>188.11818856082573</v>
      </c>
      <c r="G148" s="16">
        <v>1903.0239702688114</v>
      </c>
      <c r="H148" s="16">
        <v>4540.2259800896691</v>
      </c>
      <c r="I148" s="16">
        <v>1960.3604794389739</v>
      </c>
      <c r="J148" s="16">
        <v>0</v>
      </c>
      <c r="K148" s="16">
        <v>0</v>
      </c>
      <c r="L148" s="16">
        <v>1001.1956017255468</v>
      </c>
      <c r="M148" s="16">
        <v>561.35739487620674</v>
      </c>
      <c r="N148" s="16">
        <v>0</v>
      </c>
      <c r="O148" s="16">
        <v>1529.7087548782577</v>
      </c>
    </row>
    <row r="149" spans="1:15" x14ac:dyDescent="0.3">
      <c r="A149" s="15" t="str">
        <f>INDEX('R1. Scenario specifications'!$C$11:$C$49,MATCH($B149,'R1. Scenario specifications'!$A$11:$A$49,0))</f>
        <v>Current 1.5DS, 2030 start, 'Expect the Unexpected' but with cheap renewables</v>
      </c>
      <c r="B149" s="15" t="s">
        <v>22</v>
      </c>
      <c r="C149" s="15" t="s">
        <v>321</v>
      </c>
      <c r="D149" s="15" t="s">
        <v>344</v>
      </c>
      <c r="E149" s="16">
        <v>0</v>
      </c>
      <c r="F149" s="16">
        <v>0</v>
      </c>
      <c r="G149" s="16">
        <v>0</v>
      </c>
      <c r="H149" s="16">
        <v>0</v>
      </c>
      <c r="I149" s="16">
        <v>3958.0541526285797</v>
      </c>
      <c r="J149" s="16">
        <v>7034.4417241785341</v>
      </c>
      <c r="K149" s="16">
        <v>7247.8612543202726</v>
      </c>
      <c r="L149" s="16">
        <v>17787.156039684058</v>
      </c>
      <c r="M149" s="16">
        <v>19559.573383897106</v>
      </c>
      <c r="N149" s="16">
        <v>20558.83696810712</v>
      </c>
      <c r="O149" s="16">
        <v>21608.962371926922</v>
      </c>
    </row>
    <row r="150" spans="1:15" x14ac:dyDescent="0.3">
      <c r="A150" s="15" t="str">
        <f>INDEX('R1. Scenario specifications'!$C$11:$C$49,MATCH($B150,'R1. Scenario specifications'!$A$11:$A$49,0))</f>
        <v>Current 1.5DS, 2020 start, 'Expect the Unexpected' but with cheap CCS</v>
      </c>
      <c r="B150" s="15" t="s">
        <v>23</v>
      </c>
      <c r="C150" s="15" t="s">
        <v>317</v>
      </c>
      <c r="D150" s="15" t="s">
        <v>357</v>
      </c>
      <c r="E150" s="16">
        <v>0</v>
      </c>
      <c r="F150" s="16">
        <v>820.13437499999918</v>
      </c>
      <c r="G150" s="16">
        <v>1408.1397372246988</v>
      </c>
      <c r="H150" s="16">
        <v>1334.0476888040255</v>
      </c>
      <c r="I150" s="16">
        <v>244.04696879023629</v>
      </c>
      <c r="J150" s="16">
        <v>342.74283169710543</v>
      </c>
      <c r="K150" s="16">
        <v>0</v>
      </c>
      <c r="L150" s="16">
        <v>67.637761680989797</v>
      </c>
      <c r="M150" s="16">
        <v>1197.2966501199487</v>
      </c>
      <c r="N150" s="16">
        <v>480.66655881781509</v>
      </c>
      <c r="O150" s="16">
        <v>5626.2904195808615</v>
      </c>
    </row>
    <row r="151" spans="1:15" x14ac:dyDescent="0.3">
      <c r="A151" s="15" t="str">
        <f>INDEX('R1. Scenario specifications'!$C$11:$C$49,MATCH($B151,'R1. Scenario specifications'!$A$11:$A$49,0))</f>
        <v>Current 1.5DS, 2020 start, 'Expect the Unexpected' but with cheap CCS</v>
      </c>
      <c r="B151" s="15" t="s">
        <v>23</v>
      </c>
      <c r="C151" s="15" t="s">
        <v>52</v>
      </c>
      <c r="D151" s="15" t="s">
        <v>358</v>
      </c>
      <c r="E151" s="16">
        <v>26912.443150928317</v>
      </c>
      <c r="F151" s="16">
        <v>24722.314044407496</v>
      </c>
      <c r="G151" s="16">
        <v>20336.60247381021</v>
      </c>
      <c r="H151" s="16">
        <v>13655.011750836158</v>
      </c>
      <c r="I151" s="16">
        <v>10390.474330661444</v>
      </c>
      <c r="J151" s="16">
        <v>5977.753361067782</v>
      </c>
      <c r="K151" s="16">
        <v>4279.4268354641799</v>
      </c>
      <c r="L151" s="16">
        <v>15073.280097006014</v>
      </c>
      <c r="M151" s="16">
        <v>17100.848046075989</v>
      </c>
      <c r="N151" s="16">
        <v>14374.216005013253</v>
      </c>
      <c r="O151" s="16">
        <v>6932.5016425655685</v>
      </c>
    </row>
    <row r="152" spans="1:15" x14ac:dyDescent="0.3">
      <c r="A152" s="15" t="str">
        <f>INDEX('R1. Scenario specifications'!$C$11:$C$49,MATCH($B152,'R1. Scenario specifications'!$A$11:$A$49,0))</f>
        <v>Current 1.5DS, 2020 start, 'Expect the Unexpected' but with cheap CCS</v>
      </c>
      <c r="B152" s="15" t="s">
        <v>23</v>
      </c>
      <c r="C152" s="15" t="s">
        <v>318</v>
      </c>
      <c r="D152" s="15" t="s">
        <v>359</v>
      </c>
      <c r="E152" s="16">
        <v>0.55126200000000003</v>
      </c>
      <c r="F152" s="16">
        <v>0.27214200000000005</v>
      </c>
      <c r="G152" s="16">
        <v>45.963941456190994</v>
      </c>
      <c r="H152" s="16">
        <v>1768.8567476586895</v>
      </c>
      <c r="I152" s="16">
        <v>4603.9215990082639</v>
      </c>
      <c r="J152" s="16">
        <v>6722.0577658573566</v>
      </c>
      <c r="K152" s="16">
        <v>6493.4801253794676</v>
      </c>
      <c r="L152" s="16">
        <v>9250.926741180645</v>
      </c>
      <c r="M152" s="16">
        <v>13208.219161121549</v>
      </c>
      <c r="N152" s="16">
        <v>16031.20093645574</v>
      </c>
      <c r="O152" s="16">
        <v>18344.445456844129</v>
      </c>
    </row>
    <row r="153" spans="1:15" x14ac:dyDescent="0.3">
      <c r="A153" s="15" t="str">
        <f>INDEX('R1. Scenario specifications'!$C$11:$C$49,MATCH($B153,'R1. Scenario specifications'!$A$11:$A$49,0))</f>
        <v>Current 1.5DS, 2020 start, 'Expect the Unexpected' but with cheap CCS</v>
      </c>
      <c r="B153" s="15" t="s">
        <v>23</v>
      </c>
      <c r="C153" s="15" t="s">
        <v>319</v>
      </c>
      <c r="D153" s="15" t="s">
        <v>360</v>
      </c>
      <c r="E153" s="16">
        <v>138.88007226094672</v>
      </c>
      <c r="F153" s="16">
        <v>258.23201733274016</v>
      </c>
      <c r="G153" s="16">
        <v>2400.9356350362514</v>
      </c>
      <c r="H153" s="16">
        <v>877.02156003038021</v>
      </c>
      <c r="I153" s="16">
        <v>54.543116344114075</v>
      </c>
      <c r="J153" s="16">
        <v>44.067794649514006</v>
      </c>
      <c r="K153" s="16">
        <v>7.5615242712614403</v>
      </c>
      <c r="L153" s="16">
        <v>3.3804101400000102</v>
      </c>
      <c r="M153" s="16">
        <v>11.092667597858791</v>
      </c>
      <c r="N153" s="16">
        <v>108.56967319237786</v>
      </c>
      <c r="O153" s="16">
        <v>202.05729716792453</v>
      </c>
    </row>
    <row r="154" spans="1:15" x14ac:dyDescent="0.3">
      <c r="A154" s="15" t="str">
        <f>INDEX('R1. Scenario specifications'!$C$11:$C$49,MATCH($B154,'R1. Scenario specifications'!$A$11:$A$49,0))</f>
        <v>Current 1.5DS, 2020 start, 'Expect the Unexpected' but with cheap CCS</v>
      </c>
      <c r="B154" s="15" t="s">
        <v>23</v>
      </c>
      <c r="C154" s="15" t="s">
        <v>53</v>
      </c>
      <c r="D154" s="15" t="s">
        <v>361</v>
      </c>
      <c r="E154" s="16">
        <v>47506.401201567351</v>
      </c>
      <c r="F154" s="16">
        <v>51370.316217901098</v>
      </c>
      <c r="G154" s="16">
        <v>62701.812555057528</v>
      </c>
      <c r="H154" s="16">
        <v>31807.225846744735</v>
      </c>
      <c r="I154" s="16">
        <v>12970.60458285481</v>
      </c>
      <c r="J154" s="16">
        <v>7401.631274001732</v>
      </c>
      <c r="K154" s="16">
        <v>13829.848034613004</v>
      </c>
      <c r="L154" s="16">
        <v>17393.074661461877</v>
      </c>
      <c r="M154" s="16">
        <v>11355.236706017</v>
      </c>
      <c r="N154" s="16">
        <v>6580.142649444776</v>
      </c>
      <c r="O154" s="16">
        <v>3253.4474564329075</v>
      </c>
    </row>
    <row r="155" spans="1:15" x14ac:dyDescent="0.3">
      <c r="A155" s="15" t="str">
        <f>INDEX('R1. Scenario specifications'!$C$11:$C$49,MATCH($B155,'R1. Scenario specifications'!$A$11:$A$49,0))</f>
        <v>Current 1.5DS, 2020 start, 'Expect the Unexpected' but with cheap CCS</v>
      </c>
      <c r="B155" s="15" t="s">
        <v>23</v>
      </c>
      <c r="C155" s="15" t="s">
        <v>54</v>
      </c>
      <c r="D155" s="15" t="s">
        <v>362</v>
      </c>
      <c r="E155" s="16">
        <v>703.55932605471696</v>
      </c>
      <c r="F155" s="16">
        <v>336.28891863781013</v>
      </c>
      <c r="G155" s="16">
        <v>564.8130061153006</v>
      </c>
      <c r="H155" s="16">
        <v>5445.4386412568638</v>
      </c>
      <c r="I155" s="16">
        <v>9394.0300711590335</v>
      </c>
      <c r="J155" s="16">
        <v>11192.724886213035</v>
      </c>
      <c r="K155" s="16">
        <v>16463.311378912204</v>
      </c>
      <c r="L155" s="16">
        <v>8057.6981321405065</v>
      </c>
      <c r="M155" s="16">
        <v>4723.6723776483941</v>
      </c>
      <c r="N155" s="16">
        <v>9361.9182967777742</v>
      </c>
      <c r="O155" s="16">
        <v>11973.642574481633</v>
      </c>
    </row>
    <row r="156" spans="1:15" x14ac:dyDescent="0.3">
      <c r="A156" s="15" t="str">
        <f>INDEX('R1. Scenario specifications'!$C$11:$C$49,MATCH($B156,'R1. Scenario specifications'!$A$11:$A$49,0))</f>
        <v>Current 1.5DS, 2020 start, 'Expect the Unexpected' but with cheap CCS</v>
      </c>
      <c r="B156" s="15" t="s">
        <v>23</v>
      </c>
      <c r="C156" s="15" t="s">
        <v>320</v>
      </c>
      <c r="D156" s="15" t="s">
        <v>363</v>
      </c>
      <c r="E156" s="16">
        <v>0</v>
      </c>
      <c r="F156" s="16">
        <v>0</v>
      </c>
      <c r="G156" s="16">
        <v>0</v>
      </c>
      <c r="H156" s="16">
        <v>0</v>
      </c>
      <c r="I156" s="16">
        <v>23.386410382792899</v>
      </c>
      <c r="J156" s="16">
        <v>25.6806510395656</v>
      </c>
      <c r="K156" s="16">
        <v>7.0468233962524103</v>
      </c>
      <c r="L156" s="16">
        <v>0</v>
      </c>
      <c r="M156" s="16">
        <v>0</v>
      </c>
      <c r="N156" s="16">
        <v>0</v>
      </c>
      <c r="O156" s="16">
        <v>167.17214152032</v>
      </c>
    </row>
    <row r="157" spans="1:15" x14ac:dyDescent="0.3">
      <c r="A157" s="15" t="str">
        <f>INDEX('R1. Scenario specifications'!$C$11:$C$49,MATCH($B157,'R1. Scenario specifications'!$A$11:$A$49,0))</f>
        <v>Current 1.5DS, 2020 start, 'Expect the Unexpected' but with cheap CCS</v>
      </c>
      <c r="B157" s="15" t="s">
        <v>23</v>
      </c>
      <c r="C157" s="15" t="s">
        <v>55</v>
      </c>
      <c r="D157" s="15" t="s">
        <v>265</v>
      </c>
      <c r="E157" s="16">
        <v>396.83789948059518</v>
      </c>
      <c r="F157" s="16">
        <v>188.11818856082573</v>
      </c>
      <c r="G157" s="16">
        <v>1903.0239702688114</v>
      </c>
      <c r="H157" s="16">
        <v>1043.8717720121019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948.51838401621399</v>
      </c>
    </row>
    <row r="158" spans="1:15" x14ac:dyDescent="0.3">
      <c r="A158" s="15" t="str">
        <f>INDEX('R1. Scenario specifications'!$C$11:$C$49,MATCH($B158,'R1. Scenario specifications'!$A$11:$A$49,0))</f>
        <v>Current 1.5DS, 2020 start, 'Expect the Unexpected' but with cheap CCS</v>
      </c>
      <c r="B158" s="15" t="s">
        <v>23</v>
      </c>
      <c r="C158" s="15" t="s">
        <v>321</v>
      </c>
      <c r="D158" s="15" t="s">
        <v>344</v>
      </c>
      <c r="E158" s="16">
        <v>0</v>
      </c>
      <c r="F158" s="16">
        <v>0</v>
      </c>
      <c r="G158" s="16">
        <v>0</v>
      </c>
      <c r="H158" s="16">
        <v>3552.4400401784947</v>
      </c>
      <c r="I158" s="16">
        <v>3161.4710298689083</v>
      </c>
      <c r="J158" s="16">
        <v>5275.4493798097474</v>
      </c>
      <c r="K158" s="16">
        <v>12752.961902742911</v>
      </c>
      <c r="L158" s="16">
        <v>17961.551368993569</v>
      </c>
      <c r="M158" s="16">
        <v>19308.338048817888</v>
      </c>
      <c r="N158" s="16">
        <v>20281.930733548983</v>
      </c>
      <c r="O158" s="16">
        <v>21456.402556744524</v>
      </c>
    </row>
    <row r="159" spans="1:15" x14ac:dyDescent="0.3">
      <c r="A159" s="15" t="str">
        <f>INDEX('R1. Scenario specifications'!$C$11:$C$49,MATCH($B159,'R1. Scenario specifications'!$A$11:$A$49,0))</f>
        <v>Current 1.5DS, 2030 start, 'Expect the Unexpected' but with cheap CCS</v>
      </c>
      <c r="B159" s="15" t="s">
        <v>24</v>
      </c>
      <c r="C159" s="15" t="s">
        <v>317</v>
      </c>
      <c r="D159" s="15" t="s">
        <v>357</v>
      </c>
      <c r="E159" s="16">
        <v>0</v>
      </c>
      <c r="F159" s="16">
        <v>820.13437499999918</v>
      </c>
      <c r="G159" s="16">
        <v>1408.1397372246988</v>
      </c>
      <c r="H159" s="16">
        <v>1323.5824485103799</v>
      </c>
      <c r="I159" s="16">
        <v>2800.5102793023507</v>
      </c>
      <c r="J159" s="16">
        <v>2398.5556293371455</v>
      </c>
      <c r="K159" s="16">
        <v>194.96319856918853</v>
      </c>
      <c r="L159" s="16">
        <v>105.08526176142831</v>
      </c>
      <c r="M159" s="16">
        <v>5310.6471598794915</v>
      </c>
      <c r="N159" s="16">
        <v>7274.5565939493617</v>
      </c>
      <c r="O159" s="16">
        <v>19874.19814429188</v>
      </c>
    </row>
    <row r="160" spans="1:15" x14ac:dyDescent="0.3">
      <c r="A160" s="15" t="str">
        <f>INDEX('R1. Scenario specifications'!$C$11:$C$49,MATCH($B160,'R1. Scenario specifications'!$A$11:$A$49,0))</f>
        <v>Current 1.5DS, 2030 start, 'Expect the Unexpected' but with cheap CCS</v>
      </c>
      <c r="B160" s="15" t="s">
        <v>24</v>
      </c>
      <c r="C160" s="15" t="s">
        <v>52</v>
      </c>
      <c r="D160" s="15" t="s">
        <v>358</v>
      </c>
      <c r="E160" s="16">
        <v>26912.443150928317</v>
      </c>
      <c r="F160" s="16">
        <v>24722.314044407496</v>
      </c>
      <c r="G160" s="16">
        <v>20336.60247381021</v>
      </c>
      <c r="H160" s="16">
        <v>27739.57611616571</v>
      </c>
      <c r="I160" s="16">
        <v>13267.693618989906</v>
      </c>
      <c r="J160" s="16">
        <v>3250.31158167391</v>
      </c>
      <c r="K160" s="16">
        <v>4083.4164947986151</v>
      </c>
      <c r="L160" s="16">
        <v>26530.881271649705</v>
      </c>
      <c r="M160" s="16">
        <v>21944.000484974305</v>
      </c>
      <c r="N160" s="16">
        <v>20579.250967224463</v>
      </c>
      <c r="O160" s="16">
        <v>7207.5180301719738</v>
      </c>
    </row>
    <row r="161" spans="1:15" x14ac:dyDescent="0.3">
      <c r="A161" s="15" t="str">
        <f>INDEX('R1. Scenario specifications'!$C$11:$C$49,MATCH($B161,'R1. Scenario specifications'!$A$11:$A$49,0))</f>
        <v>Current 1.5DS, 2030 start, 'Expect the Unexpected' but with cheap CCS</v>
      </c>
      <c r="B161" s="15" t="s">
        <v>24</v>
      </c>
      <c r="C161" s="15" t="s">
        <v>318</v>
      </c>
      <c r="D161" s="15" t="s">
        <v>359</v>
      </c>
      <c r="E161" s="16">
        <v>0.55126200000000003</v>
      </c>
      <c r="F161" s="16">
        <v>0.27214200000000005</v>
      </c>
      <c r="G161" s="16">
        <v>45.963941456190994</v>
      </c>
      <c r="H161" s="16">
        <v>54.999618863908154</v>
      </c>
      <c r="I161" s="16">
        <v>2216.7845744205733</v>
      </c>
      <c r="J161" s="16">
        <v>6269.4695012116963</v>
      </c>
      <c r="K161" s="16">
        <v>7026.8856025053728</v>
      </c>
      <c r="L161" s="16">
        <v>10936.907886110512</v>
      </c>
      <c r="M161" s="16">
        <v>12988.624677085094</v>
      </c>
      <c r="N161" s="16">
        <v>13578.11774524005</v>
      </c>
      <c r="O161" s="16">
        <v>15452.405010563256</v>
      </c>
    </row>
    <row r="162" spans="1:15" x14ac:dyDescent="0.3">
      <c r="A162" s="15" t="str">
        <f>INDEX('R1. Scenario specifications'!$C$11:$C$49,MATCH($B162,'R1. Scenario specifications'!$A$11:$A$49,0))</f>
        <v>Current 1.5DS, 2030 start, 'Expect the Unexpected' but with cheap CCS</v>
      </c>
      <c r="B162" s="15" t="s">
        <v>24</v>
      </c>
      <c r="C162" s="15" t="s">
        <v>319</v>
      </c>
      <c r="D162" s="15" t="s">
        <v>360</v>
      </c>
      <c r="E162" s="16">
        <v>138.88007226094672</v>
      </c>
      <c r="F162" s="16">
        <v>258.23201733274016</v>
      </c>
      <c r="G162" s="16">
        <v>2400.9356350362514</v>
      </c>
      <c r="H162" s="16">
        <v>2809.6664912999277</v>
      </c>
      <c r="I162" s="16">
        <v>98.396401970156091</v>
      </c>
      <c r="J162" s="16">
        <v>72.263298786095987</v>
      </c>
      <c r="K162" s="16">
        <v>45.772696019877657</v>
      </c>
      <c r="L162" s="16">
        <v>247.52198383145995</v>
      </c>
      <c r="M162" s="16">
        <v>286.4059312068166</v>
      </c>
      <c r="N162" s="16">
        <v>219.4567300085445</v>
      </c>
      <c r="O162" s="16">
        <v>212.48655086579404</v>
      </c>
    </row>
    <row r="163" spans="1:15" x14ac:dyDescent="0.3">
      <c r="A163" s="15" t="str">
        <f>INDEX('R1. Scenario specifications'!$C$11:$C$49,MATCH($B163,'R1. Scenario specifications'!$A$11:$A$49,0))</f>
        <v>Current 1.5DS, 2030 start, 'Expect the Unexpected' but with cheap CCS</v>
      </c>
      <c r="B163" s="15" t="s">
        <v>24</v>
      </c>
      <c r="C163" s="15" t="s">
        <v>53</v>
      </c>
      <c r="D163" s="15" t="s">
        <v>361</v>
      </c>
      <c r="E163" s="16">
        <v>47506.401201567351</v>
      </c>
      <c r="F163" s="16">
        <v>51370.316217901098</v>
      </c>
      <c r="G163" s="16">
        <v>62701.812555057528</v>
      </c>
      <c r="H163" s="16">
        <v>51809.718113977178</v>
      </c>
      <c r="I163" s="16">
        <v>24880.726124995435</v>
      </c>
      <c r="J163" s="16">
        <v>10064.747511206097</v>
      </c>
      <c r="K163" s="16">
        <v>7814.6566484648065</v>
      </c>
      <c r="L163" s="16">
        <v>8638.3159180984221</v>
      </c>
      <c r="M163" s="16">
        <v>11226.766570205729</v>
      </c>
      <c r="N163" s="16">
        <v>12359.03392006686</v>
      </c>
      <c r="O163" s="16">
        <v>11194.501556158428</v>
      </c>
    </row>
    <row r="164" spans="1:15" x14ac:dyDescent="0.3">
      <c r="A164" s="15" t="str">
        <f>INDEX('R1. Scenario specifications'!$C$11:$C$49,MATCH($B164,'R1. Scenario specifications'!$A$11:$A$49,0))</f>
        <v>Current 1.5DS, 2030 start, 'Expect the Unexpected' but with cheap CCS</v>
      </c>
      <c r="B164" s="15" t="s">
        <v>24</v>
      </c>
      <c r="C164" s="15" t="s">
        <v>54</v>
      </c>
      <c r="D164" s="15" t="s">
        <v>362</v>
      </c>
      <c r="E164" s="16">
        <v>703.55932605471696</v>
      </c>
      <c r="F164" s="16">
        <v>336.28891863781013</v>
      </c>
      <c r="G164" s="16">
        <v>564.8130061153006</v>
      </c>
      <c r="H164" s="16">
        <v>1128.2144782527348</v>
      </c>
      <c r="I164" s="16">
        <v>6787.3577949058927</v>
      </c>
      <c r="J164" s="16">
        <v>11608.058364027484</v>
      </c>
      <c r="K164" s="16">
        <v>12289.805609407704</v>
      </c>
      <c r="L164" s="16">
        <v>5089.0609376548446</v>
      </c>
      <c r="M164" s="16">
        <v>1363.7247041114208</v>
      </c>
      <c r="N164" s="16">
        <v>1488.5024662080257</v>
      </c>
      <c r="O164" s="16">
        <v>1407.6553761199643</v>
      </c>
    </row>
    <row r="165" spans="1:15" x14ac:dyDescent="0.3">
      <c r="A165" s="15" t="str">
        <f>INDEX('R1. Scenario specifications'!$C$11:$C$49,MATCH($B165,'R1. Scenario specifications'!$A$11:$A$49,0))</f>
        <v>Current 1.5DS, 2030 start, 'Expect the Unexpected' but with cheap CCS</v>
      </c>
      <c r="B165" s="15" t="s">
        <v>24</v>
      </c>
      <c r="C165" s="15" t="s">
        <v>320</v>
      </c>
      <c r="D165" s="15" t="s">
        <v>363</v>
      </c>
      <c r="E165" s="16">
        <v>0</v>
      </c>
      <c r="F165" s="16">
        <v>0</v>
      </c>
      <c r="G165" s="16">
        <v>0</v>
      </c>
      <c r="H165" s="16">
        <v>2619.5877133001891</v>
      </c>
      <c r="I165" s="16">
        <v>113.83477681451809</v>
      </c>
      <c r="J165" s="16">
        <v>96.619589859999991</v>
      </c>
      <c r="K165" s="16">
        <v>54.173351505278802</v>
      </c>
      <c r="L165" s="16">
        <v>4.3345038174663397</v>
      </c>
      <c r="M165" s="16">
        <v>2.4303001000606499</v>
      </c>
      <c r="N165" s="16">
        <v>0</v>
      </c>
      <c r="O165" s="16">
        <v>46.619589859999998</v>
      </c>
    </row>
    <row r="166" spans="1:15" x14ac:dyDescent="0.3">
      <c r="A166" s="15" t="str">
        <f>INDEX('R1. Scenario specifications'!$C$11:$C$49,MATCH($B166,'R1. Scenario specifications'!$A$11:$A$49,0))</f>
        <v>Current 1.5DS, 2030 start, 'Expect the Unexpected' but with cheap CCS</v>
      </c>
      <c r="B166" s="15" t="s">
        <v>24</v>
      </c>
      <c r="C166" s="15" t="s">
        <v>55</v>
      </c>
      <c r="D166" s="15" t="s">
        <v>265</v>
      </c>
      <c r="E166" s="16">
        <v>396.83789948059518</v>
      </c>
      <c r="F166" s="16">
        <v>188.11818856082573</v>
      </c>
      <c r="G166" s="16">
        <v>1903.0239702688114</v>
      </c>
      <c r="H166" s="16">
        <v>4540.2259800896691</v>
      </c>
      <c r="I166" s="16">
        <v>1960.3604794389739</v>
      </c>
      <c r="J166" s="16">
        <v>0</v>
      </c>
      <c r="K166" s="16">
        <v>0</v>
      </c>
      <c r="L166" s="16">
        <v>991.3092666995509</v>
      </c>
      <c r="M166" s="16">
        <v>555.81425498875478</v>
      </c>
      <c r="N166" s="16">
        <v>0</v>
      </c>
      <c r="O166" s="16">
        <v>1494.6766888950644</v>
      </c>
    </row>
    <row r="167" spans="1:15" x14ac:dyDescent="0.3">
      <c r="A167" s="15" t="str">
        <f>INDEX('R1. Scenario specifications'!$C$11:$C$49,MATCH($B167,'R1. Scenario specifications'!$A$11:$A$49,0))</f>
        <v>Current 1.5DS, 2030 start, 'Expect the Unexpected' but with cheap CCS</v>
      </c>
      <c r="B167" s="15" t="s">
        <v>24</v>
      </c>
      <c r="C167" s="15" t="s">
        <v>321</v>
      </c>
      <c r="D167" s="15" t="s">
        <v>344</v>
      </c>
      <c r="E167" s="16">
        <v>0</v>
      </c>
      <c r="F167" s="16">
        <v>0</v>
      </c>
      <c r="G167" s="16">
        <v>0</v>
      </c>
      <c r="H167" s="16">
        <v>0</v>
      </c>
      <c r="I167" s="16">
        <v>4061.3377626698589</v>
      </c>
      <c r="J167" s="16">
        <v>6996.3294175758128</v>
      </c>
      <c r="K167" s="16">
        <v>7146.5464178912916</v>
      </c>
      <c r="L167" s="16">
        <v>17760.841160394866</v>
      </c>
      <c r="M167" s="16">
        <v>19559.573383897106</v>
      </c>
      <c r="N167" s="16">
        <v>20559.816268573613</v>
      </c>
      <c r="O167" s="16">
        <v>21608.738856566248</v>
      </c>
    </row>
    <row r="168" spans="1:15" x14ac:dyDescent="0.3">
      <c r="A168" s="15" t="str">
        <f>INDEX('R1. Scenario specifications'!$C$11:$C$49,MATCH($B168,'R1. Scenario specifications'!$A$11:$A$49,0))</f>
        <v>Current 1.5DS, 2020 start, 'Expect the Unexpected' but with cheap EVs</v>
      </c>
      <c r="B168" s="15" t="s">
        <v>25</v>
      </c>
      <c r="C168" s="15" t="s">
        <v>317</v>
      </c>
      <c r="D168" s="15" t="s">
        <v>357</v>
      </c>
      <c r="E168" s="16">
        <v>0</v>
      </c>
      <c r="F168" s="16">
        <v>820.13437499999918</v>
      </c>
      <c r="G168" s="16">
        <v>1408.1397372246988</v>
      </c>
      <c r="H168" s="16">
        <v>679.36659962135275</v>
      </c>
      <c r="I168" s="16">
        <v>0</v>
      </c>
      <c r="J168" s="16">
        <v>130.82850255718799</v>
      </c>
      <c r="K168" s="16">
        <v>0</v>
      </c>
      <c r="L168" s="16">
        <v>98.570274907169505</v>
      </c>
      <c r="M168" s="16">
        <v>690.33458395731861</v>
      </c>
      <c r="N168" s="16">
        <v>540.14508417010893</v>
      </c>
      <c r="O168" s="16">
        <v>5171.7225005675582</v>
      </c>
    </row>
    <row r="169" spans="1:15" x14ac:dyDescent="0.3">
      <c r="A169" s="15" t="str">
        <f>INDEX('R1. Scenario specifications'!$C$11:$C$49,MATCH($B169,'R1. Scenario specifications'!$A$11:$A$49,0))</f>
        <v>Current 1.5DS, 2020 start, 'Expect the Unexpected' but with cheap EVs</v>
      </c>
      <c r="B169" s="15" t="s">
        <v>25</v>
      </c>
      <c r="C169" s="15" t="s">
        <v>52</v>
      </c>
      <c r="D169" s="15" t="s">
        <v>358</v>
      </c>
      <c r="E169" s="16">
        <v>26912.443150928317</v>
      </c>
      <c r="F169" s="16">
        <v>24722.314044407496</v>
      </c>
      <c r="G169" s="16">
        <v>20336.60247381021</v>
      </c>
      <c r="H169" s="16">
        <v>15972.955023883002</v>
      </c>
      <c r="I169" s="16">
        <v>11474.623800254903</v>
      </c>
      <c r="J169" s="16">
        <v>5506.8114599665532</v>
      </c>
      <c r="K169" s="16">
        <v>9208.0650147310844</v>
      </c>
      <c r="L169" s="16">
        <v>9845.6002138053354</v>
      </c>
      <c r="M169" s="16">
        <v>6587.9827091772822</v>
      </c>
      <c r="N169" s="16">
        <v>7392.7531059547528</v>
      </c>
      <c r="O169" s="16">
        <v>6238.4146662936382</v>
      </c>
    </row>
    <row r="170" spans="1:15" x14ac:dyDescent="0.3">
      <c r="A170" s="15" t="str">
        <f>INDEX('R1. Scenario specifications'!$C$11:$C$49,MATCH($B170,'R1. Scenario specifications'!$A$11:$A$49,0))</f>
        <v>Current 1.5DS, 2020 start, 'Expect the Unexpected' but with cheap EVs</v>
      </c>
      <c r="B170" s="15" t="s">
        <v>25</v>
      </c>
      <c r="C170" s="15" t="s">
        <v>318</v>
      </c>
      <c r="D170" s="15" t="s">
        <v>359</v>
      </c>
      <c r="E170" s="16">
        <v>0.55126200000000003</v>
      </c>
      <c r="F170" s="16">
        <v>0.27214200000000005</v>
      </c>
      <c r="G170" s="16">
        <v>45.963941456190994</v>
      </c>
      <c r="H170" s="16">
        <v>2977.3046755501932</v>
      </c>
      <c r="I170" s="16">
        <v>5596.1407147712744</v>
      </c>
      <c r="J170" s="16">
        <v>8398.7425837129431</v>
      </c>
      <c r="K170" s="16">
        <v>15887.691624372985</v>
      </c>
      <c r="L170" s="16">
        <v>17554.106273995625</v>
      </c>
      <c r="M170" s="16">
        <v>19282.03328159844</v>
      </c>
      <c r="N170" s="16">
        <v>21023.837375104024</v>
      </c>
      <c r="O170" s="16">
        <v>22631.280277131809</v>
      </c>
    </row>
    <row r="171" spans="1:15" x14ac:dyDescent="0.3">
      <c r="A171" s="15" t="str">
        <f>INDEX('R1. Scenario specifications'!$C$11:$C$49,MATCH($B171,'R1. Scenario specifications'!$A$11:$A$49,0))</f>
        <v>Current 1.5DS, 2020 start, 'Expect the Unexpected' but with cheap EVs</v>
      </c>
      <c r="B171" s="15" t="s">
        <v>25</v>
      </c>
      <c r="C171" s="15" t="s">
        <v>319</v>
      </c>
      <c r="D171" s="15" t="s">
        <v>360</v>
      </c>
      <c r="E171" s="16">
        <v>138.88007226094672</v>
      </c>
      <c r="F171" s="16">
        <v>258.23201733274016</v>
      </c>
      <c r="G171" s="16">
        <v>2400.9356350362514</v>
      </c>
      <c r="H171" s="16">
        <v>765.81170765288618</v>
      </c>
      <c r="I171" s="16">
        <v>54.391367394984897</v>
      </c>
      <c r="J171" s="16">
        <v>40.321741365795127</v>
      </c>
      <c r="K171" s="16">
        <v>5.5088660670755401</v>
      </c>
      <c r="L171" s="16">
        <v>0</v>
      </c>
      <c r="M171" s="16">
        <v>15.7279177860538</v>
      </c>
      <c r="N171" s="16">
        <v>81.272253815279967</v>
      </c>
      <c r="O171" s="16">
        <v>226.05938817027999</v>
      </c>
    </row>
    <row r="172" spans="1:15" x14ac:dyDescent="0.3">
      <c r="A172" s="15" t="str">
        <f>INDEX('R1. Scenario specifications'!$C$11:$C$49,MATCH($B172,'R1. Scenario specifications'!$A$11:$A$49,0))</f>
        <v>Current 1.5DS, 2020 start, 'Expect the Unexpected' but with cheap EVs</v>
      </c>
      <c r="B172" s="15" t="s">
        <v>25</v>
      </c>
      <c r="C172" s="15" t="s">
        <v>53</v>
      </c>
      <c r="D172" s="15" t="s">
        <v>361</v>
      </c>
      <c r="E172" s="16">
        <v>47506.401201567351</v>
      </c>
      <c r="F172" s="16">
        <v>51370.316217901098</v>
      </c>
      <c r="G172" s="16">
        <v>62701.812555057528</v>
      </c>
      <c r="H172" s="16">
        <v>26633.634772416313</v>
      </c>
      <c r="I172" s="16">
        <v>10053.758841049003</v>
      </c>
      <c r="J172" s="16">
        <v>5946.2233088940657</v>
      </c>
      <c r="K172" s="16">
        <v>3914.9247762033065</v>
      </c>
      <c r="L172" s="16">
        <v>14604.07688905199</v>
      </c>
      <c r="M172" s="16">
        <v>16568.897503365719</v>
      </c>
      <c r="N172" s="16">
        <v>7452.1206876717242</v>
      </c>
      <c r="O172" s="16">
        <v>2059.1645766048923</v>
      </c>
    </row>
    <row r="173" spans="1:15" x14ac:dyDescent="0.3">
      <c r="A173" s="15" t="str">
        <f>INDEX('R1. Scenario specifications'!$C$11:$C$49,MATCH($B173,'R1. Scenario specifications'!$A$11:$A$49,0))</f>
        <v>Current 1.5DS, 2020 start, 'Expect the Unexpected' but with cheap EVs</v>
      </c>
      <c r="B173" s="15" t="s">
        <v>25</v>
      </c>
      <c r="C173" s="15" t="s">
        <v>54</v>
      </c>
      <c r="D173" s="15" t="s">
        <v>362</v>
      </c>
      <c r="E173" s="16">
        <v>703.55932605471696</v>
      </c>
      <c r="F173" s="16">
        <v>336.28891863781013</v>
      </c>
      <c r="G173" s="16">
        <v>564.8130061153006</v>
      </c>
      <c r="H173" s="16">
        <v>5468.6910842495472</v>
      </c>
      <c r="I173" s="16">
        <v>9581.2846096277372</v>
      </c>
      <c r="J173" s="16">
        <v>12005.600951317141</v>
      </c>
      <c r="K173" s="16">
        <v>19228.985717291136</v>
      </c>
      <c r="L173" s="16">
        <v>9230.0407421555246</v>
      </c>
      <c r="M173" s="16">
        <v>7405.8701701875934</v>
      </c>
      <c r="N173" s="16">
        <v>14049.017276878638</v>
      </c>
      <c r="O173" s="16">
        <v>13736.034000225482</v>
      </c>
    </row>
    <row r="174" spans="1:15" x14ac:dyDescent="0.3">
      <c r="A174" s="15" t="str">
        <f>INDEX('R1. Scenario specifications'!$C$11:$C$49,MATCH($B174,'R1. Scenario specifications'!$A$11:$A$49,0))</f>
        <v>Current 1.5DS, 2020 start, 'Expect the Unexpected' but with cheap EVs</v>
      </c>
      <c r="B174" s="15" t="s">
        <v>25</v>
      </c>
      <c r="C174" s="15" t="s">
        <v>320</v>
      </c>
      <c r="D174" s="15" t="s">
        <v>363</v>
      </c>
      <c r="E174" s="16">
        <v>0</v>
      </c>
      <c r="F174" s="16">
        <v>0</v>
      </c>
      <c r="G174" s="16">
        <v>0</v>
      </c>
      <c r="H174" s="16">
        <v>0</v>
      </c>
      <c r="I174" s="16">
        <v>23.386410382792899</v>
      </c>
      <c r="J174" s="16">
        <v>13.1124571316178</v>
      </c>
      <c r="K174" s="16">
        <v>0</v>
      </c>
      <c r="L174" s="16">
        <v>0</v>
      </c>
      <c r="M174" s="16">
        <v>0</v>
      </c>
      <c r="N174" s="16">
        <v>0</v>
      </c>
      <c r="O174" s="16">
        <v>167.17214152032</v>
      </c>
    </row>
    <row r="175" spans="1:15" x14ac:dyDescent="0.3">
      <c r="A175" s="15" t="str">
        <f>INDEX('R1. Scenario specifications'!$C$11:$C$49,MATCH($B175,'R1. Scenario specifications'!$A$11:$A$49,0))</f>
        <v>Current 1.5DS, 2020 start, 'Expect the Unexpected' but with cheap EVs</v>
      </c>
      <c r="B175" s="15" t="s">
        <v>25</v>
      </c>
      <c r="C175" s="15" t="s">
        <v>55</v>
      </c>
      <c r="D175" s="15" t="s">
        <v>265</v>
      </c>
      <c r="E175" s="16">
        <v>396.83789948059518</v>
      </c>
      <c r="F175" s="16">
        <v>188.11818856082573</v>
      </c>
      <c r="G175" s="16">
        <v>1903.0239702688114</v>
      </c>
      <c r="H175" s="16">
        <v>1043.8717720121019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768.87874074868103</v>
      </c>
    </row>
    <row r="176" spans="1:15" x14ac:dyDescent="0.3">
      <c r="A176" s="15" t="str">
        <f>INDEX('R1. Scenario specifications'!$C$11:$C$49,MATCH($B176,'R1. Scenario specifications'!$A$11:$A$49,0))</f>
        <v>Current 1.5DS, 2020 start, 'Expect the Unexpected' but with cheap EVs</v>
      </c>
      <c r="B176" s="15" t="s">
        <v>25</v>
      </c>
      <c r="C176" s="15" t="s">
        <v>321</v>
      </c>
      <c r="D176" s="15" t="s">
        <v>344</v>
      </c>
      <c r="E176" s="16">
        <v>0</v>
      </c>
      <c r="F176" s="16">
        <v>0</v>
      </c>
      <c r="G176" s="16">
        <v>0</v>
      </c>
      <c r="H176" s="16">
        <v>2857.5706362202718</v>
      </c>
      <c r="I176" s="16">
        <v>2791.7906907857509</v>
      </c>
      <c r="J176" s="16">
        <v>5116.929975107847</v>
      </c>
      <c r="K176" s="16">
        <v>5026.847659842254</v>
      </c>
      <c r="L176" s="16">
        <v>13460.096339038138</v>
      </c>
      <c r="M176" s="16">
        <v>16343.296179123379</v>
      </c>
      <c r="N176" s="16">
        <v>16660.698567546253</v>
      </c>
      <c r="O176" s="16">
        <v>17979.073397144064</v>
      </c>
    </row>
    <row r="177" spans="1:15" x14ac:dyDescent="0.3">
      <c r="A177" s="15" t="str">
        <f>INDEX('R1. Scenario specifications'!$C$11:$C$49,MATCH($B177,'R1. Scenario specifications'!$A$11:$A$49,0))</f>
        <v>Current 2DS, 2030 start, 'Expect the Unexpected'</v>
      </c>
      <c r="B177" s="15" t="s">
        <v>26</v>
      </c>
      <c r="C177" s="15" t="s">
        <v>317</v>
      </c>
      <c r="D177" s="15" t="s">
        <v>357</v>
      </c>
      <c r="E177" s="16">
        <v>0</v>
      </c>
      <c r="F177" s="16">
        <v>820.13437499999918</v>
      </c>
      <c r="G177" s="16">
        <v>1408.1397372246988</v>
      </c>
      <c r="H177" s="16">
        <v>1323.5824485103799</v>
      </c>
      <c r="I177" s="16">
        <v>1929.4365787462082</v>
      </c>
      <c r="J177" s="16">
        <v>7873.4075150487597</v>
      </c>
      <c r="K177" s="16">
        <v>9118.0498905685654</v>
      </c>
      <c r="L177" s="16">
        <v>5527.6849062048032</v>
      </c>
      <c r="M177" s="16">
        <v>1479.6577625658335</v>
      </c>
      <c r="N177" s="16">
        <v>436.46943158156233</v>
      </c>
      <c r="O177" s="16">
        <v>5865.5959698495926</v>
      </c>
    </row>
    <row r="178" spans="1:15" x14ac:dyDescent="0.3">
      <c r="A178" s="15" t="str">
        <f>INDEX('R1. Scenario specifications'!$C$11:$C$49,MATCH($B178,'R1. Scenario specifications'!$A$11:$A$49,0))</f>
        <v>Current 2DS, 2030 start, 'Expect the Unexpected'</v>
      </c>
      <c r="B178" s="15" t="s">
        <v>26</v>
      </c>
      <c r="C178" s="15" t="s">
        <v>52</v>
      </c>
      <c r="D178" s="15" t="s">
        <v>358</v>
      </c>
      <c r="E178" s="16">
        <v>26912.443150928317</v>
      </c>
      <c r="F178" s="16">
        <v>24722.314044407496</v>
      </c>
      <c r="G178" s="16">
        <v>20336.60247381021</v>
      </c>
      <c r="H178" s="16">
        <v>27739.57611616571</v>
      </c>
      <c r="I178" s="16">
        <v>42211.508312903832</v>
      </c>
      <c r="J178" s="16">
        <v>23263.549044744381</v>
      </c>
      <c r="K178" s="16">
        <v>17060.481541211186</v>
      </c>
      <c r="L178" s="16">
        <v>18556.436225588081</v>
      </c>
      <c r="M178" s="16">
        <v>19895.205062744266</v>
      </c>
      <c r="N178" s="16">
        <v>18324.66755019375</v>
      </c>
      <c r="O178" s="16">
        <v>10358.0489893214</v>
      </c>
    </row>
    <row r="179" spans="1:15" x14ac:dyDescent="0.3">
      <c r="A179" s="15" t="str">
        <f>INDEX('R1. Scenario specifications'!$C$11:$C$49,MATCH($B179,'R1. Scenario specifications'!$A$11:$A$49,0))</f>
        <v>Current 2DS, 2030 start, 'Expect the Unexpected'</v>
      </c>
      <c r="B179" s="15" t="s">
        <v>26</v>
      </c>
      <c r="C179" s="15" t="s">
        <v>318</v>
      </c>
      <c r="D179" s="15" t="s">
        <v>359</v>
      </c>
      <c r="E179" s="16">
        <v>0.55126200000000003</v>
      </c>
      <c r="F179" s="16">
        <v>0.27214200000000005</v>
      </c>
      <c r="G179" s="16">
        <v>45.963941456190994</v>
      </c>
      <c r="H179" s="16">
        <v>54.999618863908154</v>
      </c>
      <c r="I179" s="16">
        <v>52.76032705687318</v>
      </c>
      <c r="J179" s="16">
        <v>47.17301820578097</v>
      </c>
      <c r="K179" s="16">
        <v>4492.8722882406219</v>
      </c>
      <c r="L179" s="16">
        <v>10638.875045898587</v>
      </c>
      <c r="M179" s="16">
        <v>14904.614678535907</v>
      </c>
      <c r="N179" s="16">
        <v>16337.547137323754</v>
      </c>
      <c r="O179" s="16">
        <v>18453.251461442353</v>
      </c>
    </row>
    <row r="180" spans="1:15" x14ac:dyDescent="0.3">
      <c r="A180" s="15" t="str">
        <f>INDEX('R1. Scenario specifications'!$C$11:$C$49,MATCH($B180,'R1. Scenario specifications'!$A$11:$A$49,0))</f>
        <v>Current 2DS, 2030 start, 'Expect the Unexpected'</v>
      </c>
      <c r="B180" s="15" t="s">
        <v>26</v>
      </c>
      <c r="C180" s="15" t="s">
        <v>319</v>
      </c>
      <c r="D180" s="15" t="s">
        <v>360</v>
      </c>
      <c r="E180" s="16">
        <v>138.88007226094672</v>
      </c>
      <c r="F180" s="16">
        <v>258.23201733274016</v>
      </c>
      <c r="G180" s="16">
        <v>2400.9356350362514</v>
      </c>
      <c r="H180" s="16">
        <v>2809.6664912999277</v>
      </c>
      <c r="I180" s="16">
        <v>2799.8615895301259</v>
      </c>
      <c r="J180" s="16">
        <v>2349.2401200299023</v>
      </c>
      <c r="K180" s="16">
        <v>1414.0936496552313</v>
      </c>
      <c r="L180" s="16">
        <v>472.06514559972891</v>
      </c>
      <c r="M180" s="16">
        <v>92.994920358671394</v>
      </c>
      <c r="N180" s="16">
        <v>140.40591401260795</v>
      </c>
      <c r="O180" s="16">
        <v>223.27259269475559</v>
      </c>
    </row>
    <row r="181" spans="1:15" x14ac:dyDescent="0.3">
      <c r="A181" s="15" t="str">
        <f>INDEX('R1. Scenario specifications'!$C$11:$C$49,MATCH($B181,'R1. Scenario specifications'!$A$11:$A$49,0))</f>
        <v>Current 2DS, 2030 start, 'Expect the Unexpected'</v>
      </c>
      <c r="B181" s="15" t="s">
        <v>26</v>
      </c>
      <c r="C181" s="15" t="s">
        <v>53</v>
      </c>
      <c r="D181" s="15" t="s">
        <v>361</v>
      </c>
      <c r="E181" s="16">
        <v>47506.401201567351</v>
      </c>
      <c r="F181" s="16">
        <v>51370.316217901098</v>
      </c>
      <c r="G181" s="16">
        <v>62701.812555057528</v>
      </c>
      <c r="H181" s="16">
        <v>51809.718113977178</v>
      </c>
      <c r="I181" s="16">
        <v>16705.089734393907</v>
      </c>
      <c r="J181" s="16">
        <v>20459.68660964855</v>
      </c>
      <c r="K181" s="16">
        <v>20280.398817478785</v>
      </c>
      <c r="L181" s="16">
        <v>13414.302672699467</v>
      </c>
      <c r="M181" s="16">
        <v>7675.3141843716148</v>
      </c>
      <c r="N181" s="16">
        <v>5968.0039396391248</v>
      </c>
      <c r="O181" s="16">
        <v>3217.7296600875165</v>
      </c>
    </row>
    <row r="182" spans="1:15" x14ac:dyDescent="0.3">
      <c r="A182" s="15" t="str">
        <f>INDEX('R1. Scenario specifications'!$C$11:$C$49,MATCH($B182,'R1. Scenario specifications'!$A$11:$A$49,0))</f>
        <v>Current 2DS, 2030 start, 'Expect the Unexpected'</v>
      </c>
      <c r="B182" s="15" t="s">
        <v>26</v>
      </c>
      <c r="C182" s="15" t="s">
        <v>54</v>
      </c>
      <c r="D182" s="15" t="s">
        <v>362</v>
      </c>
      <c r="E182" s="16">
        <v>703.55932605471696</v>
      </c>
      <c r="F182" s="16">
        <v>336.28891863781013</v>
      </c>
      <c r="G182" s="16">
        <v>564.8130061153006</v>
      </c>
      <c r="H182" s="16">
        <v>1128.2144782527348</v>
      </c>
      <c r="I182" s="16">
        <v>1153.5058192053575</v>
      </c>
      <c r="J182" s="16">
        <v>888.34226267392967</v>
      </c>
      <c r="K182" s="16">
        <v>1152.128205330092</v>
      </c>
      <c r="L182" s="16">
        <v>1225.665701792394</v>
      </c>
      <c r="M182" s="16">
        <v>1560.6792746209924</v>
      </c>
      <c r="N182" s="16">
        <v>5142.1145707021778</v>
      </c>
      <c r="O182" s="16">
        <v>8162.4646009426224</v>
      </c>
    </row>
    <row r="183" spans="1:15" x14ac:dyDescent="0.3">
      <c r="A183" s="15" t="str">
        <f>INDEX('R1. Scenario specifications'!$C$11:$C$49,MATCH($B183,'R1. Scenario specifications'!$A$11:$A$49,0))</f>
        <v>Current 2DS, 2030 start, 'Expect the Unexpected'</v>
      </c>
      <c r="B183" s="15" t="s">
        <v>26</v>
      </c>
      <c r="C183" s="15" t="s">
        <v>320</v>
      </c>
      <c r="D183" s="15" t="s">
        <v>363</v>
      </c>
      <c r="E183" s="16">
        <v>0</v>
      </c>
      <c r="F183" s="16">
        <v>0</v>
      </c>
      <c r="G183" s="16">
        <v>0</v>
      </c>
      <c r="H183" s="16">
        <v>2619.5877133001891</v>
      </c>
      <c r="I183" s="16">
        <v>779.11740969659968</v>
      </c>
      <c r="J183" s="16">
        <v>1234.6638756040384</v>
      </c>
      <c r="K183" s="16">
        <v>449.6447010587093</v>
      </c>
      <c r="L183" s="16">
        <v>61.369336061988065</v>
      </c>
      <c r="M183" s="16">
        <v>10.641601203596601</v>
      </c>
      <c r="N183" s="16">
        <v>0</v>
      </c>
      <c r="O183" s="16">
        <v>167.17214152032</v>
      </c>
    </row>
    <row r="184" spans="1:15" x14ac:dyDescent="0.3">
      <c r="A184" s="15" t="str">
        <f>INDEX('R1. Scenario specifications'!$C$11:$C$49,MATCH($B184,'R1. Scenario specifications'!$A$11:$A$49,0))</f>
        <v>Current 2DS, 2030 start, 'Expect the Unexpected'</v>
      </c>
      <c r="B184" s="15" t="s">
        <v>26</v>
      </c>
      <c r="C184" s="15" t="s">
        <v>55</v>
      </c>
      <c r="D184" s="15" t="s">
        <v>265</v>
      </c>
      <c r="E184" s="16">
        <v>396.83789948059518</v>
      </c>
      <c r="F184" s="16">
        <v>188.11818856082573</v>
      </c>
      <c r="G184" s="16">
        <v>1903.0239702688114</v>
      </c>
      <c r="H184" s="16">
        <v>4540.2259800896691</v>
      </c>
      <c r="I184" s="16">
        <v>7249.1050241773855</v>
      </c>
      <c r="J184" s="16">
        <v>11729.148410614815</v>
      </c>
      <c r="K184" s="16">
        <v>4913.7590895210287</v>
      </c>
      <c r="L184" s="16">
        <v>0</v>
      </c>
      <c r="M184" s="16">
        <v>0</v>
      </c>
      <c r="N184" s="16">
        <v>0</v>
      </c>
      <c r="O184" s="16">
        <v>986.05603108720891</v>
      </c>
    </row>
    <row r="185" spans="1:15" x14ac:dyDescent="0.3">
      <c r="A185" s="15" t="str">
        <f>INDEX('R1. Scenario specifications'!$C$11:$C$49,MATCH($B185,'R1. Scenario specifications'!$A$11:$A$49,0))</f>
        <v>Current 2DS, 2030 start, 'Expect the Unexpected'</v>
      </c>
      <c r="B185" s="15" t="s">
        <v>26</v>
      </c>
      <c r="C185" s="15" t="s">
        <v>321</v>
      </c>
      <c r="D185" s="15" t="s">
        <v>344</v>
      </c>
      <c r="E185" s="16">
        <v>0</v>
      </c>
      <c r="F185" s="16">
        <v>0</v>
      </c>
      <c r="G185" s="16">
        <v>0</v>
      </c>
      <c r="H185" s="16">
        <v>0</v>
      </c>
      <c r="I185" s="16">
        <v>10023.133424623993</v>
      </c>
      <c r="J185" s="16">
        <v>15687.451146043362</v>
      </c>
      <c r="K185" s="16">
        <v>17136.690252821285</v>
      </c>
      <c r="L185" s="16">
        <v>18312.883148841076</v>
      </c>
      <c r="M185" s="16">
        <v>19385.683091874533</v>
      </c>
      <c r="N185" s="16">
        <v>20321.164169133892</v>
      </c>
      <c r="O185" s="16">
        <v>21463.853845056103</v>
      </c>
    </row>
    <row r="186" spans="1:15" x14ac:dyDescent="0.3">
      <c r="A186" s="15" t="str">
        <f>INDEX('R1. Scenario specifications'!$C$11:$C$49,MATCH($B186,'R1. Scenario specifications'!$A$11:$A$49,0))</f>
        <v>Current 1.5DS, 2030 start, 'Expect the Unexpected' but with cheap EVs</v>
      </c>
      <c r="B186" s="15" t="s">
        <v>27</v>
      </c>
      <c r="C186" s="15" t="s">
        <v>317</v>
      </c>
      <c r="D186" s="15" t="s">
        <v>357</v>
      </c>
      <c r="E186" s="16">
        <v>0</v>
      </c>
      <c r="F186" s="16">
        <v>820.13437499999918</v>
      </c>
      <c r="G186" s="16">
        <v>1408.1397372246988</v>
      </c>
      <c r="H186" s="16">
        <v>1323.5824485103799</v>
      </c>
      <c r="I186" s="16">
        <v>1286.1138433493252</v>
      </c>
      <c r="J186" s="16">
        <v>1157.6439292150392</v>
      </c>
      <c r="K186" s="16">
        <v>168.0930497682335</v>
      </c>
      <c r="L186" s="16">
        <v>53.562124359114499</v>
      </c>
      <c r="M186" s="16">
        <v>1378.0146297243</v>
      </c>
      <c r="N186" s="16">
        <v>1483.1542198672398</v>
      </c>
      <c r="O186" s="16">
        <v>11623.703562486095</v>
      </c>
    </row>
    <row r="187" spans="1:15" x14ac:dyDescent="0.3">
      <c r="A187" s="15" t="str">
        <f>INDEX('R1. Scenario specifications'!$C$11:$C$49,MATCH($B187,'R1. Scenario specifications'!$A$11:$A$49,0))</f>
        <v>Current 1.5DS, 2030 start, 'Expect the Unexpected' but with cheap EVs</v>
      </c>
      <c r="B187" s="15" t="s">
        <v>27</v>
      </c>
      <c r="C187" s="15" t="s">
        <v>52</v>
      </c>
      <c r="D187" s="15" t="s">
        <v>358</v>
      </c>
      <c r="E187" s="16">
        <v>26912.443150928317</v>
      </c>
      <c r="F187" s="16">
        <v>24722.314044407496</v>
      </c>
      <c r="G187" s="16">
        <v>20336.60247381021</v>
      </c>
      <c r="H187" s="16">
        <v>27739.57611616571</v>
      </c>
      <c r="I187" s="16">
        <v>15985.833787204823</v>
      </c>
      <c r="J187" s="16">
        <v>4704.3058536250301</v>
      </c>
      <c r="K187" s="16">
        <v>3751.150895975185</v>
      </c>
      <c r="L187" s="16">
        <v>9334.8938659350315</v>
      </c>
      <c r="M187" s="16">
        <v>10013.093321641094</v>
      </c>
      <c r="N187" s="16">
        <v>13414.948486666859</v>
      </c>
      <c r="O187" s="16">
        <v>7845.3665308245954</v>
      </c>
    </row>
    <row r="188" spans="1:15" x14ac:dyDescent="0.3">
      <c r="A188" s="15" t="str">
        <f>INDEX('R1. Scenario specifications'!$C$11:$C$49,MATCH($B188,'R1. Scenario specifications'!$A$11:$A$49,0))</f>
        <v>Current 1.5DS, 2030 start, 'Expect the Unexpected' but with cheap EVs</v>
      </c>
      <c r="B188" s="15" t="s">
        <v>27</v>
      </c>
      <c r="C188" s="15" t="s">
        <v>318</v>
      </c>
      <c r="D188" s="15" t="s">
        <v>359</v>
      </c>
      <c r="E188" s="16">
        <v>0.55126200000000003</v>
      </c>
      <c r="F188" s="16">
        <v>0.27214200000000005</v>
      </c>
      <c r="G188" s="16">
        <v>45.963941456190994</v>
      </c>
      <c r="H188" s="16">
        <v>54.999618863908154</v>
      </c>
      <c r="I188" s="16">
        <v>5342.2951627473285</v>
      </c>
      <c r="J188" s="16">
        <v>8630.8019488544942</v>
      </c>
      <c r="K188" s="16">
        <v>8304.1759749452085</v>
      </c>
      <c r="L188" s="16">
        <v>16604.809348298058</v>
      </c>
      <c r="M188" s="16">
        <v>18968.314328635985</v>
      </c>
      <c r="N188" s="16">
        <v>20145.665724168677</v>
      </c>
      <c r="O188" s="16">
        <v>21461.359344906705</v>
      </c>
    </row>
    <row r="189" spans="1:15" x14ac:dyDescent="0.3">
      <c r="A189" s="15" t="str">
        <f>INDEX('R1. Scenario specifications'!$C$11:$C$49,MATCH($B189,'R1. Scenario specifications'!$A$11:$A$49,0))</f>
        <v>Current 1.5DS, 2030 start, 'Expect the Unexpected' but with cheap EVs</v>
      </c>
      <c r="B189" s="15" t="s">
        <v>27</v>
      </c>
      <c r="C189" s="15" t="s">
        <v>319</v>
      </c>
      <c r="D189" s="15" t="s">
        <v>360</v>
      </c>
      <c r="E189" s="16">
        <v>138.88007226094672</v>
      </c>
      <c r="F189" s="16">
        <v>258.23201733274016</v>
      </c>
      <c r="G189" s="16">
        <v>2400.9356350362514</v>
      </c>
      <c r="H189" s="16">
        <v>2809.6664912999277</v>
      </c>
      <c r="I189" s="16">
        <v>70.584856676413153</v>
      </c>
      <c r="J189" s="16">
        <v>72.263298786095987</v>
      </c>
      <c r="K189" s="16">
        <v>40.78006365833825</v>
      </c>
      <c r="L189" s="16">
        <v>176.3483461033951</v>
      </c>
      <c r="M189" s="16">
        <v>176.20090289775447</v>
      </c>
      <c r="N189" s="16">
        <v>88.962505113697318</v>
      </c>
      <c r="O189" s="16">
        <v>182.64523055440492</v>
      </c>
    </row>
    <row r="190" spans="1:15" x14ac:dyDescent="0.3">
      <c r="A190" s="15" t="str">
        <f>INDEX('R1. Scenario specifications'!$C$11:$C$49,MATCH($B190,'R1. Scenario specifications'!$A$11:$A$49,0))</f>
        <v>Current 1.5DS, 2030 start, 'Expect the Unexpected' but with cheap EVs</v>
      </c>
      <c r="B190" s="15" t="s">
        <v>27</v>
      </c>
      <c r="C190" s="15" t="s">
        <v>53</v>
      </c>
      <c r="D190" s="15" t="s">
        <v>361</v>
      </c>
      <c r="E190" s="16">
        <v>47506.401201567351</v>
      </c>
      <c r="F190" s="16">
        <v>51370.316217901098</v>
      </c>
      <c r="G190" s="16">
        <v>62701.812555057528</v>
      </c>
      <c r="H190" s="16">
        <v>51809.718113977178</v>
      </c>
      <c r="I190" s="16">
        <v>18283.032497524822</v>
      </c>
      <c r="J190" s="16">
        <v>7306.1941125730291</v>
      </c>
      <c r="K190" s="16">
        <v>6922.8080340137985</v>
      </c>
      <c r="L190" s="16">
        <v>14991.375264872751</v>
      </c>
      <c r="M190" s="16">
        <v>16110.540207987942</v>
      </c>
      <c r="N190" s="16">
        <v>12591.395479328079</v>
      </c>
      <c r="O190" s="16">
        <v>6854.261846272555</v>
      </c>
    </row>
    <row r="191" spans="1:15" x14ac:dyDescent="0.3">
      <c r="A191" s="15" t="str">
        <f>INDEX('R1. Scenario specifications'!$C$11:$C$49,MATCH($B191,'R1. Scenario specifications'!$A$11:$A$49,0))</f>
        <v>Current 1.5DS, 2030 start, 'Expect the Unexpected' but with cheap EVs</v>
      </c>
      <c r="B191" s="15" t="s">
        <v>27</v>
      </c>
      <c r="C191" s="15" t="s">
        <v>54</v>
      </c>
      <c r="D191" s="15" t="s">
        <v>362</v>
      </c>
      <c r="E191" s="16">
        <v>703.55932605471696</v>
      </c>
      <c r="F191" s="16">
        <v>336.28891863781013</v>
      </c>
      <c r="G191" s="16">
        <v>564.8130061153006</v>
      </c>
      <c r="H191" s="16">
        <v>1128.2144782527348</v>
      </c>
      <c r="I191" s="16">
        <v>7553.6906119287632</v>
      </c>
      <c r="J191" s="16">
        <v>12521.717050959163</v>
      </c>
      <c r="K191" s="16">
        <v>12588.896336448841</v>
      </c>
      <c r="L191" s="16">
        <v>5107.2611721349667</v>
      </c>
      <c r="M191" s="16">
        <v>1361.1383975474387</v>
      </c>
      <c r="N191" s="16">
        <v>1549.5912248090444</v>
      </c>
      <c r="O191" s="16">
        <v>1485.5678427251366</v>
      </c>
    </row>
    <row r="192" spans="1:15" x14ac:dyDescent="0.3">
      <c r="A192" s="15" t="str">
        <f>INDEX('R1. Scenario specifications'!$C$11:$C$49,MATCH($B192,'R1. Scenario specifications'!$A$11:$A$49,0))</f>
        <v>Current 1.5DS, 2030 start, 'Expect the Unexpected' but with cheap EVs</v>
      </c>
      <c r="B192" s="15" t="s">
        <v>27</v>
      </c>
      <c r="C192" s="15" t="s">
        <v>320</v>
      </c>
      <c r="D192" s="15" t="s">
        <v>363</v>
      </c>
      <c r="E192" s="16">
        <v>0</v>
      </c>
      <c r="F192" s="16">
        <v>0</v>
      </c>
      <c r="G192" s="16">
        <v>0</v>
      </c>
      <c r="H192" s="16">
        <v>2619.5877133001891</v>
      </c>
      <c r="I192" s="16">
        <v>73.143531472416996</v>
      </c>
      <c r="J192" s="16">
        <v>96.619589859999991</v>
      </c>
      <c r="K192" s="16">
        <v>54.173351505278802</v>
      </c>
      <c r="L192" s="16">
        <v>0</v>
      </c>
      <c r="M192" s="16">
        <v>0</v>
      </c>
      <c r="N192" s="16">
        <v>0</v>
      </c>
      <c r="O192" s="16">
        <v>82.674620026415994</v>
      </c>
    </row>
    <row r="193" spans="1:15" x14ac:dyDescent="0.3">
      <c r="A193" s="15" t="str">
        <f>INDEX('R1. Scenario specifications'!$C$11:$C$49,MATCH($B193,'R1. Scenario specifications'!$A$11:$A$49,0))</f>
        <v>Current 1.5DS, 2030 start, 'Expect the Unexpected' but with cheap EVs</v>
      </c>
      <c r="B193" s="15" t="s">
        <v>27</v>
      </c>
      <c r="C193" s="15" t="s">
        <v>55</v>
      </c>
      <c r="D193" s="15" t="s">
        <v>265</v>
      </c>
      <c r="E193" s="16">
        <v>396.83789948059518</v>
      </c>
      <c r="F193" s="16">
        <v>188.11818856082573</v>
      </c>
      <c r="G193" s="16">
        <v>1903.0239702688114</v>
      </c>
      <c r="H193" s="16">
        <v>4540.2259800896691</v>
      </c>
      <c r="I193" s="16">
        <v>1960.3604794389739</v>
      </c>
      <c r="J193" s="16">
        <v>0</v>
      </c>
      <c r="K193" s="16">
        <v>0</v>
      </c>
      <c r="L193" s="16">
        <v>5.4194439504677696</v>
      </c>
      <c r="M193" s="16">
        <v>3.0386119680000001</v>
      </c>
      <c r="N193" s="16">
        <v>0</v>
      </c>
      <c r="O193" s="16">
        <v>1383.1046039461417</v>
      </c>
    </row>
    <row r="194" spans="1:15" x14ac:dyDescent="0.3">
      <c r="A194" s="15" t="str">
        <f>INDEX('R1. Scenario specifications'!$C$11:$C$49,MATCH($B194,'R1. Scenario specifications'!$A$11:$A$49,0))</f>
        <v>Current 1.5DS, 2030 start, 'Expect the Unexpected' but with cheap EVs</v>
      </c>
      <c r="B194" s="15" t="s">
        <v>27</v>
      </c>
      <c r="C194" s="15" t="s">
        <v>321</v>
      </c>
      <c r="D194" s="15" t="s">
        <v>344</v>
      </c>
      <c r="E194" s="16">
        <v>0</v>
      </c>
      <c r="F194" s="16">
        <v>0</v>
      </c>
      <c r="G194" s="16">
        <v>0</v>
      </c>
      <c r="H194" s="16">
        <v>0</v>
      </c>
      <c r="I194" s="16">
        <v>2177.2057250927082</v>
      </c>
      <c r="J194" s="16">
        <v>5918.1336120685082</v>
      </c>
      <c r="K194" s="16">
        <v>7142.5712010269344</v>
      </c>
      <c r="L194" s="16">
        <v>17454.54758892905</v>
      </c>
      <c r="M194" s="16">
        <v>19301.61864723211</v>
      </c>
      <c r="N194" s="16">
        <v>20385.616866427088</v>
      </c>
      <c r="O194" s="16">
        <v>21212.777656221111</v>
      </c>
    </row>
    <row r="195" spans="1:15" x14ac:dyDescent="0.3">
      <c r="A195" s="15" t="str">
        <f>INDEX('R1. Scenario specifications'!$C$11:$C$49,MATCH($B195,'R1. Scenario specifications'!$A$11:$A$49,0))</f>
        <v>Current 1.5DS, 2020 start, 'Expect the Unexpected' but with cheap energy efficiency</v>
      </c>
      <c r="B195" s="15" t="s">
        <v>28</v>
      </c>
      <c r="C195" s="15" t="s">
        <v>317</v>
      </c>
      <c r="D195" s="15" t="s">
        <v>357</v>
      </c>
      <c r="E195" s="16">
        <v>0</v>
      </c>
      <c r="F195" s="16">
        <v>820.13437499999918</v>
      </c>
      <c r="G195" s="16">
        <v>1408.1397372246988</v>
      </c>
      <c r="H195" s="16">
        <v>1317.1586932481487</v>
      </c>
      <c r="I195" s="16">
        <v>292.07275230209802</v>
      </c>
      <c r="J195" s="16">
        <v>218.59194860790595</v>
      </c>
      <c r="K195" s="16">
        <v>0</v>
      </c>
      <c r="L195" s="16">
        <v>224.63837860127416</v>
      </c>
      <c r="M195" s="16">
        <v>1735.8184530580529</v>
      </c>
      <c r="N195" s="16">
        <v>896.98233478724546</v>
      </c>
      <c r="O195" s="16">
        <v>5080.8822713195905</v>
      </c>
    </row>
    <row r="196" spans="1:15" x14ac:dyDescent="0.3">
      <c r="A196" s="15" t="str">
        <f>INDEX('R1. Scenario specifications'!$C$11:$C$49,MATCH($B196,'R1. Scenario specifications'!$A$11:$A$49,0))</f>
        <v>Current 1.5DS, 2020 start, 'Expect the Unexpected' but with cheap energy efficiency</v>
      </c>
      <c r="B196" s="15" t="s">
        <v>28</v>
      </c>
      <c r="C196" s="15" t="s">
        <v>52</v>
      </c>
      <c r="D196" s="15" t="s">
        <v>358</v>
      </c>
      <c r="E196" s="16">
        <v>26912.443150928317</v>
      </c>
      <c r="F196" s="16">
        <v>24722.314044407496</v>
      </c>
      <c r="G196" s="16">
        <v>20336.60247381021</v>
      </c>
      <c r="H196" s="16">
        <v>13308.407457195826</v>
      </c>
      <c r="I196" s="16">
        <v>10530.346611977055</v>
      </c>
      <c r="J196" s="16">
        <v>6308.6822142298088</v>
      </c>
      <c r="K196" s="16">
        <v>5867.3989446119358</v>
      </c>
      <c r="L196" s="16">
        <v>20392.708707443322</v>
      </c>
      <c r="M196" s="16">
        <v>19416.144540613455</v>
      </c>
      <c r="N196" s="16">
        <v>16505.654255944937</v>
      </c>
      <c r="O196" s="16">
        <v>7728.7511897019158</v>
      </c>
    </row>
    <row r="197" spans="1:15" x14ac:dyDescent="0.3">
      <c r="A197" s="15" t="str">
        <f>INDEX('R1. Scenario specifications'!$C$11:$C$49,MATCH($B197,'R1. Scenario specifications'!$A$11:$A$49,0))</f>
        <v>Current 1.5DS, 2020 start, 'Expect the Unexpected' but with cheap energy efficiency</v>
      </c>
      <c r="B197" s="15" t="s">
        <v>28</v>
      </c>
      <c r="C197" s="15" t="s">
        <v>318</v>
      </c>
      <c r="D197" s="15" t="s">
        <v>359</v>
      </c>
      <c r="E197" s="16">
        <v>0.55126200000000003</v>
      </c>
      <c r="F197" s="16">
        <v>0.27214200000000005</v>
      </c>
      <c r="G197" s="16">
        <v>45.963941456190994</v>
      </c>
      <c r="H197" s="16">
        <v>809.60374003273614</v>
      </c>
      <c r="I197" s="16">
        <v>3467.9950379531365</v>
      </c>
      <c r="J197" s="16">
        <v>5762.7917710656275</v>
      </c>
      <c r="K197" s="16">
        <v>4793.6227315224933</v>
      </c>
      <c r="L197" s="16">
        <v>6879.6607030566929</v>
      </c>
      <c r="M197" s="16">
        <v>10177.66853268661</v>
      </c>
      <c r="N197" s="16">
        <v>12474.325504616776</v>
      </c>
      <c r="O197" s="16">
        <v>14513.376519067495</v>
      </c>
    </row>
    <row r="198" spans="1:15" x14ac:dyDescent="0.3">
      <c r="A198" s="15" t="str">
        <f>INDEX('R1. Scenario specifications'!$C$11:$C$49,MATCH($B198,'R1. Scenario specifications'!$A$11:$A$49,0))</f>
        <v>Current 1.5DS, 2020 start, 'Expect the Unexpected' but with cheap energy efficiency</v>
      </c>
      <c r="B198" s="15" t="s">
        <v>28</v>
      </c>
      <c r="C198" s="15" t="s">
        <v>319</v>
      </c>
      <c r="D198" s="15" t="s">
        <v>360</v>
      </c>
      <c r="E198" s="16">
        <v>138.88007226094672</v>
      </c>
      <c r="F198" s="16">
        <v>258.23201733274016</v>
      </c>
      <c r="G198" s="16">
        <v>2400.9356350362514</v>
      </c>
      <c r="H198" s="16">
        <v>767.29676564937597</v>
      </c>
      <c r="I198" s="16">
        <v>15.944164246794752</v>
      </c>
      <c r="J198" s="16">
        <v>72.263298786095987</v>
      </c>
      <c r="K198" s="16">
        <v>35.64358140564412</v>
      </c>
      <c r="L198" s="16">
        <v>3.3804101400000102</v>
      </c>
      <c r="M198" s="16">
        <v>3.3804101400000004</v>
      </c>
      <c r="N198" s="16">
        <v>101.89535214351022</v>
      </c>
      <c r="O198" s="16">
        <v>198.31460068463733</v>
      </c>
    </row>
    <row r="199" spans="1:15" x14ac:dyDescent="0.3">
      <c r="A199" s="15" t="str">
        <f>INDEX('R1. Scenario specifications'!$C$11:$C$49,MATCH($B199,'R1. Scenario specifications'!$A$11:$A$49,0))</f>
        <v>Current 1.5DS, 2020 start, 'Expect the Unexpected' but with cheap energy efficiency</v>
      </c>
      <c r="B199" s="15" t="s">
        <v>28</v>
      </c>
      <c r="C199" s="15" t="s">
        <v>53</v>
      </c>
      <c r="D199" s="15" t="s">
        <v>361</v>
      </c>
      <c r="E199" s="16">
        <v>47506.401201567351</v>
      </c>
      <c r="F199" s="16">
        <v>51370.316217901098</v>
      </c>
      <c r="G199" s="16">
        <v>62701.812555057528</v>
      </c>
      <c r="H199" s="16">
        <v>28596.885862827534</v>
      </c>
      <c r="I199" s="16">
        <v>12445.519557755186</v>
      </c>
      <c r="J199" s="16">
        <v>7419.5311933065514</v>
      </c>
      <c r="K199" s="16">
        <v>12342.597149108105</v>
      </c>
      <c r="L199" s="16">
        <v>12182.262174977102</v>
      </c>
      <c r="M199" s="16">
        <v>8838.9465239978417</v>
      </c>
      <c r="N199" s="16">
        <v>5606.4319739367902</v>
      </c>
      <c r="O199" s="16">
        <v>2475.1919823790972</v>
      </c>
    </row>
    <row r="200" spans="1:15" x14ac:dyDescent="0.3">
      <c r="A200" s="15" t="str">
        <f>INDEX('R1. Scenario specifications'!$C$11:$C$49,MATCH($B200,'R1. Scenario specifications'!$A$11:$A$49,0))</f>
        <v>Current 1.5DS, 2020 start, 'Expect the Unexpected' but with cheap energy efficiency</v>
      </c>
      <c r="B200" s="15" t="s">
        <v>28</v>
      </c>
      <c r="C200" s="15" t="s">
        <v>54</v>
      </c>
      <c r="D200" s="15" t="s">
        <v>362</v>
      </c>
      <c r="E200" s="16">
        <v>703.55932605471696</v>
      </c>
      <c r="F200" s="16">
        <v>336.28891863781013</v>
      </c>
      <c r="G200" s="16">
        <v>564.8130061153006</v>
      </c>
      <c r="H200" s="16">
        <v>5485.2476569574756</v>
      </c>
      <c r="I200" s="16">
        <v>9724.7264055259257</v>
      </c>
      <c r="J200" s="16">
        <v>13055.563123553819</v>
      </c>
      <c r="K200" s="16">
        <v>15052.621957066936</v>
      </c>
      <c r="L200" s="16">
        <v>6136.1057306152788</v>
      </c>
      <c r="M200" s="16">
        <v>2559.9503484099223</v>
      </c>
      <c r="N200" s="16">
        <v>6845.4115834250324</v>
      </c>
      <c r="O200" s="16">
        <v>11994.765333894153</v>
      </c>
    </row>
    <row r="201" spans="1:15" x14ac:dyDescent="0.3">
      <c r="A201" s="15" t="str">
        <f>INDEX('R1. Scenario specifications'!$C$11:$C$49,MATCH($B201,'R1. Scenario specifications'!$A$11:$A$49,0))</f>
        <v>Current 1.5DS, 2020 start, 'Expect the Unexpected' but with cheap energy efficiency</v>
      </c>
      <c r="B201" s="15" t="s">
        <v>28</v>
      </c>
      <c r="C201" s="15" t="s">
        <v>320</v>
      </c>
      <c r="D201" s="15" t="s">
        <v>363</v>
      </c>
      <c r="E201" s="16">
        <v>0</v>
      </c>
      <c r="F201" s="16">
        <v>0</v>
      </c>
      <c r="G201" s="16">
        <v>0</v>
      </c>
      <c r="H201" s="16">
        <v>0</v>
      </c>
      <c r="I201" s="16">
        <v>23.386410382792899</v>
      </c>
      <c r="J201" s="16">
        <v>59.7320469916178</v>
      </c>
      <c r="K201" s="16">
        <v>26.1389996808843</v>
      </c>
      <c r="L201" s="16">
        <v>0</v>
      </c>
      <c r="M201" s="16">
        <v>0</v>
      </c>
      <c r="N201" s="16">
        <v>0</v>
      </c>
      <c r="O201" s="16">
        <v>167.17214152032</v>
      </c>
    </row>
    <row r="202" spans="1:15" x14ac:dyDescent="0.3">
      <c r="A202" s="15" t="str">
        <f>INDEX('R1. Scenario specifications'!$C$11:$C$49,MATCH($B202,'R1. Scenario specifications'!$A$11:$A$49,0))</f>
        <v>Current 1.5DS, 2020 start, 'Expect the Unexpected' but with cheap energy efficiency</v>
      </c>
      <c r="B202" s="15" t="s">
        <v>28</v>
      </c>
      <c r="C202" s="15" t="s">
        <v>55</v>
      </c>
      <c r="D202" s="15" t="s">
        <v>265</v>
      </c>
      <c r="E202" s="16">
        <v>396.83789948059518</v>
      </c>
      <c r="F202" s="16">
        <v>188.11818856082573</v>
      </c>
      <c r="G202" s="16">
        <v>1903.0239702688114</v>
      </c>
      <c r="H202" s="16">
        <v>1043.8717720121019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1028.5389404342031</v>
      </c>
    </row>
    <row r="203" spans="1:15" x14ac:dyDescent="0.3">
      <c r="A203" s="15" t="str">
        <f>INDEX('R1. Scenario specifications'!$C$11:$C$49,MATCH($B203,'R1. Scenario specifications'!$A$11:$A$49,0))</f>
        <v>Current 1.5DS, 2020 start, 'Expect the Unexpected' but with cheap energy efficiency</v>
      </c>
      <c r="B203" s="15" t="s">
        <v>28</v>
      </c>
      <c r="C203" s="15" t="s">
        <v>321</v>
      </c>
      <c r="D203" s="15" t="s">
        <v>344</v>
      </c>
      <c r="E203" s="16">
        <v>0</v>
      </c>
      <c r="F203" s="16">
        <v>0</v>
      </c>
      <c r="G203" s="16">
        <v>0</v>
      </c>
      <c r="H203" s="16">
        <v>3885.0752084608557</v>
      </c>
      <c r="I203" s="16">
        <v>3203.0858583083727</v>
      </c>
      <c r="J203" s="16">
        <v>5882.6759164710838</v>
      </c>
      <c r="K203" s="16">
        <v>13063.412998813046</v>
      </c>
      <c r="L203" s="16">
        <v>17004.825300019351</v>
      </c>
      <c r="M203" s="16">
        <v>18173.210368981763</v>
      </c>
      <c r="N203" s="16">
        <v>19062.640504847255</v>
      </c>
      <c r="O203" s="16">
        <v>20087.917137223165</v>
      </c>
    </row>
    <row r="204" spans="1:15" x14ac:dyDescent="0.3">
      <c r="A204" s="15" t="str">
        <f>INDEX('R1. Scenario specifications'!$C$11:$C$49,MATCH($B204,'R1. Scenario specifications'!$A$11:$A$49,0))</f>
        <v>Current 1.5DS, 2030 start, 'Expect the Unexpected' but with cheap energy efficiency</v>
      </c>
      <c r="B204" s="15" t="s">
        <v>29</v>
      </c>
      <c r="C204" s="15" t="s">
        <v>317</v>
      </c>
      <c r="D204" s="15" t="s">
        <v>357</v>
      </c>
      <c r="E204" s="16">
        <v>0</v>
      </c>
      <c r="F204" s="16">
        <v>820.13437499999918</v>
      </c>
      <c r="G204" s="16">
        <v>1408.1397372246988</v>
      </c>
      <c r="H204" s="16">
        <v>1323.5824485103799</v>
      </c>
      <c r="I204" s="16">
        <v>3073.0496276589902</v>
      </c>
      <c r="J204" s="16">
        <v>2370.3139625553658</v>
      </c>
      <c r="K204" s="16">
        <v>174.23577021997249</v>
      </c>
      <c r="L204" s="16">
        <v>77.264376442923506</v>
      </c>
      <c r="M204" s="16">
        <v>5505.1915330819375</v>
      </c>
      <c r="N204" s="16">
        <v>7996.0485600090269</v>
      </c>
      <c r="O204" s="16">
        <v>19459.731546961033</v>
      </c>
    </row>
    <row r="205" spans="1:15" x14ac:dyDescent="0.3">
      <c r="A205" s="15" t="str">
        <f>INDEX('R1. Scenario specifications'!$C$11:$C$49,MATCH($B205,'R1. Scenario specifications'!$A$11:$A$49,0))</f>
        <v>Current 1.5DS, 2030 start, 'Expect the Unexpected' but with cheap energy efficiency</v>
      </c>
      <c r="B205" s="15" t="s">
        <v>29</v>
      </c>
      <c r="C205" s="15" t="s">
        <v>52</v>
      </c>
      <c r="D205" s="15" t="s">
        <v>358</v>
      </c>
      <c r="E205" s="16">
        <v>26912.443150928317</v>
      </c>
      <c r="F205" s="16">
        <v>24722.314044407496</v>
      </c>
      <c r="G205" s="16">
        <v>20336.60247381021</v>
      </c>
      <c r="H205" s="16">
        <v>27739.57611616571</v>
      </c>
      <c r="I205" s="16">
        <v>13616.733253190883</v>
      </c>
      <c r="J205" s="16">
        <v>3284.8547856068499</v>
      </c>
      <c r="K205" s="16">
        <v>3585.9779259641195</v>
      </c>
      <c r="L205" s="16">
        <v>23612.417476055991</v>
      </c>
      <c r="M205" s="16">
        <v>20631.480163987497</v>
      </c>
      <c r="N205" s="16">
        <v>20378.037009739688</v>
      </c>
      <c r="O205" s="16">
        <v>7783.4868666314251</v>
      </c>
    </row>
    <row r="206" spans="1:15" x14ac:dyDescent="0.3">
      <c r="A206" s="15" t="str">
        <f>INDEX('R1. Scenario specifications'!$C$11:$C$49,MATCH($B206,'R1. Scenario specifications'!$A$11:$A$49,0))</f>
        <v>Current 1.5DS, 2030 start, 'Expect the Unexpected' but with cheap energy efficiency</v>
      </c>
      <c r="B206" s="15" t="s">
        <v>29</v>
      </c>
      <c r="C206" s="15" t="s">
        <v>318</v>
      </c>
      <c r="D206" s="15" t="s">
        <v>359</v>
      </c>
      <c r="E206" s="16">
        <v>0.55126200000000003</v>
      </c>
      <c r="F206" s="16">
        <v>0.27214200000000005</v>
      </c>
      <c r="G206" s="16">
        <v>45.963941456190994</v>
      </c>
      <c r="H206" s="16">
        <v>54.999618863908154</v>
      </c>
      <c r="I206" s="16">
        <v>1706.9829064127539</v>
      </c>
      <c r="J206" s="16">
        <v>5037.8816935200803</v>
      </c>
      <c r="K206" s="16">
        <v>5669.0130078269667</v>
      </c>
      <c r="L206" s="16">
        <v>8666.491109528899</v>
      </c>
      <c r="M206" s="16">
        <v>9472.6248212751179</v>
      </c>
      <c r="N206" s="16">
        <v>9548.3675835974827</v>
      </c>
      <c r="O206" s="16">
        <v>10957.888201859101</v>
      </c>
    </row>
    <row r="207" spans="1:15" x14ac:dyDescent="0.3">
      <c r="A207" s="15" t="str">
        <f>INDEX('R1. Scenario specifications'!$C$11:$C$49,MATCH($B207,'R1. Scenario specifications'!$A$11:$A$49,0))</f>
        <v>Current 1.5DS, 2030 start, 'Expect the Unexpected' but with cheap energy efficiency</v>
      </c>
      <c r="B207" s="15" t="s">
        <v>29</v>
      </c>
      <c r="C207" s="15" t="s">
        <v>319</v>
      </c>
      <c r="D207" s="15" t="s">
        <v>360</v>
      </c>
      <c r="E207" s="16">
        <v>138.88007226094672</v>
      </c>
      <c r="F207" s="16">
        <v>258.23201733274016</v>
      </c>
      <c r="G207" s="16">
        <v>2400.9356350362514</v>
      </c>
      <c r="H207" s="16">
        <v>2809.6664912999277</v>
      </c>
      <c r="I207" s="16">
        <v>83.861770563430696</v>
      </c>
      <c r="J207" s="16">
        <v>72.263298786095987</v>
      </c>
      <c r="K207" s="16">
        <v>42.002152839704912</v>
      </c>
      <c r="L207" s="16">
        <v>63.571308561606244</v>
      </c>
      <c r="M207" s="16">
        <v>67.193829784011101</v>
      </c>
      <c r="N207" s="16">
        <v>92.827811290770981</v>
      </c>
      <c r="O207" s="16">
        <v>123.54493124896365</v>
      </c>
    </row>
    <row r="208" spans="1:15" x14ac:dyDescent="0.3">
      <c r="A208" s="15" t="str">
        <f>INDEX('R1. Scenario specifications'!$C$11:$C$49,MATCH($B208,'R1. Scenario specifications'!$A$11:$A$49,0))</f>
        <v>Current 1.5DS, 2030 start, 'Expect the Unexpected' but with cheap energy efficiency</v>
      </c>
      <c r="B208" s="15" t="s">
        <v>29</v>
      </c>
      <c r="C208" s="15" t="s">
        <v>53</v>
      </c>
      <c r="D208" s="15" t="s">
        <v>361</v>
      </c>
      <c r="E208" s="16">
        <v>47506.401201567351</v>
      </c>
      <c r="F208" s="16">
        <v>51370.316217901098</v>
      </c>
      <c r="G208" s="16">
        <v>62701.812555057528</v>
      </c>
      <c r="H208" s="16">
        <v>51809.718113977178</v>
      </c>
      <c r="I208" s="16">
        <v>22345.783429913568</v>
      </c>
      <c r="J208" s="16">
        <v>8235.7345176358194</v>
      </c>
      <c r="K208" s="16">
        <v>6312.6382347937451</v>
      </c>
      <c r="L208" s="16">
        <v>7586.8964626726474</v>
      </c>
      <c r="M208" s="16">
        <v>10748.863633589945</v>
      </c>
      <c r="N208" s="16">
        <v>11322.092689583751</v>
      </c>
      <c r="O208" s="16">
        <v>10655.463196681139</v>
      </c>
    </row>
    <row r="209" spans="1:15" x14ac:dyDescent="0.3">
      <c r="A209" s="15" t="str">
        <f>INDEX('R1. Scenario specifications'!$C$11:$C$49,MATCH($B209,'R1. Scenario specifications'!$A$11:$A$49,0))</f>
        <v>Current 1.5DS, 2030 start, 'Expect the Unexpected' but with cheap energy efficiency</v>
      </c>
      <c r="B209" s="15" t="s">
        <v>29</v>
      </c>
      <c r="C209" s="15" t="s">
        <v>54</v>
      </c>
      <c r="D209" s="15" t="s">
        <v>362</v>
      </c>
      <c r="E209" s="16">
        <v>703.55932605471696</v>
      </c>
      <c r="F209" s="16">
        <v>336.28891863781013</v>
      </c>
      <c r="G209" s="16">
        <v>564.8130061153006</v>
      </c>
      <c r="H209" s="16">
        <v>1128.2144782527348</v>
      </c>
      <c r="I209" s="16">
        <v>7754.1819316759074</v>
      </c>
      <c r="J209" s="16">
        <v>12651.592668910951</v>
      </c>
      <c r="K209" s="16">
        <v>13353.190080051274</v>
      </c>
      <c r="L209" s="16">
        <v>5554.0926221808013</v>
      </c>
      <c r="M209" s="16">
        <v>1408.3459287675437</v>
      </c>
      <c r="N209" s="16">
        <v>1532.776013916726</v>
      </c>
      <c r="O209" s="16">
        <v>1645.1160870972722</v>
      </c>
    </row>
    <row r="210" spans="1:15" x14ac:dyDescent="0.3">
      <c r="A210" s="15" t="str">
        <f>INDEX('R1. Scenario specifications'!$C$11:$C$49,MATCH($B210,'R1. Scenario specifications'!$A$11:$A$49,0))</f>
        <v>Current 1.5DS, 2030 start, 'Expect the Unexpected' but with cheap energy efficiency</v>
      </c>
      <c r="B210" s="15" t="s">
        <v>29</v>
      </c>
      <c r="C210" s="15" t="s">
        <v>320</v>
      </c>
      <c r="D210" s="15" t="s">
        <v>363</v>
      </c>
      <c r="E210" s="16">
        <v>0</v>
      </c>
      <c r="F210" s="16">
        <v>0</v>
      </c>
      <c r="G210" s="16">
        <v>0</v>
      </c>
      <c r="H210" s="16">
        <v>2619.5877133001891</v>
      </c>
      <c r="I210" s="16">
        <v>189.1997475869056</v>
      </c>
      <c r="J210" s="16">
        <v>96.619589859999991</v>
      </c>
      <c r="K210" s="16">
        <v>54.173351505278802</v>
      </c>
      <c r="L210" s="16">
        <v>4.3345038174663397</v>
      </c>
      <c r="M210" s="16">
        <v>2.4303001000606499</v>
      </c>
      <c r="N210" s="16">
        <v>2.4303001000606499</v>
      </c>
      <c r="O210" s="16">
        <v>46.619589860000033</v>
      </c>
    </row>
    <row r="211" spans="1:15" x14ac:dyDescent="0.3">
      <c r="A211" s="15" t="str">
        <f>INDEX('R1. Scenario specifications'!$C$11:$C$49,MATCH($B211,'R1. Scenario specifications'!$A$11:$A$49,0))</f>
        <v>Current 1.5DS, 2030 start, 'Expect the Unexpected' but with cheap energy efficiency</v>
      </c>
      <c r="B211" s="15" t="s">
        <v>29</v>
      </c>
      <c r="C211" s="15" t="s">
        <v>55</v>
      </c>
      <c r="D211" s="15" t="s">
        <v>265</v>
      </c>
      <c r="E211" s="16">
        <v>396.83789948059518</v>
      </c>
      <c r="F211" s="16">
        <v>188.11818856082573</v>
      </c>
      <c r="G211" s="16">
        <v>1903.0239702688114</v>
      </c>
      <c r="H211" s="16">
        <v>4540.2259800896691</v>
      </c>
      <c r="I211" s="16">
        <v>1960.3604794389739</v>
      </c>
      <c r="J211" s="16">
        <v>0</v>
      </c>
      <c r="K211" s="16">
        <v>0</v>
      </c>
      <c r="L211" s="16">
        <v>806.38934898712694</v>
      </c>
      <c r="M211" s="16">
        <v>856.31406509057365</v>
      </c>
      <c r="N211" s="16">
        <v>226.61961381002112</v>
      </c>
      <c r="O211" s="16">
        <v>1494.4618228302927</v>
      </c>
    </row>
    <row r="212" spans="1:15" x14ac:dyDescent="0.3">
      <c r="A212" s="15" t="str">
        <f>INDEX('R1. Scenario specifications'!$C$11:$C$49,MATCH($B212,'R1. Scenario specifications'!$A$11:$A$49,0))</f>
        <v>Current 1.5DS, 2030 start, 'Expect the Unexpected' but with cheap energy efficiency</v>
      </c>
      <c r="B212" s="15" t="s">
        <v>29</v>
      </c>
      <c r="C212" s="15" t="s">
        <v>321</v>
      </c>
      <c r="D212" s="15" t="s">
        <v>344</v>
      </c>
      <c r="E212" s="16">
        <v>0</v>
      </c>
      <c r="F212" s="16">
        <v>0</v>
      </c>
      <c r="G212" s="16">
        <v>0</v>
      </c>
      <c r="H212" s="16">
        <v>0</v>
      </c>
      <c r="I212" s="16">
        <v>3417.4046250547494</v>
      </c>
      <c r="J212" s="16">
        <v>6497.6472907841817</v>
      </c>
      <c r="K212" s="16">
        <v>6921.6743410600338</v>
      </c>
      <c r="L212" s="16">
        <v>16514.528456824512</v>
      </c>
      <c r="M212" s="16">
        <v>18389.848598604149</v>
      </c>
      <c r="N212" s="16">
        <v>19305.956638656964</v>
      </c>
      <c r="O212" s="16">
        <v>20232.54070243505</v>
      </c>
    </row>
    <row r="213" spans="1:15" x14ac:dyDescent="0.3">
      <c r="A213" s="15" t="str">
        <f>INDEX('R1. Scenario specifications'!$C$11:$C$49,MATCH($B213,'R1. Scenario specifications'!$A$11:$A$49,0))</f>
        <v>Current 1.5DS, 2020 start, 'Expect the Unexpected' but with most conservative biomass CCS / NET technology cost assumptions</v>
      </c>
      <c r="B213" s="15" t="s">
        <v>30</v>
      </c>
      <c r="C213" s="15" t="s">
        <v>317</v>
      </c>
      <c r="D213" s="15" t="s">
        <v>357</v>
      </c>
      <c r="E213" s="16">
        <v>0</v>
      </c>
      <c r="F213" s="16">
        <v>820.13437499999918</v>
      </c>
      <c r="G213" s="16">
        <v>1408.1397372246988</v>
      </c>
      <c r="H213" s="16">
        <v>1327.1690296340887</v>
      </c>
      <c r="I213" s="16">
        <v>276.8210668776602</v>
      </c>
      <c r="J213" s="16">
        <v>251.78461855393988</v>
      </c>
      <c r="K213" s="16">
        <v>0</v>
      </c>
      <c r="L213" s="16">
        <v>141.02270215157517</v>
      </c>
      <c r="M213" s="16">
        <v>1214.8994753482825</v>
      </c>
      <c r="N213" s="16">
        <v>668.95022094651961</v>
      </c>
      <c r="O213" s="16">
        <v>5650.349350734813</v>
      </c>
    </row>
    <row r="214" spans="1:15" x14ac:dyDescent="0.3">
      <c r="A214" s="15" t="str">
        <f>INDEX('R1. Scenario specifications'!$C$11:$C$49,MATCH($B214,'R1. Scenario specifications'!$A$11:$A$49,0))</f>
        <v>Current 1.5DS, 2020 start, 'Expect the Unexpected' but with most conservative biomass CCS / NET technology cost assumptions</v>
      </c>
      <c r="B214" s="15" t="s">
        <v>30</v>
      </c>
      <c r="C214" s="15" t="s">
        <v>52</v>
      </c>
      <c r="D214" s="15" t="s">
        <v>358</v>
      </c>
      <c r="E214" s="16">
        <v>26912.443150928317</v>
      </c>
      <c r="F214" s="16">
        <v>24722.314044407496</v>
      </c>
      <c r="G214" s="16">
        <v>20336.60247381021</v>
      </c>
      <c r="H214" s="16">
        <v>13742.556327779414</v>
      </c>
      <c r="I214" s="16">
        <v>10691.07898286743</v>
      </c>
      <c r="J214" s="16">
        <v>6093.0793757919273</v>
      </c>
      <c r="K214" s="16">
        <v>6297.007260543116</v>
      </c>
      <c r="L214" s="16">
        <v>18498.613212127202</v>
      </c>
      <c r="M214" s="16">
        <v>19954.182471961969</v>
      </c>
      <c r="N214" s="16">
        <v>17491.459075827588</v>
      </c>
      <c r="O214" s="16">
        <v>9259.6395173632864</v>
      </c>
    </row>
    <row r="215" spans="1:15" x14ac:dyDescent="0.3">
      <c r="A215" s="15" t="str">
        <f>INDEX('R1. Scenario specifications'!$C$11:$C$49,MATCH($B215,'R1. Scenario specifications'!$A$11:$A$49,0))</f>
        <v>Current 1.5DS, 2020 start, 'Expect the Unexpected' but with most conservative biomass CCS / NET technology cost assumptions</v>
      </c>
      <c r="B215" s="15" t="s">
        <v>30</v>
      </c>
      <c r="C215" s="15" t="s">
        <v>318</v>
      </c>
      <c r="D215" s="15" t="s">
        <v>359</v>
      </c>
      <c r="E215" s="16">
        <v>0.55126200000000003</v>
      </c>
      <c r="F215" s="16">
        <v>0.27214200000000005</v>
      </c>
      <c r="G215" s="16">
        <v>45.963941456190994</v>
      </c>
      <c r="H215" s="16">
        <v>1744.7681770006075</v>
      </c>
      <c r="I215" s="16">
        <v>4544.7563505390863</v>
      </c>
      <c r="J215" s="16">
        <v>6556.0257243260721</v>
      </c>
      <c r="K215" s="16">
        <v>6210.2037036156953</v>
      </c>
      <c r="L215" s="16">
        <v>9296.2122072604598</v>
      </c>
      <c r="M215" s="16">
        <v>13197.916908696001</v>
      </c>
      <c r="N215" s="16">
        <v>16105.695748733613</v>
      </c>
      <c r="O215" s="16">
        <v>18423.929321351174</v>
      </c>
    </row>
    <row r="216" spans="1:15" x14ac:dyDescent="0.3">
      <c r="A216" s="15" t="str">
        <f>INDEX('R1. Scenario specifications'!$C$11:$C$49,MATCH($B216,'R1. Scenario specifications'!$A$11:$A$49,0))</f>
        <v>Current 1.5DS, 2020 start, 'Expect the Unexpected' but with most conservative biomass CCS / NET technology cost assumptions</v>
      </c>
      <c r="B216" s="15" t="s">
        <v>30</v>
      </c>
      <c r="C216" s="15" t="s">
        <v>319</v>
      </c>
      <c r="D216" s="15" t="s">
        <v>360</v>
      </c>
      <c r="E216" s="16">
        <v>138.88007226094672</v>
      </c>
      <c r="F216" s="16">
        <v>258.23201733274016</v>
      </c>
      <c r="G216" s="16">
        <v>2400.9356350362514</v>
      </c>
      <c r="H216" s="16">
        <v>839.74436094186422</v>
      </c>
      <c r="I216" s="16">
        <v>54.391367394984897</v>
      </c>
      <c r="J216" s="16">
        <v>44.067794649514006</v>
      </c>
      <c r="K216" s="16">
        <v>7.60922958124962</v>
      </c>
      <c r="L216" s="16">
        <v>3.3804101399999702</v>
      </c>
      <c r="M216" s="16">
        <v>41.361530075535299</v>
      </c>
      <c r="N216" s="16">
        <v>100.06317513579971</v>
      </c>
      <c r="O216" s="16">
        <v>203.37973705635406</v>
      </c>
    </row>
    <row r="217" spans="1:15" x14ac:dyDescent="0.3">
      <c r="A217" s="15" t="str">
        <f>INDEX('R1. Scenario specifications'!$C$11:$C$49,MATCH($B217,'R1. Scenario specifications'!$A$11:$A$49,0))</f>
        <v>Current 1.5DS, 2020 start, 'Expect the Unexpected' but with most conservative biomass CCS / NET technology cost assumptions</v>
      </c>
      <c r="B217" s="15" t="s">
        <v>30</v>
      </c>
      <c r="C217" s="15" t="s">
        <v>53</v>
      </c>
      <c r="D217" s="15" t="s">
        <v>361</v>
      </c>
      <c r="E217" s="16">
        <v>47506.401201567351</v>
      </c>
      <c r="F217" s="16">
        <v>51370.316217901098</v>
      </c>
      <c r="G217" s="16">
        <v>62701.812555057528</v>
      </c>
      <c r="H217" s="16">
        <v>31799.145346439203</v>
      </c>
      <c r="I217" s="16">
        <v>13109.942123817798</v>
      </c>
      <c r="J217" s="16">
        <v>7273.0377005492601</v>
      </c>
      <c r="K217" s="16">
        <v>14131.93724511793</v>
      </c>
      <c r="L217" s="16">
        <v>15799.329705375048</v>
      </c>
      <c r="M217" s="16">
        <v>11133.710252736748</v>
      </c>
      <c r="N217" s="16">
        <v>6571.9083461264108</v>
      </c>
      <c r="O217" s="16">
        <v>3213.0350465501638</v>
      </c>
    </row>
    <row r="218" spans="1:15" x14ac:dyDescent="0.3">
      <c r="A218" s="15" t="str">
        <f>INDEX('R1. Scenario specifications'!$C$11:$C$49,MATCH($B218,'R1. Scenario specifications'!$A$11:$A$49,0))</f>
        <v>Current 1.5DS, 2020 start, 'Expect the Unexpected' but with most conservative biomass CCS / NET technology cost assumptions</v>
      </c>
      <c r="B218" s="15" t="s">
        <v>30</v>
      </c>
      <c r="C218" s="15" t="s">
        <v>54</v>
      </c>
      <c r="D218" s="15" t="s">
        <v>362</v>
      </c>
      <c r="E218" s="16">
        <v>703.55932605471696</v>
      </c>
      <c r="F218" s="16">
        <v>336.28891863781013</v>
      </c>
      <c r="G218" s="16">
        <v>564.8130061153006</v>
      </c>
      <c r="H218" s="16">
        <v>5358.2009697364829</v>
      </c>
      <c r="I218" s="16">
        <v>8945.1605716772465</v>
      </c>
      <c r="J218" s="16">
        <v>10775.477833717609</v>
      </c>
      <c r="K218" s="16">
        <v>14589.20597644945</v>
      </c>
      <c r="L218" s="16">
        <v>6387.463274833528</v>
      </c>
      <c r="M218" s="16">
        <v>2137.4481622704625</v>
      </c>
      <c r="N218" s="16">
        <v>5832.9785888360138</v>
      </c>
      <c r="O218" s="16">
        <v>9485.6829869049507</v>
      </c>
    </row>
    <row r="219" spans="1:15" x14ac:dyDescent="0.3">
      <c r="A219" s="15" t="str">
        <f>INDEX('R1. Scenario specifications'!$C$11:$C$49,MATCH($B219,'R1. Scenario specifications'!$A$11:$A$49,0))</f>
        <v>Current 1.5DS, 2020 start, 'Expect the Unexpected' but with most conservative biomass CCS / NET technology cost assumptions</v>
      </c>
      <c r="B219" s="15" t="s">
        <v>30</v>
      </c>
      <c r="C219" s="15" t="s">
        <v>320</v>
      </c>
      <c r="D219" s="15" t="s">
        <v>363</v>
      </c>
      <c r="E219" s="16">
        <v>0</v>
      </c>
      <c r="F219" s="16">
        <v>0</v>
      </c>
      <c r="G219" s="16">
        <v>0</v>
      </c>
      <c r="H219" s="16">
        <v>0</v>
      </c>
      <c r="I219" s="16">
        <v>23.386410382792899</v>
      </c>
      <c r="J219" s="16">
        <v>57.530199209680404</v>
      </c>
      <c r="K219" s="16">
        <v>24.9044521732324</v>
      </c>
      <c r="L219" s="16">
        <v>0</v>
      </c>
      <c r="M219" s="16">
        <v>0</v>
      </c>
      <c r="N219" s="16">
        <v>0</v>
      </c>
      <c r="O219" s="16">
        <v>167.17214152032</v>
      </c>
    </row>
    <row r="220" spans="1:15" x14ac:dyDescent="0.3">
      <c r="A220" s="15" t="str">
        <f>INDEX('R1. Scenario specifications'!$C$11:$C$49,MATCH($B220,'R1. Scenario specifications'!$A$11:$A$49,0))</f>
        <v>Current 1.5DS, 2020 start, 'Expect the Unexpected' but with most conservative biomass CCS / NET technology cost assumptions</v>
      </c>
      <c r="B220" s="15" t="s">
        <v>30</v>
      </c>
      <c r="C220" s="15" t="s">
        <v>55</v>
      </c>
      <c r="D220" s="15" t="s">
        <v>265</v>
      </c>
      <c r="E220" s="16">
        <v>396.83789948059518</v>
      </c>
      <c r="F220" s="16">
        <v>188.11818856082573</v>
      </c>
      <c r="G220" s="16">
        <v>1903.0239702688114</v>
      </c>
      <c r="H220" s="16">
        <v>1043.8717720121019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995.71933255589738</v>
      </c>
    </row>
    <row r="221" spans="1:15" x14ac:dyDescent="0.3">
      <c r="A221" s="15" t="str">
        <f>INDEX('R1. Scenario specifications'!$C$11:$C$49,MATCH($B221,'R1. Scenario specifications'!$A$11:$A$49,0))</f>
        <v>Current 1.5DS, 2020 start, 'Expect the Unexpected' but with most conservative biomass CCS / NET technology cost assumptions</v>
      </c>
      <c r="B221" s="15" t="s">
        <v>30</v>
      </c>
      <c r="C221" s="15" t="s">
        <v>321</v>
      </c>
      <c r="D221" s="15" t="s">
        <v>344</v>
      </c>
      <c r="E221" s="16">
        <v>0</v>
      </c>
      <c r="F221" s="16">
        <v>0</v>
      </c>
      <c r="G221" s="16">
        <v>0</v>
      </c>
      <c r="H221" s="16">
        <v>3568.097769094069</v>
      </c>
      <c r="I221" s="16">
        <v>3224.0134329089569</v>
      </c>
      <c r="J221" s="16">
        <v>5132.6355947457778</v>
      </c>
      <c r="K221" s="16">
        <v>13992.089619704502</v>
      </c>
      <c r="L221" s="16">
        <v>18021.81435809745</v>
      </c>
      <c r="M221" s="16">
        <v>19324.336610524879</v>
      </c>
      <c r="N221" s="16">
        <v>20304.712867557257</v>
      </c>
      <c r="O221" s="16">
        <v>21468.607944225132</v>
      </c>
    </row>
    <row r="222" spans="1:15" x14ac:dyDescent="0.3">
      <c r="A222" s="15" t="str">
        <f>INDEX('R1. Scenario specifications'!$C$11:$C$49,MATCH($B222,'R1. Scenario specifications'!$A$11:$A$49,0))</f>
        <v>Current 1.5DS, 2030 start, 'Expect the Unexpected' but with most conservative biomass CCS / NET technology cost assumptions</v>
      </c>
      <c r="B222" s="15" t="s">
        <v>31</v>
      </c>
      <c r="C222" s="15" t="s">
        <v>317</v>
      </c>
      <c r="D222" s="15" t="s">
        <v>357</v>
      </c>
      <c r="E222" s="16">
        <v>0</v>
      </c>
      <c r="F222" s="16">
        <v>820.13437499999918</v>
      </c>
      <c r="G222" s="16">
        <v>1408.1397372246988</v>
      </c>
      <c r="H222" s="16">
        <v>1323.5824485103799</v>
      </c>
      <c r="I222" s="16">
        <v>2722.4253671249676</v>
      </c>
      <c r="J222" s="16">
        <v>2294.080260951258</v>
      </c>
      <c r="K222" s="16">
        <v>196.17753689835587</v>
      </c>
      <c r="L222" s="16">
        <v>106.85046686375392</v>
      </c>
      <c r="M222" s="16">
        <v>5882.1117872723407</v>
      </c>
      <c r="N222" s="16">
        <v>7321.7160684041601</v>
      </c>
      <c r="O222" s="16">
        <v>19632.433448410753</v>
      </c>
    </row>
    <row r="223" spans="1:15" x14ac:dyDescent="0.3">
      <c r="A223" s="15" t="str">
        <f>INDEX('R1. Scenario specifications'!$C$11:$C$49,MATCH($B223,'R1. Scenario specifications'!$A$11:$A$49,0))</f>
        <v>Current 1.5DS, 2030 start, 'Expect the Unexpected' but with most conservative biomass CCS / NET technology cost assumptions</v>
      </c>
      <c r="B223" s="15" t="s">
        <v>31</v>
      </c>
      <c r="C223" s="15" t="s">
        <v>52</v>
      </c>
      <c r="D223" s="15" t="s">
        <v>358</v>
      </c>
      <c r="E223" s="16">
        <v>26912.443150928317</v>
      </c>
      <c r="F223" s="16">
        <v>24722.314044407496</v>
      </c>
      <c r="G223" s="16">
        <v>20336.60247381021</v>
      </c>
      <c r="H223" s="16">
        <v>27739.57611616571</v>
      </c>
      <c r="I223" s="16">
        <v>13257.885076123006</v>
      </c>
      <c r="J223" s="16">
        <v>3368.4929870492806</v>
      </c>
      <c r="K223" s="16">
        <v>4147.1750449729971</v>
      </c>
      <c r="L223" s="16">
        <v>26311.265134416019</v>
      </c>
      <c r="M223" s="16">
        <v>21773.564567136451</v>
      </c>
      <c r="N223" s="16">
        <v>20474.302307362159</v>
      </c>
      <c r="O223" s="16">
        <v>7446.1950429868903</v>
      </c>
    </row>
    <row r="224" spans="1:15" x14ac:dyDescent="0.3">
      <c r="A224" s="15" t="str">
        <f>INDEX('R1. Scenario specifications'!$C$11:$C$49,MATCH($B224,'R1. Scenario specifications'!$A$11:$A$49,0))</f>
        <v>Current 1.5DS, 2030 start, 'Expect the Unexpected' but with most conservative biomass CCS / NET technology cost assumptions</v>
      </c>
      <c r="B224" s="15" t="s">
        <v>31</v>
      </c>
      <c r="C224" s="15" t="s">
        <v>318</v>
      </c>
      <c r="D224" s="15" t="s">
        <v>359</v>
      </c>
      <c r="E224" s="16">
        <v>0.55126200000000003</v>
      </c>
      <c r="F224" s="16">
        <v>0.27214200000000005</v>
      </c>
      <c r="G224" s="16">
        <v>45.963941456190994</v>
      </c>
      <c r="H224" s="16">
        <v>54.999618863908154</v>
      </c>
      <c r="I224" s="16">
        <v>2337.8813709760557</v>
      </c>
      <c r="J224" s="16">
        <v>6285.3336612739085</v>
      </c>
      <c r="K224" s="16">
        <v>7066.8170958860219</v>
      </c>
      <c r="L224" s="16">
        <v>10941.032276981907</v>
      </c>
      <c r="M224" s="16">
        <v>12727.069708702222</v>
      </c>
      <c r="N224" s="16">
        <v>13602.695792943818</v>
      </c>
      <c r="O224" s="16">
        <v>15604.631015404593</v>
      </c>
    </row>
    <row r="225" spans="1:15" x14ac:dyDescent="0.3">
      <c r="A225" s="15" t="str">
        <f>INDEX('R1. Scenario specifications'!$C$11:$C$49,MATCH($B225,'R1. Scenario specifications'!$A$11:$A$49,0))</f>
        <v>Current 1.5DS, 2030 start, 'Expect the Unexpected' but with most conservative biomass CCS / NET technology cost assumptions</v>
      </c>
      <c r="B225" s="15" t="s">
        <v>31</v>
      </c>
      <c r="C225" s="15" t="s">
        <v>319</v>
      </c>
      <c r="D225" s="15" t="s">
        <v>360</v>
      </c>
      <c r="E225" s="16">
        <v>138.88007226094672</v>
      </c>
      <c r="F225" s="16">
        <v>258.23201733274016</v>
      </c>
      <c r="G225" s="16">
        <v>2400.9356350362514</v>
      </c>
      <c r="H225" s="16">
        <v>2809.6664912999277</v>
      </c>
      <c r="I225" s="16">
        <v>88.25114807411569</v>
      </c>
      <c r="J225" s="16">
        <v>72.263298786095987</v>
      </c>
      <c r="K225" s="16">
        <v>51.377871282747513</v>
      </c>
      <c r="L225" s="16">
        <v>242.03221033233993</v>
      </c>
      <c r="M225" s="16">
        <v>255.72240741515242</v>
      </c>
      <c r="N225" s="16">
        <v>190.50461193039246</v>
      </c>
      <c r="O225" s="16">
        <v>205.31325495921871</v>
      </c>
    </row>
    <row r="226" spans="1:15" x14ac:dyDescent="0.3">
      <c r="A226" s="15" t="str">
        <f>INDEX('R1. Scenario specifications'!$C$11:$C$49,MATCH($B226,'R1. Scenario specifications'!$A$11:$A$49,0))</f>
        <v>Current 1.5DS, 2030 start, 'Expect the Unexpected' but with most conservative biomass CCS / NET technology cost assumptions</v>
      </c>
      <c r="B226" s="15" t="s">
        <v>31</v>
      </c>
      <c r="C226" s="15" t="s">
        <v>53</v>
      </c>
      <c r="D226" s="15" t="s">
        <v>361</v>
      </c>
      <c r="E226" s="16">
        <v>47506.401201567351</v>
      </c>
      <c r="F226" s="16">
        <v>51370.316217901098</v>
      </c>
      <c r="G226" s="16">
        <v>62701.812555057528</v>
      </c>
      <c r="H226" s="16">
        <v>51809.718113977178</v>
      </c>
      <c r="I226" s="16">
        <v>24793.148287634762</v>
      </c>
      <c r="J226" s="16">
        <v>9980.9065466509655</v>
      </c>
      <c r="K226" s="16">
        <v>7922.1952064395864</v>
      </c>
      <c r="L226" s="16">
        <v>8716.6312644097234</v>
      </c>
      <c r="M226" s="16">
        <v>11606.552523362454</v>
      </c>
      <c r="N226" s="16">
        <v>12483.292267690573</v>
      </c>
      <c r="O226" s="16">
        <v>10770.963324098218</v>
      </c>
    </row>
    <row r="227" spans="1:15" x14ac:dyDescent="0.3">
      <c r="A227" s="15" t="str">
        <f>INDEX('R1. Scenario specifications'!$C$11:$C$49,MATCH($B227,'R1. Scenario specifications'!$A$11:$A$49,0))</f>
        <v>Current 1.5DS, 2030 start, 'Expect the Unexpected' but with most conservative biomass CCS / NET technology cost assumptions</v>
      </c>
      <c r="B227" s="15" t="s">
        <v>31</v>
      </c>
      <c r="C227" s="15" t="s">
        <v>54</v>
      </c>
      <c r="D227" s="15" t="s">
        <v>362</v>
      </c>
      <c r="E227" s="16">
        <v>703.55932605471696</v>
      </c>
      <c r="F227" s="16">
        <v>336.28891863781013</v>
      </c>
      <c r="G227" s="16">
        <v>564.8130061153006</v>
      </c>
      <c r="H227" s="16">
        <v>1128.2144782527348</v>
      </c>
      <c r="I227" s="16">
        <v>6526.6080348000287</v>
      </c>
      <c r="J227" s="16">
        <v>11409.872718313822</v>
      </c>
      <c r="K227" s="16">
        <v>12317.170905693161</v>
      </c>
      <c r="L227" s="16">
        <v>5128.3645062499972</v>
      </c>
      <c r="M227" s="16">
        <v>1362.9976016770133</v>
      </c>
      <c r="N227" s="16">
        <v>1489.3311441083247</v>
      </c>
      <c r="O227" s="16">
        <v>1491.8153654518389</v>
      </c>
    </row>
    <row r="228" spans="1:15" x14ac:dyDescent="0.3">
      <c r="A228" s="15" t="str">
        <f>INDEX('R1. Scenario specifications'!$C$11:$C$49,MATCH($B228,'R1. Scenario specifications'!$A$11:$A$49,0))</f>
        <v>Current 1.5DS, 2030 start, 'Expect the Unexpected' but with most conservative biomass CCS / NET technology cost assumptions</v>
      </c>
      <c r="B228" s="15" t="s">
        <v>31</v>
      </c>
      <c r="C228" s="15" t="s">
        <v>320</v>
      </c>
      <c r="D228" s="15" t="s">
        <v>363</v>
      </c>
      <c r="E228" s="16">
        <v>0</v>
      </c>
      <c r="F228" s="16">
        <v>0</v>
      </c>
      <c r="G228" s="16">
        <v>0</v>
      </c>
      <c r="H228" s="16">
        <v>2619.5877133001891</v>
      </c>
      <c r="I228" s="16">
        <v>82.633286107455604</v>
      </c>
      <c r="J228" s="16">
        <v>96.619589859999991</v>
      </c>
      <c r="K228" s="16">
        <v>54.173351505278802</v>
      </c>
      <c r="L228" s="16">
        <v>4.3345038174663397</v>
      </c>
      <c r="M228" s="16">
        <v>2.4303001000606499</v>
      </c>
      <c r="N228" s="16">
        <v>2.4303001000606499</v>
      </c>
      <c r="O228" s="16">
        <v>46.619589860000033</v>
      </c>
    </row>
    <row r="229" spans="1:15" x14ac:dyDescent="0.3">
      <c r="A229" s="15" t="str">
        <f>INDEX('R1. Scenario specifications'!$C$11:$C$49,MATCH($B229,'R1. Scenario specifications'!$A$11:$A$49,0))</f>
        <v>Current 1.5DS, 2030 start, 'Expect the Unexpected' but with most conservative biomass CCS / NET technology cost assumptions</v>
      </c>
      <c r="B229" s="15" t="s">
        <v>31</v>
      </c>
      <c r="C229" s="15" t="s">
        <v>55</v>
      </c>
      <c r="D229" s="15" t="s">
        <v>265</v>
      </c>
      <c r="E229" s="16">
        <v>396.83789948059518</v>
      </c>
      <c r="F229" s="16">
        <v>188.11818856082573</v>
      </c>
      <c r="G229" s="16">
        <v>1903.0239702688114</v>
      </c>
      <c r="H229" s="16">
        <v>4540.2259800896691</v>
      </c>
      <c r="I229" s="16">
        <v>1960.3604794389739</v>
      </c>
      <c r="J229" s="16">
        <v>0</v>
      </c>
      <c r="K229" s="16">
        <v>0</v>
      </c>
      <c r="L229" s="16">
        <v>1000.1929090946969</v>
      </c>
      <c r="M229" s="16">
        <v>566.88066337409157</v>
      </c>
      <c r="N229" s="16">
        <v>3.4120414809241701</v>
      </c>
      <c r="O229" s="16">
        <v>1511.1789512107196</v>
      </c>
    </row>
    <row r="230" spans="1:15" x14ac:dyDescent="0.3">
      <c r="A230" s="15" t="str">
        <f>INDEX('R1. Scenario specifications'!$C$11:$C$49,MATCH($B230,'R1. Scenario specifications'!$A$11:$A$49,0))</f>
        <v>Current 1.5DS, 2030 start, 'Expect the Unexpected' but with most conservative biomass CCS / NET technology cost assumptions</v>
      </c>
      <c r="B230" s="15" t="s">
        <v>31</v>
      </c>
      <c r="C230" s="15" t="s">
        <v>321</v>
      </c>
      <c r="D230" s="15" t="s">
        <v>344</v>
      </c>
      <c r="E230" s="16">
        <v>0</v>
      </c>
      <c r="F230" s="16">
        <v>0</v>
      </c>
      <c r="G230" s="16">
        <v>0</v>
      </c>
      <c r="H230" s="16">
        <v>0</v>
      </c>
      <c r="I230" s="16">
        <v>3902.9561700554564</v>
      </c>
      <c r="J230" s="16">
        <v>6905.4946767884012</v>
      </c>
      <c r="K230" s="16">
        <v>7116.4082050765492</v>
      </c>
      <c r="L230" s="16">
        <v>17753.305104523766</v>
      </c>
      <c r="M230" s="16">
        <v>19559.573383897106</v>
      </c>
      <c r="N230" s="16">
        <v>20558.836968107116</v>
      </c>
      <c r="O230" s="16">
        <v>21608.962371926922</v>
      </c>
    </row>
    <row r="231" spans="1:15" x14ac:dyDescent="0.3">
      <c r="A231" s="15" t="str">
        <f>INDEX('R1. Scenario specifications'!$C$11:$C$49,MATCH($B231,'R1. Scenario specifications'!$A$11:$A$49,0))</f>
        <v>Current 1.75DS, 2020 start, 'Expect the Unexpected'</v>
      </c>
      <c r="B231" s="15" t="s">
        <v>32</v>
      </c>
      <c r="C231" s="15" t="s">
        <v>317</v>
      </c>
      <c r="D231" s="15" t="s">
        <v>357</v>
      </c>
      <c r="E231" s="16">
        <v>0</v>
      </c>
      <c r="F231" s="16">
        <v>820.13437499999918</v>
      </c>
      <c r="G231" s="16">
        <v>1408.1397372246988</v>
      </c>
      <c r="H231" s="16">
        <v>699.01037149431511</v>
      </c>
      <c r="I231" s="16">
        <v>2286.9670487929448</v>
      </c>
      <c r="J231" s="16">
        <v>8308.5782277784365</v>
      </c>
      <c r="K231" s="16">
        <v>5597.269753872597</v>
      </c>
      <c r="L231" s="16">
        <v>722.36432859622244</v>
      </c>
      <c r="M231" s="16">
        <v>259.63642569424053</v>
      </c>
      <c r="N231" s="16">
        <v>167.0830251332915</v>
      </c>
      <c r="O231" s="16">
        <v>4792.463896240929</v>
      </c>
    </row>
    <row r="232" spans="1:15" x14ac:dyDescent="0.3">
      <c r="A232" s="15" t="str">
        <f>INDEX('R1. Scenario specifications'!$C$11:$C$49,MATCH($B232,'R1. Scenario specifications'!$A$11:$A$49,0))</f>
        <v>Current 1.75DS, 2020 start, 'Expect the Unexpected'</v>
      </c>
      <c r="B232" s="15" t="s">
        <v>32</v>
      </c>
      <c r="C232" s="15" t="s">
        <v>52</v>
      </c>
      <c r="D232" s="15" t="s">
        <v>358</v>
      </c>
      <c r="E232" s="16">
        <v>26912.443150928317</v>
      </c>
      <c r="F232" s="16">
        <v>24722.314044407496</v>
      </c>
      <c r="G232" s="16">
        <v>20336.60247381021</v>
      </c>
      <c r="H232" s="16">
        <v>19832.718723505179</v>
      </c>
      <c r="I232" s="16">
        <v>37917.911076897602</v>
      </c>
      <c r="J232" s="16">
        <v>23686.574651471117</v>
      </c>
      <c r="K232" s="16">
        <v>16755.806128796779</v>
      </c>
      <c r="L232" s="16">
        <v>17722.982106957545</v>
      </c>
      <c r="M232" s="16">
        <v>14915.939989844506</v>
      </c>
      <c r="N232" s="16">
        <v>11821.294026569971</v>
      </c>
      <c r="O232" s="16">
        <v>5569.6785592175647</v>
      </c>
    </row>
    <row r="233" spans="1:15" x14ac:dyDescent="0.3">
      <c r="A233" s="15" t="str">
        <f>INDEX('R1. Scenario specifications'!$C$11:$C$49,MATCH($B233,'R1. Scenario specifications'!$A$11:$A$49,0))</f>
        <v>Current 1.75DS, 2020 start, 'Expect the Unexpected'</v>
      </c>
      <c r="B233" s="15" t="s">
        <v>32</v>
      </c>
      <c r="C233" s="15" t="s">
        <v>318</v>
      </c>
      <c r="D233" s="15" t="s">
        <v>359</v>
      </c>
      <c r="E233" s="16">
        <v>0.55126200000000003</v>
      </c>
      <c r="F233" s="16">
        <v>0.27214200000000005</v>
      </c>
      <c r="G233" s="16">
        <v>45.963941456190994</v>
      </c>
      <c r="H233" s="16">
        <v>56.220066244731683</v>
      </c>
      <c r="I233" s="16">
        <v>53.123312345432332</v>
      </c>
      <c r="J233" s="16">
        <v>47.820041360072814</v>
      </c>
      <c r="K233" s="16">
        <v>6116.8564717743984</v>
      </c>
      <c r="L233" s="16">
        <v>11189.881092253416</v>
      </c>
      <c r="M233" s="16">
        <v>14340.021991688296</v>
      </c>
      <c r="N233" s="16">
        <v>15169.436061885006</v>
      </c>
      <c r="O233" s="16">
        <v>17913.200795088182</v>
      </c>
    </row>
    <row r="234" spans="1:15" x14ac:dyDescent="0.3">
      <c r="A234" s="15" t="str">
        <f>INDEX('R1. Scenario specifications'!$C$11:$C$49,MATCH($B234,'R1. Scenario specifications'!$A$11:$A$49,0))</f>
        <v>Current 1.75DS, 2020 start, 'Expect the Unexpected'</v>
      </c>
      <c r="B234" s="15" t="s">
        <v>32</v>
      </c>
      <c r="C234" s="15" t="s">
        <v>319</v>
      </c>
      <c r="D234" s="15" t="s">
        <v>360</v>
      </c>
      <c r="E234" s="16">
        <v>138.88007226094672</v>
      </c>
      <c r="F234" s="16">
        <v>258.23201733274016</v>
      </c>
      <c r="G234" s="16">
        <v>2400.9356350362514</v>
      </c>
      <c r="H234" s="16">
        <v>1973.8433847775273</v>
      </c>
      <c r="I234" s="16">
        <v>1603.2954543365465</v>
      </c>
      <c r="J234" s="16">
        <v>1758.9856739779666</v>
      </c>
      <c r="K234" s="16">
        <v>512.46548896816694</v>
      </c>
      <c r="L234" s="16">
        <v>53.881065222678501</v>
      </c>
      <c r="M234" s="16">
        <v>97.222888750699923</v>
      </c>
      <c r="N234" s="16">
        <v>159.06030963564717</v>
      </c>
      <c r="O234" s="16">
        <v>268.95898744254521</v>
      </c>
    </row>
    <row r="235" spans="1:15" x14ac:dyDescent="0.3">
      <c r="A235" s="15" t="str">
        <f>INDEX('R1. Scenario specifications'!$C$11:$C$49,MATCH($B235,'R1. Scenario specifications'!$A$11:$A$49,0))</f>
        <v>Current 1.75DS, 2020 start, 'Expect the Unexpected'</v>
      </c>
      <c r="B235" s="15" t="s">
        <v>32</v>
      </c>
      <c r="C235" s="15" t="s">
        <v>53</v>
      </c>
      <c r="D235" s="15" t="s">
        <v>361</v>
      </c>
      <c r="E235" s="16">
        <v>47506.401201567351</v>
      </c>
      <c r="F235" s="16">
        <v>51370.316217901098</v>
      </c>
      <c r="G235" s="16">
        <v>62701.812555057528</v>
      </c>
      <c r="H235" s="16">
        <v>50204.040980940081</v>
      </c>
      <c r="I235" s="16">
        <v>18126.898099338432</v>
      </c>
      <c r="J235" s="16">
        <v>21806.37442657959</v>
      </c>
      <c r="K235" s="16">
        <v>20217.473653070119</v>
      </c>
      <c r="L235" s="16">
        <v>12940.377981239264</v>
      </c>
      <c r="M235" s="16">
        <v>6776.0165469360863</v>
      </c>
      <c r="N235" s="16">
        <v>5017.8897288134312</v>
      </c>
      <c r="O235" s="16">
        <v>3160.4672978964659</v>
      </c>
    </row>
    <row r="236" spans="1:15" x14ac:dyDescent="0.3">
      <c r="A236" s="15" t="str">
        <f>INDEX('R1. Scenario specifications'!$C$11:$C$49,MATCH($B236,'R1. Scenario specifications'!$A$11:$A$49,0))</f>
        <v>Current 1.75DS, 2020 start, 'Expect the Unexpected'</v>
      </c>
      <c r="B236" s="15" t="s">
        <v>32</v>
      </c>
      <c r="C236" s="15" t="s">
        <v>54</v>
      </c>
      <c r="D236" s="15" t="s">
        <v>362</v>
      </c>
      <c r="E236" s="16">
        <v>703.55932605471696</v>
      </c>
      <c r="F236" s="16">
        <v>336.28891863781013</v>
      </c>
      <c r="G236" s="16">
        <v>564.8130061153006</v>
      </c>
      <c r="H236" s="16">
        <v>1222.7082424369162</v>
      </c>
      <c r="I236" s="16">
        <v>1142.1638530182147</v>
      </c>
      <c r="J236" s="16">
        <v>771.63183010669877</v>
      </c>
      <c r="K236" s="16">
        <v>1197.9758818340567</v>
      </c>
      <c r="L236" s="16">
        <v>3307.7298404504127</v>
      </c>
      <c r="M236" s="16">
        <v>7310.9439662167752</v>
      </c>
      <c r="N236" s="16">
        <v>12229.770601570801</v>
      </c>
      <c r="O236" s="16">
        <v>13762.985890193377</v>
      </c>
    </row>
    <row r="237" spans="1:15" x14ac:dyDescent="0.3">
      <c r="A237" s="15" t="str">
        <f>INDEX('R1. Scenario specifications'!$C$11:$C$49,MATCH($B237,'R1. Scenario specifications'!$A$11:$A$49,0))</f>
        <v>Current 1.75DS, 2020 start, 'Expect the Unexpected'</v>
      </c>
      <c r="B237" s="15" t="s">
        <v>32</v>
      </c>
      <c r="C237" s="15" t="s">
        <v>320</v>
      </c>
      <c r="D237" s="15" t="s">
        <v>363</v>
      </c>
      <c r="E237" s="16">
        <v>0</v>
      </c>
      <c r="F237" s="16">
        <v>0</v>
      </c>
      <c r="G237" s="16">
        <v>0</v>
      </c>
      <c r="H237" s="16">
        <v>158.2532730670614</v>
      </c>
      <c r="I237" s="16">
        <v>176.22977205559761</v>
      </c>
      <c r="J237" s="16">
        <v>310.10326128806025</v>
      </c>
      <c r="K237" s="16">
        <v>104.90109100029593</v>
      </c>
      <c r="L237" s="16">
        <v>21.197205276638819</v>
      </c>
      <c r="M237" s="16">
        <v>4.31002843342202</v>
      </c>
      <c r="N237" s="16">
        <v>0</v>
      </c>
      <c r="O237" s="16">
        <v>170.55255166032001</v>
      </c>
    </row>
    <row r="238" spans="1:15" x14ac:dyDescent="0.3">
      <c r="A238" s="15" t="str">
        <f>INDEX('R1. Scenario specifications'!$C$11:$C$49,MATCH($B238,'R1. Scenario specifications'!$A$11:$A$49,0))</f>
        <v>Current 1.75DS, 2020 start, 'Expect the Unexpected'</v>
      </c>
      <c r="B238" s="15" t="s">
        <v>32</v>
      </c>
      <c r="C238" s="15" t="s">
        <v>55</v>
      </c>
      <c r="D238" s="15" t="s">
        <v>265</v>
      </c>
      <c r="E238" s="16">
        <v>396.83789948059518</v>
      </c>
      <c r="F238" s="16">
        <v>188.11818856082573</v>
      </c>
      <c r="G238" s="16">
        <v>1903.0239702688114</v>
      </c>
      <c r="H238" s="16">
        <v>1924.0769914240186</v>
      </c>
      <c r="I238" s="16">
        <v>4420.8733346114768</v>
      </c>
      <c r="J238" s="16">
        <v>9077.3792413596057</v>
      </c>
      <c r="K238" s="16">
        <v>3854.9268749961329</v>
      </c>
      <c r="L238" s="16">
        <v>0</v>
      </c>
      <c r="M238" s="16">
        <v>0</v>
      </c>
      <c r="N238" s="16">
        <v>0</v>
      </c>
      <c r="O238" s="16">
        <v>837.569198209913</v>
      </c>
    </row>
    <row r="239" spans="1:15" x14ac:dyDescent="0.3">
      <c r="A239" s="15" t="str">
        <f>INDEX('R1. Scenario specifications'!$C$11:$C$49,MATCH($B239,'R1. Scenario specifications'!$A$11:$A$49,0))</f>
        <v>Current 1.75DS, 2020 start, 'Expect the Unexpected'</v>
      </c>
      <c r="B239" s="15" t="s">
        <v>32</v>
      </c>
      <c r="C239" s="15" t="s">
        <v>321</v>
      </c>
      <c r="D239" s="15" t="s">
        <v>344</v>
      </c>
      <c r="E239" s="16">
        <v>0</v>
      </c>
      <c r="F239" s="16">
        <v>0</v>
      </c>
      <c r="G239" s="16">
        <v>0</v>
      </c>
      <c r="H239" s="16">
        <v>6212.4066947876472</v>
      </c>
      <c r="I239" s="16">
        <v>11377.387041153708</v>
      </c>
      <c r="J239" s="16">
        <v>15622.167908789166</v>
      </c>
      <c r="K239" s="16">
        <v>17096.330436381548</v>
      </c>
      <c r="L239" s="16">
        <v>18180.287722657056</v>
      </c>
      <c r="M239" s="16">
        <v>19233.042259974834</v>
      </c>
      <c r="N239" s="16">
        <v>20074.335189285812</v>
      </c>
      <c r="O239" s="16">
        <v>21203.935446168827</v>
      </c>
    </row>
    <row r="240" spans="1:15" x14ac:dyDescent="0.3">
      <c r="A240" s="15" t="str">
        <f>INDEX('R1. Scenario specifications'!$C$11:$C$49,MATCH($B240,'R1. Scenario specifications'!$A$11:$A$49,0))</f>
        <v>Current 1.75DS, 2030 start, 'Expect the Unexpected'</v>
      </c>
      <c r="B240" s="15" t="s">
        <v>33</v>
      </c>
      <c r="C240" s="15" t="s">
        <v>317</v>
      </c>
      <c r="D240" s="15" t="s">
        <v>357</v>
      </c>
      <c r="E240" s="16">
        <v>0</v>
      </c>
      <c r="F240" s="16">
        <v>820.13437499999918</v>
      </c>
      <c r="G240" s="16">
        <v>1408.1397372246988</v>
      </c>
      <c r="H240" s="16">
        <v>1323.5824485103799</v>
      </c>
      <c r="I240" s="16">
        <v>1528.0819152476301</v>
      </c>
      <c r="J240" s="16">
        <v>8603.8559600098542</v>
      </c>
      <c r="K240" s="16">
        <v>5584.9498152769083</v>
      </c>
      <c r="L240" s="16">
        <v>1523.2409858474155</v>
      </c>
      <c r="M240" s="16">
        <v>657.59578885421149</v>
      </c>
      <c r="N240" s="16">
        <v>293.49350804386114</v>
      </c>
      <c r="O240" s="16">
        <v>5227.9089722045228</v>
      </c>
    </row>
    <row r="241" spans="1:15" x14ac:dyDescent="0.3">
      <c r="A241" s="15" t="str">
        <f>INDEX('R1. Scenario specifications'!$C$11:$C$49,MATCH($B241,'R1. Scenario specifications'!$A$11:$A$49,0))</f>
        <v>Current 1.75DS, 2030 start, 'Expect the Unexpected'</v>
      </c>
      <c r="B241" s="15" t="s">
        <v>33</v>
      </c>
      <c r="C241" s="15" t="s">
        <v>52</v>
      </c>
      <c r="D241" s="15" t="s">
        <v>358</v>
      </c>
      <c r="E241" s="16">
        <v>26912.443150928317</v>
      </c>
      <c r="F241" s="16">
        <v>24722.314044407496</v>
      </c>
      <c r="G241" s="16">
        <v>20336.60247381021</v>
      </c>
      <c r="H241" s="16">
        <v>27739.57611616571</v>
      </c>
      <c r="I241" s="16">
        <v>42018.380436118168</v>
      </c>
      <c r="J241" s="16">
        <v>16220.939427625446</v>
      </c>
      <c r="K241" s="16">
        <v>8503.1231763239248</v>
      </c>
      <c r="L241" s="16">
        <v>14721.368745056558</v>
      </c>
      <c r="M241" s="16">
        <v>16267.678269273638</v>
      </c>
      <c r="N241" s="16">
        <v>12536.541938210821</v>
      </c>
      <c r="O241" s="16">
        <v>5649.9809468718113</v>
      </c>
    </row>
    <row r="242" spans="1:15" x14ac:dyDescent="0.3">
      <c r="A242" s="15" t="str">
        <f>INDEX('R1. Scenario specifications'!$C$11:$C$49,MATCH($B242,'R1. Scenario specifications'!$A$11:$A$49,0))</f>
        <v>Current 1.75DS, 2030 start, 'Expect the Unexpected'</v>
      </c>
      <c r="B242" s="15" t="s">
        <v>33</v>
      </c>
      <c r="C242" s="15" t="s">
        <v>318</v>
      </c>
      <c r="D242" s="15" t="s">
        <v>359</v>
      </c>
      <c r="E242" s="16">
        <v>0.55126200000000003</v>
      </c>
      <c r="F242" s="16">
        <v>0.27214200000000005</v>
      </c>
      <c r="G242" s="16">
        <v>45.963941456190994</v>
      </c>
      <c r="H242" s="16">
        <v>54.999618863908154</v>
      </c>
      <c r="I242" s="16">
        <v>52.76032705687318</v>
      </c>
      <c r="J242" s="16">
        <v>1255.8304421354999</v>
      </c>
      <c r="K242" s="16">
        <v>3651.2512209976294</v>
      </c>
      <c r="L242" s="16">
        <v>9076.1348147682802</v>
      </c>
      <c r="M242" s="16">
        <v>14160.805619098401</v>
      </c>
      <c r="N242" s="16">
        <v>15732.546700018856</v>
      </c>
      <c r="O242" s="16">
        <v>18063.078728964832</v>
      </c>
    </row>
    <row r="243" spans="1:15" x14ac:dyDescent="0.3">
      <c r="A243" s="15" t="str">
        <f>INDEX('R1. Scenario specifications'!$C$11:$C$49,MATCH($B243,'R1. Scenario specifications'!$A$11:$A$49,0))</f>
        <v>Current 1.75DS, 2030 start, 'Expect the Unexpected'</v>
      </c>
      <c r="B243" s="15" t="s">
        <v>33</v>
      </c>
      <c r="C243" s="15" t="s">
        <v>319</v>
      </c>
      <c r="D243" s="15" t="s">
        <v>360</v>
      </c>
      <c r="E243" s="16">
        <v>138.88007226094672</v>
      </c>
      <c r="F243" s="16">
        <v>258.23201733274016</v>
      </c>
      <c r="G243" s="16">
        <v>2400.9356350362514</v>
      </c>
      <c r="H243" s="16">
        <v>2809.6664912999277</v>
      </c>
      <c r="I243" s="16">
        <v>1301.5888332440504</v>
      </c>
      <c r="J243" s="16">
        <v>302.39189937824369</v>
      </c>
      <c r="K243" s="16">
        <v>31.963654381133047</v>
      </c>
      <c r="L243" s="16">
        <v>4.1220380935353145</v>
      </c>
      <c r="M243" s="16">
        <v>97.326513212509894</v>
      </c>
      <c r="N243" s="16">
        <v>131.07733444143432</v>
      </c>
      <c r="O243" s="16">
        <v>268.7355864715804</v>
      </c>
    </row>
    <row r="244" spans="1:15" x14ac:dyDescent="0.3">
      <c r="A244" s="15" t="str">
        <f>INDEX('R1. Scenario specifications'!$C$11:$C$49,MATCH($B244,'R1. Scenario specifications'!$A$11:$A$49,0))</f>
        <v>Current 1.75DS, 2030 start, 'Expect the Unexpected'</v>
      </c>
      <c r="B244" s="15" t="s">
        <v>33</v>
      </c>
      <c r="C244" s="15" t="s">
        <v>53</v>
      </c>
      <c r="D244" s="15" t="s">
        <v>361</v>
      </c>
      <c r="E244" s="16">
        <v>47506.401201567351</v>
      </c>
      <c r="F244" s="16">
        <v>51370.316217901098</v>
      </c>
      <c r="G244" s="16">
        <v>62701.812555057528</v>
      </c>
      <c r="H244" s="16">
        <v>51809.718113977178</v>
      </c>
      <c r="I244" s="16">
        <v>19202.473897804346</v>
      </c>
      <c r="J244" s="16">
        <v>22191.767660393092</v>
      </c>
      <c r="K244" s="16">
        <v>22018.130158402557</v>
      </c>
      <c r="L244" s="16">
        <v>19039.690395703852</v>
      </c>
      <c r="M244" s="16">
        <v>9055.6254371191135</v>
      </c>
      <c r="N244" s="16">
        <v>5497.5205563143836</v>
      </c>
      <c r="O244" s="16">
        <v>3159.6291365749717</v>
      </c>
    </row>
    <row r="245" spans="1:15" x14ac:dyDescent="0.3">
      <c r="A245" s="15" t="str">
        <f>INDEX('R1. Scenario specifications'!$C$11:$C$49,MATCH($B245,'R1. Scenario specifications'!$A$11:$A$49,0))</f>
        <v>Current 1.75DS, 2030 start, 'Expect the Unexpected'</v>
      </c>
      <c r="B245" s="15" t="s">
        <v>33</v>
      </c>
      <c r="C245" s="15" t="s">
        <v>54</v>
      </c>
      <c r="D245" s="15" t="s">
        <v>362</v>
      </c>
      <c r="E245" s="16">
        <v>703.55932605471696</v>
      </c>
      <c r="F245" s="16">
        <v>336.28891863781013</v>
      </c>
      <c r="G245" s="16">
        <v>564.8130061153006</v>
      </c>
      <c r="H245" s="16">
        <v>1128.2144782527348</v>
      </c>
      <c r="I245" s="16">
        <v>1946.7646504514687</v>
      </c>
      <c r="J245" s="16">
        <v>4432.6068836855693</v>
      </c>
      <c r="K245" s="16">
        <v>8741.4864224453358</v>
      </c>
      <c r="L245" s="16">
        <v>6142.8538670831776</v>
      </c>
      <c r="M245" s="16">
        <v>5490.3948076854176</v>
      </c>
      <c r="N245" s="16">
        <v>11454.77208098182</v>
      </c>
      <c r="O245" s="16">
        <v>13446.342629328052</v>
      </c>
    </row>
    <row r="246" spans="1:15" x14ac:dyDescent="0.3">
      <c r="A246" s="15" t="str">
        <f>INDEX('R1. Scenario specifications'!$C$11:$C$49,MATCH($B246,'R1. Scenario specifications'!$A$11:$A$49,0))</f>
        <v>Current 1.75DS, 2030 start, 'Expect the Unexpected'</v>
      </c>
      <c r="B246" s="15" t="s">
        <v>33</v>
      </c>
      <c r="C246" s="15" t="s">
        <v>320</v>
      </c>
      <c r="D246" s="15" t="s">
        <v>363</v>
      </c>
      <c r="E246" s="16">
        <v>0</v>
      </c>
      <c r="F246" s="16">
        <v>0</v>
      </c>
      <c r="G246" s="16">
        <v>0</v>
      </c>
      <c r="H246" s="16">
        <v>2619.5877133001891</v>
      </c>
      <c r="I246" s="16">
        <v>856.89518747437751</v>
      </c>
      <c r="J246" s="16">
        <v>249.25648202699853</v>
      </c>
      <c r="K246" s="16">
        <v>84.598772092979317</v>
      </c>
      <c r="L246" s="16">
        <v>4.3345038174663397</v>
      </c>
      <c r="M246" s="16">
        <v>2.4303001000606499</v>
      </c>
      <c r="N246" s="16">
        <v>0</v>
      </c>
      <c r="O246" s="16">
        <v>170.55255166032001</v>
      </c>
    </row>
    <row r="247" spans="1:15" x14ac:dyDescent="0.3">
      <c r="A247" s="15" t="str">
        <f>INDEX('R1. Scenario specifications'!$C$11:$C$49,MATCH($B247,'R1. Scenario specifications'!$A$11:$A$49,0))</f>
        <v>Current 1.75DS, 2030 start, 'Expect the Unexpected'</v>
      </c>
      <c r="B247" s="15" t="s">
        <v>33</v>
      </c>
      <c r="C247" s="15" t="s">
        <v>55</v>
      </c>
      <c r="D247" s="15" t="s">
        <v>265</v>
      </c>
      <c r="E247" s="16">
        <v>396.83789948059518</v>
      </c>
      <c r="F247" s="16">
        <v>188.11818856082573</v>
      </c>
      <c r="G247" s="16">
        <v>1903.0239702688114</v>
      </c>
      <c r="H247" s="16">
        <v>4540.2259800896691</v>
      </c>
      <c r="I247" s="16">
        <v>3192.5383558732233</v>
      </c>
      <c r="J247" s="16">
        <v>1316.9469843527963</v>
      </c>
      <c r="K247" s="16">
        <v>351.03540090715359</v>
      </c>
      <c r="L247" s="16">
        <v>0</v>
      </c>
      <c r="M247" s="16">
        <v>0</v>
      </c>
      <c r="N247" s="16">
        <v>0</v>
      </c>
      <c r="O247" s="16">
        <v>873.03666276416402</v>
      </c>
    </row>
    <row r="248" spans="1:15" x14ac:dyDescent="0.3">
      <c r="A248" s="15" t="str">
        <f>INDEX('R1. Scenario specifications'!$C$11:$C$49,MATCH($B248,'R1. Scenario specifications'!$A$11:$A$49,0))</f>
        <v>Current 1.75DS, 2030 start, 'Expect the Unexpected'</v>
      </c>
      <c r="B248" s="15" t="s">
        <v>33</v>
      </c>
      <c r="C248" s="15" t="s">
        <v>321</v>
      </c>
      <c r="D248" s="15" t="s">
        <v>344</v>
      </c>
      <c r="E248" s="16">
        <v>0</v>
      </c>
      <c r="F248" s="16">
        <v>0</v>
      </c>
      <c r="G248" s="16">
        <v>0</v>
      </c>
      <c r="H248" s="16">
        <v>0</v>
      </c>
      <c r="I248" s="16">
        <v>9624.1010428468599</v>
      </c>
      <c r="J248" s="16">
        <v>14328.757896856692</v>
      </c>
      <c r="K248" s="16">
        <v>14990.044062380564</v>
      </c>
      <c r="L248" s="16">
        <v>17676.040852142865</v>
      </c>
      <c r="M248" s="16">
        <v>19288.4268894915</v>
      </c>
      <c r="N248" s="16">
        <v>20177.567333748022</v>
      </c>
      <c r="O248" s="16">
        <v>21307.935998680834</v>
      </c>
    </row>
    <row r="249" spans="1:15" x14ac:dyDescent="0.3">
      <c r="A249" s="15" t="str">
        <f>INDEX('R1. Scenario specifications'!$C$11:$C$49,MATCH($B249,'R1. Scenario specifications'!$A$11:$A$49,0))</f>
        <v>Current 1.75DS, 2020 start, 'Expect the Unexpected' but with cheap renewables</v>
      </c>
      <c r="B249" s="15" t="s">
        <v>34</v>
      </c>
      <c r="C249" s="15" t="s">
        <v>317</v>
      </c>
      <c r="D249" s="15" t="s">
        <v>357</v>
      </c>
      <c r="E249" s="16">
        <v>0</v>
      </c>
      <c r="F249" s="16">
        <v>820.13437499999918</v>
      </c>
      <c r="G249" s="16">
        <v>1408.1397372246988</v>
      </c>
      <c r="H249" s="16">
        <v>638.65896892748935</v>
      </c>
      <c r="I249" s="16">
        <v>2486.0097532671707</v>
      </c>
      <c r="J249" s="16">
        <v>8982.7328395059794</v>
      </c>
      <c r="K249" s="16">
        <v>6048.8481223391918</v>
      </c>
      <c r="L249" s="16">
        <v>706.65066659747458</v>
      </c>
      <c r="M249" s="16">
        <v>258.14267687649397</v>
      </c>
      <c r="N249" s="16">
        <v>183.88463900714532</v>
      </c>
      <c r="O249" s="16">
        <v>4798.9044889208199</v>
      </c>
    </row>
    <row r="250" spans="1:15" x14ac:dyDescent="0.3">
      <c r="A250" s="15" t="str">
        <f>INDEX('R1. Scenario specifications'!$C$11:$C$49,MATCH($B250,'R1. Scenario specifications'!$A$11:$A$49,0))</f>
        <v>Current 1.75DS, 2020 start, 'Expect the Unexpected' but with cheap renewables</v>
      </c>
      <c r="B250" s="15" t="s">
        <v>34</v>
      </c>
      <c r="C250" s="15" t="s">
        <v>52</v>
      </c>
      <c r="D250" s="15" t="s">
        <v>358</v>
      </c>
      <c r="E250" s="16">
        <v>26912.443150928317</v>
      </c>
      <c r="F250" s="16">
        <v>24722.314044407496</v>
      </c>
      <c r="G250" s="16">
        <v>20336.60247381021</v>
      </c>
      <c r="H250" s="16">
        <v>20107.167786348407</v>
      </c>
      <c r="I250" s="16">
        <v>37877.473556535952</v>
      </c>
      <c r="J250" s="16">
        <v>23672.918972829117</v>
      </c>
      <c r="K250" s="16">
        <v>16551.870354073693</v>
      </c>
      <c r="L250" s="16">
        <v>17711.80750148162</v>
      </c>
      <c r="M250" s="16">
        <v>15527.912327277425</v>
      </c>
      <c r="N250" s="16">
        <v>12157.004541442908</v>
      </c>
      <c r="O250" s="16">
        <v>5316.2149358029637</v>
      </c>
    </row>
    <row r="251" spans="1:15" x14ac:dyDescent="0.3">
      <c r="A251" s="15" t="str">
        <f>INDEX('R1. Scenario specifications'!$C$11:$C$49,MATCH($B251,'R1. Scenario specifications'!$A$11:$A$49,0))</f>
        <v>Current 1.75DS, 2020 start, 'Expect the Unexpected' but with cheap renewables</v>
      </c>
      <c r="B251" s="15" t="s">
        <v>34</v>
      </c>
      <c r="C251" s="15" t="s">
        <v>318</v>
      </c>
      <c r="D251" s="15" t="s">
        <v>359</v>
      </c>
      <c r="E251" s="16">
        <v>0.55126200000000003</v>
      </c>
      <c r="F251" s="16">
        <v>0.27214200000000005</v>
      </c>
      <c r="G251" s="16">
        <v>45.963941456190994</v>
      </c>
      <c r="H251" s="16">
        <v>56.220066244731683</v>
      </c>
      <c r="I251" s="16">
        <v>53.123312345432332</v>
      </c>
      <c r="J251" s="16">
        <v>47.995512362100854</v>
      </c>
      <c r="K251" s="16">
        <v>5988.8767603329325</v>
      </c>
      <c r="L251" s="16">
        <v>11086.764909104484</v>
      </c>
      <c r="M251" s="16">
        <v>14464.510955856495</v>
      </c>
      <c r="N251" s="16">
        <v>15292.532998129249</v>
      </c>
      <c r="O251" s="16">
        <v>18031.282463246604</v>
      </c>
    </row>
    <row r="252" spans="1:15" x14ac:dyDescent="0.3">
      <c r="A252" s="15" t="str">
        <f>INDEX('R1. Scenario specifications'!$C$11:$C$49,MATCH($B252,'R1. Scenario specifications'!$A$11:$A$49,0))</f>
        <v>Current 1.75DS, 2020 start, 'Expect the Unexpected' but with cheap renewables</v>
      </c>
      <c r="B252" s="15" t="s">
        <v>34</v>
      </c>
      <c r="C252" s="15" t="s">
        <v>319</v>
      </c>
      <c r="D252" s="15" t="s">
        <v>360</v>
      </c>
      <c r="E252" s="16">
        <v>138.88007226094672</v>
      </c>
      <c r="F252" s="16">
        <v>258.23201733274016</v>
      </c>
      <c r="G252" s="16">
        <v>2400.9356350362514</v>
      </c>
      <c r="H252" s="16">
        <v>1986.5562216875824</v>
      </c>
      <c r="I252" s="16">
        <v>1560.7110074136133</v>
      </c>
      <c r="J252" s="16">
        <v>1558.9720148351178</v>
      </c>
      <c r="K252" s="16">
        <v>398.41413606536423</v>
      </c>
      <c r="L252" s="16">
        <v>49.309704950986955</v>
      </c>
      <c r="M252" s="16">
        <v>97.222888750699965</v>
      </c>
      <c r="N252" s="16">
        <v>155.23201659070614</v>
      </c>
      <c r="O252" s="16">
        <v>289.35793676222545</v>
      </c>
    </row>
    <row r="253" spans="1:15" x14ac:dyDescent="0.3">
      <c r="A253" s="15" t="str">
        <f>INDEX('R1. Scenario specifications'!$C$11:$C$49,MATCH($B253,'R1. Scenario specifications'!$A$11:$A$49,0))</f>
        <v>Current 1.75DS, 2020 start, 'Expect the Unexpected' but with cheap renewables</v>
      </c>
      <c r="B253" s="15" t="s">
        <v>34</v>
      </c>
      <c r="C253" s="15" t="s">
        <v>53</v>
      </c>
      <c r="D253" s="15" t="s">
        <v>361</v>
      </c>
      <c r="E253" s="16">
        <v>47506.401201567351</v>
      </c>
      <c r="F253" s="16">
        <v>51370.316217901098</v>
      </c>
      <c r="G253" s="16">
        <v>62701.812555057528</v>
      </c>
      <c r="H253" s="16">
        <v>50119.505204126479</v>
      </c>
      <c r="I253" s="16">
        <v>18119.620077982887</v>
      </c>
      <c r="J253" s="16">
        <v>21738.143361612154</v>
      </c>
      <c r="K253" s="16">
        <v>20590.990023574705</v>
      </c>
      <c r="L253" s="16">
        <v>13192.628961211969</v>
      </c>
      <c r="M253" s="16">
        <v>7188.4087746683617</v>
      </c>
      <c r="N253" s="16">
        <v>5199.4165739430427</v>
      </c>
      <c r="O253" s="16">
        <v>3084.8637521024593</v>
      </c>
    </row>
    <row r="254" spans="1:15" x14ac:dyDescent="0.3">
      <c r="A254" s="15" t="str">
        <f>INDEX('R1. Scenario specifications'!$C$11:$C$49,MATCH($B254,'R1. Scenario specifications'!$A$11:$A$49,0))</f>
        <v>Current 1.75DS, 2020 start, 'Expect the Unexpected' but with cheap renewables</v>
      </c>
      <c r="B254" s="15" t="s">
        <v>34</v>
      </c>
      <c r="C254" s="15" t="s">
        <v>54</v>
      </c>
      <c r="D254" s="15" t="s">
        <v>362</v>
      </c>
      <c r="E254" s="16">
        <v>703.55932605471696</v>
      </c>
      <c r="F254" s="16">
        <v>336.28891863781013</v>
      </c>
      <c r="G254" s="16">
        <v>564.8130061153006</v>
      </c>
      <c r="H254" s="16">
        <v>1222.7082424369412</v>
      </c>
      <c r="I254" s="16">
        <v>1155.5736498178535</v>
      </c>
      <c r="J254" s="16">
        <v>827.42784682688045</v>
      </c>
      <c r="K254" s="16">
        <v>1187.3214294613229</v>
      </c>
      <c r="L254" s="16">
        <v>3324.8089544276513</v>
      </c>
      <c r="M254" s="16">
        <v>6649.7037395409452</v>
      </c>
      <c r="N254" s="16">
        <v>11846.762664668349</v>
      </c>
      <c r="O254" s="16">
        <v>14067.824886927378</v>
      </c>
    </row>
    <row r="255" spans="1:15" x14ac:dyDescent="0.3">
      <c r="A255" s="15" t="str">
        <f>INDEX('R1. Scenario specifications'!$C$11:$C$49,MATCH($B255,'R1. Scenario specifications'!$A$11:$A$49,0))</f>
        <v>Current 1.75DS, 2020 start, 'Expect the Unexpected' but with cheap renewables</v>
      </c>
      <c r="B255" s="15" t="s">
        <v>34</v>
      </c>
      <c r="C255" s="15" t="s">
        <v>320</v>
      </c>
      <c r="D255" s="15" t="s">
        <v>363</v>
      </c>
      <c r="E255" s="16">
        <v>0</v>
      </c>
      <c r="F255" s="16">
        <v>0</v>
      </c>
      <c r="G255" s="16">
        <v>0</v>
      </c>
      <c r="H255" s="16">
        <v>214.08751010997639</v>
      </c>
      <c r="I255" s="16">
        <v>189.60153608092662</v>
      </c>
      <c r="J255" s="16">
        <v>298.24863931842742</v>
      </c>
      <c r="K255" s="16">
        <v>92.99505936272547</v>
      </c>
      <c r="L255" s="16">
        <v>14.967349315662261</v>
      </c>
      <c r="M255" s="16">
        <v>3.5414678017622401</v>
      </c>
      <c r="N255" s="16">
        <v>0</v>
      </c>
      <c r="O255" s="16">
        <v>170.55255166032001</v>
      </c>
    </row>
    <row r="256" spans="1:15" x14ac:dyDescent="0.3">
      <c r="A256" s="15" t="str">
        <f>INDEX('R1. Scenario specifications'!$C$11:$C$49,MATCH($B256,'R1. Scenario specifications'!$A$11:$A$49,0))</f>
        <v>Current 1.75DS, 2020 start, 'Expect the Unexpected' but with cheap renewables</v>
      </c>
      <c r="B256" s="15" t="s">
        <v>34</v>
      </c>
      <c r="C256" s="15" t="s">
        <v>55</v>
      </c>
      <c r="D256" s="15" t="s">
        <v>265</v>
      </c>
      <c r="E256" s="16">
        <v>396.83789948059518</v>
      </c>
      <c r="F256" s="16">
        <v>188.11818856082573</v>
      </c>
      <c r="G256" s="16">
        <v>1903.0239702688114</v>
      </c>
      <c r="H256" s="16">
        <v>1928.8535921697999</v>
      </c>
      <c r="I256" s="16">
        <v>4251.8481732724395</v>
      </c>
      <c r="J256" s="16">
        <v>8564.9509329985485</v>
      </c>
      <c r="K256" s="16">
        <v>3621.5933361036464</v>
      </c>
      <c r="L256" s="16">
        <v>0</v>
      </c>
      <c r="M256" s="16">
        <v>0</v>
      </c>
      <c r="N256" s="16">
        <v>0</v>
      </c>
      <c r="O256" s="16">
        <v>863.88911653202103</v>
      </c>
    </row>
    <row r="257" spans="1:15" x14ac:dyDescent="0.3">
      <c r="A257" s="15" t="str">
        <f>INDEX('R1. Scenario specifications'!$C$11:$C$49,MATCH($B257,'R1. Scenario specifications'!$A$11:$A$49,0))</f>
        <v>Current 1.75DS, 2020 start, 'Expect the Unexpected' but with cheap renewables</v>
      </c>
      <c r="B257" s="15" t="s">
        <v>34</v>
      </c>
      <c r="C257" s="15" t="s">
        <v>321</v>
      </c>
      <c r="D257" s="15" t="s">
        <v>344</v>
      </c>
      <c r="E257" s="16">
        <v>0</v>
      </c>
      <c r="F257" s="16">
        <v>0</v>
      </c>
      <c r="G257" s="16">
        <v>0</v>
      </c>
      <c r="H257" s="16">
        <v>6223.972379765255</v>
      </c>
      <c r="I257" s="16">
        <v>11374.227998382439</v>
      </c>
      <c r="J257" s="16">
        <v>15630.522692444925</v>
      </c>
      <c r="K257" s="16">
        <v>17097.769028917824</v>
      </c>
      <c r="L257" s="16">
        <v>18181.031674148948</v>
      </c>
      <c r="M257" s="16">
        <v>19239.250065866392</v>
      </c>
      <c r="N257" s="16">
        <v>20085.162580625627</v>
      </c>
      <c r="O257" s="16">
        <v>21203.662391412203</v>
      </c>
    </row>
    <row r="258" spans="1:15" x14ac:dyDescent="0.3">
      <c r="A258" s="15" t="str">
        <f>INDEX('R1. Scenario specifications'!$C$11:$C$49,MATCH($B258,'R1. Scenario specifications'!$A$11:$A$49,0))</f>
        <v>Current 1.75DS, 2030 start, 'Expect the Unexpected' but with cheap renewables</v>
      </c>
      <c r="B258" s="15" t="s">
        <v>35</v>
      </c>
      <c r="C258" s="15" t="s">
        <v>317</v>
      </c>
      <c r="D258" s="15" t="s">
        <v>357</v>
      </c>
      <c r="E258" s="16">
        <v>0</v>
      </c>
      <c r="F258" s="16">
        <v>820.13437499999918</v>
      </c>
      <c r="G258" s="16">
        <v>1408.1397372246988</v>
      </c>
      <c r="H258" s="16">
        <v>1323.5824485103799</v>
      </c>
      <c r="I258" s="16">
        <v>1524.6788362700863</v>
      </c>
      <c r="J258" s="16">
        <v>8843.866190539904</v>
      </c>
      <c r="K258" s="16">
        <v>6026.6276269655209</v>
      </c>
      <c r="L258" s="16">
        <v>1510.3429176064169</v>
      </c>
      <c r="M258" s="16">
        <v>355.97639381859591</v>
      </c>
      <c r="N258" s="16">
        <v>258.09237018267061</v>
      </c>
      <c r="O258" s="16">
        <v>5256.5587128962907</v>
      </c>
    </row>
    <row r="259" spans="1:15" x14ac:dyDescent="0.3">
      <c r="A259" s="15" t="str">
        <f>INDEX('R1. Scenario specifications'!$C$11:$C$49,MATCH($B259,'R1. Scenario specifications'!$A$11:$A$49,0))</f>
        <v>Current 1.75DS, 2030 start, 'Expect the Unexpected' but with cheap renewables</v>
      </c>
      <c r="B259" s="15" t="s">
        <v>35</v>
      </c>
      <c r="C259" s="15" t="s">
        <v>52</v>
      </c>
      <c r="D259" s="15" t="s">
        <v>358</v>
      </c>
      <c r="E259" s="16">
        <v>26912.443150928317</v>
      </c>
      <c r="F259" s="16">
        <v>24722.314044407496</v>
      </c>
      <c r="G259" s="16">
        <v>20336.60247381021</v>
      </c>
      <c r="H259" s="16">
        <v>27739.57611616571</v>
      </c>
      <c r="I259" s="16">
        <v>42687.341343853928</v>
      </c>
      <c r="J259" s="16">
        <v>16944.363786429782</v>
      </c>
      <c r="K259" s="16">
        <v>8518.9153313845527</v>
      </c>
      <c r="L259" s="16">
        <v>14945.855110447079</v>
      </c>
      <c r="M259" s="16">
        <v>16627.436004398318</v>
      </c>
      <c r="N259" s="16">
        <v>12548.808479019594</v>
      </c>
      <c r="O259" s="16">
        <v>5613.2062824554541</v>
      </c>
    </row>
    <row r="260" spans="1:15" x14ac:dyDescent="0.3">
      <c r="A260" s="15" t="str">
        <f>INDEX('R1. Scenario specifications'!$C$11:$C$49,MATCH($B260,'R1. Scenario specifications'!$A$11:$A$49,0))</f>
        <v>Current 1.75DS, 2030 start, 'Expect the Unexpected' but with cheap renewables</v>
      </c>
      <c r="B260" s="15" t="s">
        <v>35</v>
      </c>
      <c r="C260" s="15" t="s">
        <v>318</v>
      </c>
      <c r="D260" s="15" t="s">
        <v>359</v>
      </c>
      <c r="E260" s="16">
        <v>0.55126200000000003</v>
      </c>
      <c r="F260" s="16">
        <v>0.27214200000000005</v>
      </c>
      <c r="G260" s="16">
        <v>45.963941456190994</v>
      </c>
      <c r="H260" s="16">
        <v>54.999618863908154</v>
      </c>
      <c r="I260" s="16">
        <v>52.76032705687318</v>
      </c>
      <c r="J260" s="16">
        <v>1247.6495590876013</v>
      </c>
      <c r="K260" s="16">
        <v>3313.4671190674217</v>
      </c>
      <c r="L260" s="16">
        <v>9132.8372581533677</v>
      </c>
      <c r="M260" s="16">
        <v>14339.517617444191</v>
      </c>
      <c r="N260" s="16">
        <v>15771.763132201111</v>
      </c>
      <c r="O260" s="16">
        <v>18020.802083156119</v>
      </c>
    </row>
    <row r="261" spans="1:15" x14ac:dyDescent="0.3">
      <c r="A261" s="15" t="str">
        <f>INDEX('R1. Scenario specifications'!$C$11:$C$49,MATCH($B261,'R1. Scenario specifications'!$A$11:$A$49,0))</f>
        <v>Current 1.75DS, 2030 start, 'Expect the Unexpected' but with cheap renewables</v>
      </c>
      <c r="B261" s="15" t="s">
        <v>35</v>
      </c>
      <c r="C261" s="15" t="s">
        <v>319</v>
      </c>
      <c r="D261" s="15" t="s">
        <v>360</v>
      </c>
      <c r="E261" s="16">
        <v>138.88007226094672</v>
      </c>
      <c r="F261" s="16">
        <v>258.23201733274016</v>
      </c>
      <c r="G261" s="16">
        <v>2400.9356350362514</v>
      </c>
      <c r="H261" s="16">
        <v>2809.6664912999277</v>
      </c>
      <c r="I261" s="16">
        <v>1301.5888332440504</v>
      </c>
      <c r="J261" s="16">
        <v>302.39189937824369</v>
      </c>
      <c r="K261" s="16">
        <v>31.963654381133054</v>
      </c>
      <c r="L261" s="16">
        <v>4.1220380935353145</v>
      </c>
      <c r="M261" s="16">
        <v>82.986272846992392</v>
      </c>
      <c r="N261" s="16">
        <v>157.89794134766009</v>
      </c>
      <c r="O261" s="16">
        <v>282.66456590204342</v>
      </c>
    </row>
    <row r="262" spans="1:15" x14ac:dyDescent="0.3">
      <c r="A262" s="15" t="str">
        <f>INDEX('R1. Scenario specifications'!$C$11:$C$49,MATCH($B262,'R1. Scenario specifications'!$A$11:$A$49,0))</f>
        <v>Current 1.75DS, 2030 start, 'Expect the Unexpected' but with cheap renewables</v>
      </c>
      <c r="B262" s="15" t="s">
        <v>35</v>
      </c>
      <c r="C262" s="15" t="s">
        <v>53</v>
      </c>
      <c r="D262" s="15" t="s">
        <v>361</v>
      </c>
      <c r="E262" s="16">
        <v>47506.401201567351</v>
      </c>
      <c r="F262" s="16">
        <v>51370.316217901098</v>
      </c>
      <c r="G262" s="16">
        <v>62701.812555057528</v>
      </c>
      <c r="H262" s="16">
        <v>51809.718113977178</v>
      </c>
      <c r="I262" s="16">
        <v>19202.473897804346</v>
      </c>
      <c r="J262" s="16">
        <v>21913.076695925614</v>
      </c>
      <c r="K262" s="16">
        <v>21492.432342689997</v>
      </c>
      <c r="L262" s="16">
        <v>18499.740817436974</v>
      </c>
      <c r="M262" s="16">
        <v>8921.8979413160178</v>
      </c>
      <c r="N262" s="16">
        <v>5517.7960867262645</v>
      </c>
      <c r="O262" s="16">
        <v>3206.9403345952719</v>
      </c>
    </row>
    <row r="263" spans="1:15" x14ac:dyDescent="0.3">
      <c r="A263" s="15" t="str">
        <f>INDEX('R1. Scenario specifications'!$C$11:$C$49,MATCH($B263,'R1. Scenario specifications'!$A$11:$A$49,0))</f>
        <v>Current 1.75DS, 2030 start, 'Expect the Unexpected' but with cheap renewables</v>
      </c>
      <c r="B263" s="15" t="s">
        <v>35</v>
      </c>
      <c r="C263" s="15" t="s">
        <v>54</v>
      </c>
      <c r="D263" s="15" t="s">
        <v>362</v>
      </c>
      <c r="E263" s="16">
        <v>703.55932605471696</v>
      </c>
      <c r="F263" s="16">
        <v>336.28891863781013</v>
      </c>
      <c r="G263" s="16">
        <v>564.8130061153006</v>
      </c>
      <c r="H263" s="16">
        <v>1128.2144782527348</v>
      </c>
      <c r="I263" s="16">
        <v>1192.3906629147352</v>
      </c>
      <c r="J263" s="16">
        <v>3999.3027484647932</v>
      </c>
      <c r="K263" s="16">
        <v>8752.7864601791953</v>
      </c>
      <c r="L263" s="16">
        <v>6132.1835000571346</v>
      </c>
      <c r="M263" s="16">
        <v>5479.0258053965536</v>
      </c>
      <c r="N263" s="16">
        <v>11462.492375529135</v>
      </c>
      <c r="O263" s="16">
        <v>13441.312603641087</v>
      </c>
    </row>
    <row r="264" spans="1:15" x14ac:dyDescent="0.3">
      <c r="A264" s="15" t="str">
        <f>INDEX('R1. Scenario specifications'!$C$11:$C$49,MATCH($B264,'R1. Scenario specifications'!$A$11:$A$49,0))</f>
        <v>Current 1.75DS, 2030 start, 'Expect the Unexpected' but with cheap renewables</v>
      </c>
      <c r="B264" s="15" t="s">
        <v>35</v>
      </c>
      <c r="C264" s="15" t="s">
        <v>320</v>
      </c>
      <c r="D264" s="15" t="s">
        <v>363</v>
      </c>
      <c r="E264" s="16">
        <v>0</v>
      </c>
      <c r="F264" s="16">
        <v>0</v>
      </c>
      <c r="G264" s="16">
        <v>0</v>
      </c>
      <c r="H264" s="16">
        <v>2619.5877133001891</v>
      </c>
      <c r="I264" s="16">
        <v>856.89518747437751</v>
      </c>
      <c r="J264" s="16">
        <v>261.22499645260535</v>
      </c>
      <c r="K264" s="16">
        <v>88.069660722269944</v>
      </c>
      <c r="L264" s="16">
        <v>4.3345038174663397</v>
      </c>
      <c r="M264" s="16">
        <v>2.4303001000606499</v>
      </c>
      <c r="N264" s="16">
        <v>0</v>
      </c>
      <c r="O264" s="16">
        <v>170.55255166032001</v>
      </c>
    </row>
    <row r="265" spans="1:15" x14ac:dyDescent="0.3">
      <c r="A265" s="15" t="str">
        <f>INDEX('R1. Scenario specifications'!$C$11:$C$49,MATCH($B265,'R1. Scenario specifications'!$A$11:$A$49,0))</f>
        <v>Current 1.75DS, 2030 start, 'Expect the Unexpected' but with cheap renewables</v>
      </c>
      <c r="B265" s="15" t="s">
        <v>35</v>
      </c>
      <c r="C265" s="15" t="s">
        <v>55</v>
      </c>
      <c r="D265" s="15" t="s">
        <v>265</v>
      </c>
      <c r="E265" s="16">
        <v>396.83789948059518</v>
      </c>
      <c r="F265" s="16">
        <v>188.11818856082573</v>
      </c>
      <c r="G265" s="16">
        <v>1903.0239702688114</v>
      </c>
      <c r="H265" s="16">
        <v>4540.2259800896691</v>
      </c>
      <c r="I265" s="16">
        <v>3222.4410553579414</v>
      </c>
      <c r="J265" s="16">
        <v>1337.6188199904805</v>
      </c>
      <c r="K265" s="16">
        <v>353.22532094144856</v>
      </c>
      <c r="L265" s="16">
        <v>0</v>
      </c>
      <c r="M265" s="16">
        <v>0</v>
      </c>
      <c r="N265" s="16">
        <v>0</v>
      </c>
      <c r="O265" s="16">
        <v>873.01664542033302</v>
      </c>
    </row>
    <row r="266" spans="1:15" x14ac:dyDescent="0.3">
      <c r="A266" s="15" t="str">
        <f>INDEX('R1. Scenario specifications'!$C$11:$C$49,MATCH($B266,'R1. Scenario specifications'!$A$11:$A$49,0))</f>
        <v>Current 1.75DS, 2030 start, 'Expect the Unexpected' but with cheap renewables</v>
      </c>
      <c r="B266" s="15" t="s">
        <v>35</v>
      </c>
      <c r="C266" s="15" t="s">
        <v>321</v>
      </c>
      <c r="D266" s="15" t="s">
        <v>344</v>
      </c>
      <c r="E266" s="16">
        <v>0</v>
      </c>
      <c r="F266" s="16">
        <v>0</v>
      </c>
      <c r="G266" s="16">
        <v>0</v>
      </c>
      <c r="H266" s="16">
        <v>0</v>
      </c>
      <c r="I266" s="16">
        <v>9621.7698923794524</v>
      </c>
      <c r="J266" s="16">
        <v>14260.774688719071</v>
      </c>
      <c r="K266" s="16">
        <v>14740.736158229467</v>
      </c>
      <c r="L266" s="16">
        <v>17559.254748344309</v>
      </c>
      <c r="M266" s="16">
        <v>19295.332416626108</v>
      </c>
      <c r="N266" s="16">
        <v>20182.986572588245</v>
      </c>
      <c r="O266" s="16">
        <v>21394.392219316447</v>
      </c>
    </row>
    <row r="267" spans="1:15" x14ac:dyDescent="0.3">
      <c r="A267" s="15" t="str">
        <f>INDEX('R1. Scenario specifications'!$C$11:$C$49,MATCH($B267,'R1. Scenario specifications'!$A$11:$A$49,0))</f>
        <v>Current 1.75DS, 2020 start, 'Expect the Unexpected' but with cheap CCS</v>
      </c>
      <c r="B267" s="15" t="s">
        <v>36</v>
      </c>
      <c r="C267" s="15" t="s">
        <v>317</v>
      </c>
      <c r="D267" s="15" t="s">
        <v>357</v>
      </c>
      <c r="E267" s="16">
        <v>0</v>
      </c>
      <c r="F267" s="16">
        <v>820.13437499999918</v>
      </c>
      <c r="G267" s="16">
        <v>1408.1397372246988</v>
      </c>
      <c r="H267" s="16">
        <v>699.01037149433341</v>
      </c>
      <c r="I267" s="16">
        <v>2286.9670487929079</v>
      </c>
      <c r="J267" s="16">
        <v>8308.5782277784056</v>
      </c>
      <c r="K267" s="16">
        <v>5597.2697538726079</v>
      </c>
      <c r="L267" s="16">
        <v>722.36432859622414</v>
      </c>
      <c r="M267" s="16">
        <v>259.63642569424053</v>
      </c>
      <c r="N267" s="16">
        <v>167.0830251332905</v>
      </c>
      <c r="O267" s="16">
        <v>4792.4638962409281</v>
      </c>
    </row>
    <row r="268" spans="1:15" x14ac:dyDescent="0.3">
      <c r="A268" s="15" t="str">
        <f>INDEX('R1. Scenario specifications'!$C$11:$C$49,MATCH($B268,'R1. Scenario specifications'!$A$11:$A$49,0))</f>
        <v>Current 1.75DS, 2020 start, 'Expect the Unexpected' but with cheap CCS</v>
      </c>
      <c r="B268" s="15" t="s">
        <v>36</v>
      </c>
      <c r="C268" s="15" t="s">
        <v>52</v>
      </c>
      <c r="D268" s="15" t="s">
        <v>358</v>
      </c>
      <c r="E268" s="16">
        <v>26912.443150928317</v>
      </c>
      <c r="F268" s="16">
        <v>24722.314044407496</v>
      </c>
      <c r="G268" s="16">
        <v>20336.60247381021</v>
      </c>
      <c r="H268" s="16">
        <v>19832.718723505157</v>
      </c>
      <c r="I268" s="16">
        <v>37917.911076897646</v>
      </c>
      <c r="J268" s="16">
        <v>23686.574651469004</v>
      </c>
      <c r="K268" s="16">
        <v>16755.806128796026</v>
      </c>
      <c r="L268" s="16">
        <v>17722.982106958509</v>
      </c>
      <c r="M268" s="16">
        <v>14915.93998984507</v>
      </c>
      <c r="N268" s="16">
        <v>11821.29402657006</v>
      </c>
      <c r="O268" s="16">
        <v>5569.6785592175665</v>
      </c>
    </row>
    <row r="269" spans="1:15" x14ac:dyDescent="0.3">
      <c r="A269" s="15" t="str">
        <f>INDEX('R1. Scenario specifications'!$C$11:$C$49,MATCH($B269,'R1. Scenario specifications'!$A$11:$A$49,0))</f>
        <v>Current 1.75DS, 2020 start, 'Expect the Unexpected' but with cheap CCS</v>
      </c>
      <c r="B269" s="15" t="s">
        <v>36</v>
      </c>
      <c r="C269" s="15" t="s">
        <v>318</v>
      </c>
      <c r="D269" s="15" t="s">
        <v>359</v>
      </c>
      <c r="E269" s="16">
        <v>0.55126200000000003</v>
      </c>
      <c r="F269" s="16">
        <v>0.27214200000000005</v>
      </c>
      <c r="G269" s="16">
        <v>45.963941456190994</v>
      </c>
      <c r="H269" s="16">
        <v>56.220066244731683</v>
      </c>
      <c r="I269" s="16">
        <v>53.123312345432332</v>
      </c>
      <c r="J269" s="16">
        <v>47.820041360072793</v>
      </c>
      <c r="K269" s="16">
        <v>6116.856471774312</v>
      </c>
      <c r="L269" s="16">
        <v>11189.881092253332</v>
      </c>
      <c r="M269" s="16">
        <v>14340.021991683696</v>
      </c>
      <c r="N269" s="16">
        <v>15169.436061883556</v>
      </c>
      <c r="O269" s="16">
        <v>17913.200795088193</v>
      </c>
    </row>
    <row r="270" spans="1:15" x14ac:dyDescent="0.3">
      <c r="A270" s="15" t="str">
        <f>INDEX('R1. Scenario specifications'!$C$11:$C$49,MATCH($B270,'R1. Scenario specifications'!$A$11:$A$49,0))</f>
        <v>Current 1.75DS, 2020 start, 'Expect the Unexpected' but with cheap CCS</v>
      </c>
      <c r="B270" s="15" t="s">
        <v>36</v>
      </c>
      <c r="C270" s="15" t="s">
        <v>319</v>
      </c>
      <c r="D270" s="15" t="s">
        <v>360</v>
      </c>
      <c r="E270" s="16">
        <v>138.88007226094672</v>
      </c>
      <c r="F270" s="16">
        <v>258.23201733274016</v>
      </c>
      <c r="G270" s="16">
        <v>2400.9356350362514</v>
      </c>
      <c r="H270" s="16">
        <v>1973.8433847775273</v>
      </c>
      <c r="I270" s="16">
        <v>1603.2954543364865</v>
      </c>
      <c r="J270" s="16">
        <v>1758.9856739779545</v>
      </c>
      <c r="K270" s="16">
        <v>512.46548896817001</v>
      </c>
      <c r="L270" s="16">
        <v>53.881065222677208</v>
      </c>
      <c r="M270" s="16">
        <v>97.222888750699994</v>
      </c>
      <c r="N270" s="16">
        <v>159.06030963564766</v>
      </c>
      <c r="O270" s="16">
        <v>268.95898744254509</v>
      </c>
    </row>
    <row r="271" spans="1:15" x14ac:dyDescent="0.3">
      <c r="A271" s="15" t="str">
        <f>INDEX('R1. Scenario specifications'!$C$11:$C$49,MATCH($B271,'R1. Scenario specifications'!$A$11:$A$49,0))</f>
        <v>Current 1.75DS, 2020 start, 'Expect the Unexpected' but with cheap CCS</v>
      </c>
      <c r="B271" s="15" t="s">
        <v>36</v>
      </c>
      <c r="C271" s="15" t="s">
        <v>53</v>
      </c>
      <c r="D271" s="15" t="s">
        <v>361</v>
      </c>
      <c r="E271" s="16">
        <v>47506.401201567351</v>
      </c>
      <c r="F271" s="16">
        <v>51370.316217901098</v>
      </c>
      <c r="G271" s="16">
        <v>62701.812555057528</v>
      </c>
      <c r="H271" s="16">
        <v>50204.040980940081</v>
      </c>
      <c r="I271" s="16">
        <v>18126.898099338476</v>
      </c>
      <c r="J271" s="16">
        <v>21806.374426579609</v>
      </c>
      <c r="K271" s="16">
        <v>20217.473653070316</v>
      </c>
      <c r="L271" s="16">
        <v>12940.377981239424</v>
      </c>
      <c r="M271" s="16">
        <v>6776.0165469240101</v>
      </c>
      <c r="N271" s="16">
        <v>5017.889728810047</v>
      </c>
      <c r="O271" s="16">
        <v>3160.4672978964845</v>
      </c>
    </row>
    <row r="272" spans="1:15" x14ac:dyDescent="0.3">
      <c r="A272" s="15" t="str">
        <f>INDEX('R1. Scenario specifications'!$C$11:$C$49,MATCH($B272,'R1. Scenario specifications'!$A$11:$A$49,0))</f>
        <v>Current 1.75DS, 2020 start, 'Expect the Unexpected' but with cheap CCS</v>
      </c>
      <c r="B272" s="15" t="s">
        <v>36</v>
      </c>
      <c r="C272" s="15" t="s">
        <v>54</v>
      </c>
      <c r="D272" s="15" t="s">
        <v>362</v>
      </c>
      <c r="E272" s="16">
        <v>703.55932605471696</v>
      </c>
      <c r="F272" s="16">
        <v>336.28891863781013</v>
      </c>
      <c r="G272" s="16">
        <v>564.8130061153006</v>
      </c>
      <c r="H272" s="16">
        <v>1222.7082424369421</v>
      </c>
      <c r="I272" s="16">
        <v>1142.1638530182288</v>
      </c>
      <c r="J272" s="16">
        <v>771.63183010895477</v>
      </c>
      <c r="K272" s="16">
        <v>1197.9758818348489</v>
      </c>
      <c r="L272" s="16">
        <v>3307.729840449359</v>
      </c>
      <c r="M272" s="16">
        <v>7310.9439662161612</v>
      </c>
      <c r="N272" s="16">
        <v>12229.770601570704</v>
      </c>
      <c r="O272" s="16">
        <v>13762.985890193377</v>
      </c>
    </row>
    <row r="273" spans="1:15" x14ac:dyDescent="0.3">
      <c r="A273" s="15" t="str">
        <f>INDEX('R1. Scenario specifications'!$C$11:$C$49,MATCH($B273,'R1. Scenario specifications'!$A$11:$A$49,0))</f>
        <v>Current 1.75DS, 2020 start, 'Expect the Unexpected' but with cheap CCS</v>
      </c>
      <c r="B273" s="15" t="s">
        <v>36</v>
      </c>
      <c r="C273" s="15" t="s">
        <v>320</v>
      </c>
      <c r="D273" s="15" t="s">
        <v>363</v>
      </c>
      <c r="E273" s="16">
        <v>0</v>
      </c>
      <c r="F273" s="16">
        <v>0</v>
      </c>
      <c r="G273" s="16">
        <v>0</v>
      </c>
      <c r="H273" s="16">
        <v>158.2532730670427</v>
      </c>
      <c r="I273" s="16">
        <v>176.22977205559783</v>
      </c>
      <c r="J273" s="16">
        <v>310.1032612880623</v>
      </c>
      <c r="K273" s="16">
        <v>104.90109100029593</v>
      </c>
      <c r="L273" s="16">
        <v>21.197205276638822</v>
      </c>
      <c r="M273" s="16">
        <v>4.31002843342206</v>
      </c>
      <c r="N273" s="16">
        <v>0</v>
      </c>
      <c r="O273" s="16">
        <v>170.55255166032001</v>
      </c>
    </row>
    <row r="274" spans="1:15" x14ac:dyDescent="0.3">
      <c r="A274" s="15" t="str">
        <f>INDEX('R1. Scenario specifications'!$C$11:$C$49,MATCH($B274,'R1. Scenario specifications'!$A$11:$A$49,0))</f>
        <v>Current 1.75DS, 2020 start, 'Expect the Unexpected' but with cheap CCS</v>
      </c>
      <c r="B274" s="15" t="s">
        <v>36</v>
      </c>
      <c r="C274" s="15" t="s">
        <v>55</v>
      </c>
      <c r="D274" s="15" t="s">
        <v>265</v>
      </c>
      <c r="E274" s="16">
        <v>396.83789948059518</v>
      </c>
      <c r="F274" s="16">
        <v>188.11818856082573</v>
      </c>
      <c r="G274" s="16">
        <v>1903.0239702688114</v>
      </c>
      <c r="H274" s="16">
        <v>1924.0769914240186</v>
      </c>
      <c r="I274" s="16">
        <v>4420.8733346114595</v>
      </c>
      <c r="J274" s="16">
        <v>9077.3792413596984</v>
      </c>
      <c r="K274" s="16">
        <v>3854.9268749961898</v>
      </c>
      <c r="L274" s="16">
        <v>0</v>
      </c>
      <c r="M274" s="16">
        <v>0</v>
      </c>
      <c r="N274" s="16">
        <v>0</v>
      </c>
      <c r="O274" s="16">
        <v>837.569198209913</v>
      </c>
    </row>
    <row r="275" spans="1:15" x14ac:dyDescent="0.3">
      <c r="A275" s="15" t="str">
        <f>INDEX('R1. Scenario specifications'!$C$11:$C$49,MATCH($B275,'R1. Scenario specifications'!$A$11:$A$49,0))</f>
        <v>Current 1.75DS, 2020 start, 'Expect the Unexpected' but with cheap CCS</v>
      </c>
      <c r="B275" s="15" t="s">
        <v>36</v>
      </c>
      <c r="C275" s="15" t="s">
        <v>321</v>
      </c>
      <c r="D275" s="15" t="s">
        <v>344</v>
      </c>
      <c r="E275" s="16">
        <v>0</v>
      </c>
      <c r="F275" s="16">
        <v>0</v>
      </c>
      <c r="G275" s="16">
        <v>0</v>
      </c>
      <c r="H275" s="16">
        <v>6212.4066947876472</v>
      </c>
      <c r="I275" s="16">
        <v>11377.38704115371</v>
      </c>
      <c r="J275" s="16">
        <v>15622.167908789164</v>
      </c>
      <c r="K275" s="16">
        <v>17096.330436381548</v>
      </c>
      <c r="L275" s="16">
        <v>18180.287722657056</v>
      </c>
      <c r="M275" s="16">
        <v>19233.042259974834</v>
      </c>
      <c r="N275" s="16">
        <v>20074.335189285812</v>
      </c>
      <c r="O275" s="16">
        <v>21203.935446168827</v>
      </c>
    </row>
    <row r="276" spans="1:15" x14ac:dyDescent="0.3">
      <c r="A276" s="15" t="str">
        <f>INDEX('R1. Scenario specifications'!$C$11:$C$49,MATCH($B276,'R1. Scenario specifications'!$A$11:$A$49,0))</f>
        <v>Current 2DS, 2020 start, 'Expect the Unexpected' but with cheap renewables</v>
      </c>
      <c r="B276" s="15" t="s">
        <v>37</v>
      </c>
      <c r="C276" s="15" t="s">
        <v>317</v>
      </c>
      <c r="D276" s="15" t="s">
        <v>357</v>
      </c>
      <c r="E276" s="16">
        <v>0</v>
      </c>
      <c r="F276" s="16">
        <v>820.13437499999918</v>
      </c>
      <c r="G276" s="16">
        <v>1429.1852463188102</v>
      </c>
      <c r="H276" s="16">
        <v>164.43603930767381</v>
      </c>
      <c r="I276" s="16">
        <v>1399.2763841696474</v>
      </c>
      <c r="J276" s="16">
        <v>7301.6801611358078</v>
      </c>
      <c r="K276" s="16">
        <v>7827.8338687899886</v>
      </c>
      <c r="L276" s="16">
        <v>4377.6266099110344</v>
      </c>
      <c r="M276" s="16">
        <v>1274.26854849592</v>
      </c>
      <c r="N276" s="16">
        <v>538.22804820496685</v>
      </c>
      <c r="O276" s="16">
        <v>6109.7780713230786</v>
      </c>
    </row>
    <row r="277" spans="1:15" x14ac:dyDescent="0.3">
      <c r="A277" s="15" t="str">
        <f>INDEX('R1. Scenario specifications'!$C$11:$C$49,MATCH($B277,'R1. Scenario specifications'!$A$11:$A$49,0))</f>
        <v>Current 2DS, 2020 start, 'Expect the Unexpected' but with cheap renewables</v>
      </c>
      <c r="B277" s="15" t="s">
        <v>37</v>
      </c>
      <c r="C277" s="15" t="s">
        <v>52</v>
      </c>
      <c r="D277" s="15" t="s">
        <v>358</v>
      </c>
      <c r="E277" s="16">
        <v>26912.745521583234</v>
      </c>
      <c r="F277" s="16">
        <v>24722.3290023343</v>
      </c>
      <c r="G277" s="16">
        <v>20326.537823526745</v>
      </c>
      <c r="H277" s="16">
        <v>23390.599906564665</v>
      </c>
      <c r="I277" s="16">
        <v>41015.920322161277</v>
      </c>
      <c r="J277" s="16">
        <v>24364.235428220501</v>
      </c>
      <c r="K277" s="16">
        <v>19463.358596783844</v>
      </c>
      <c r="L277" s="16">
        <v>19739.838740587111</v>
      </c>
      <c r="M277" s="16">
        <v>20329.912812999668</v>
      </c>
      <c r="N277" s="16">
        <v>18326.548160027505</v>
      </c>
      <c r="O277" s="16">
        <v>10652.34289479556</v>
      </c>
    </row>
    <row r="278" spans="1:15" x14ac:dyDescent="0.3">
      <c r="A278" s="15" t="str">
        <f>INDEX('R1. Scenario specifications'!$C$11:$C$49,MATCH($B278,'R1. Scenario specifications'!$A$11:$A$49,0))</f>
        <v>Current 2DS, 2020 start, 'Expect the Unexpected' but with cheap renewables</v>
      </c>
      <c r="B278" s="15" t="s">
        <v>37</v>
      </c>
      <c r="C278" s="15" t="s">
        <v>318</v>
      </c>
      <c r="D278" s="15" t="s">
        <v>359</v>
      </c>
      <c r="E278" s="16">
        <v>0.55126200000000003</v>
      </c>
      <c r="F278" s="16">
        <v>0.27214200000000005</v>
      </c>
      <c r="G278" s="16">
        <v>45.963941456190994</v>
      </c>
      <c r="H278" s="16">
        <v>56.220066244731683</v>
      </c>
      <c r="I278" s="16">
        <v>51.660604412763973</v>
      </c>
      <c r="J278" s="16">
        <v>46.948276747029766</v>
      </c>
      <c r="K278" s="16">
        <v>5104.569436430952</v>
      </c>
      <c r="L278" s="16">
        <v>11468.323767908334</v>
      </c>
      <c r="M278" s="16">
        <v>15054.692173479101</v>
      </c>
      <c r="N278" s="16">
        <v>16408.309358433737</v>
      </c>
      <c r="O278" s="16">
        <v>18579.031251131473</v>
      </c>
    </row>
    <row r="279" spans="1:15" x14ac:dyDescent="0.3">
      <c r="A279" s="15" t="str">
        <f>INDEX('R1. Scenario specifications'!$C$11:$C$49,MATCH($B279,'R1. Scenario specifications'!$A$11:$A$49,0))</f>
        <v>Current 2DS, 2020 start, 'Expect the Unexpected' but with cheap renewables</v>
      </c>
      <c r="B279" s="15" t="s">
        <v>37</v>
      </c>
      <c r="C279" s="15" t="s">
        <v>319</v>
      </c>
      <c r="D279" s="15" t="s">
        <v>360</v>
      </c>
      <c r="E279" s="16">
        <v>138.88007226094672</v>
      </c>
      <c r="F279" s="16">
        <v>258.23201733273561</v>
      </c>
      <c r="G279" s="16">
        <v>2398.1372114586793</v>
      </c>
      <c r="H279" s="16">
        <v>2118.4627699997959</v>
      </c>
      <c r="I279" s="16">
        <v>2581.9586880948582</v>
      </c>
      <c r="J279" s="16">
        <v>2585.3851048102915</v>
      </c>
      <c r="K279" s="16">
        <v>1663.7284879466492</v>
      </c>
      <c r="L279" s="16">
        <v>528.57605058946137</v>
      </c>
      <c r="M279" s="16">
        <v>41.34475047138023</v>
      </c>
      <c r="N279" s="16">
        <v>79.90308796813315</v>
      </c>
      <c r="O279" s="16">
        <v>212.03738441936821</v>
      </c>
    </row>
    <row r="280" spans="1:15" x14ac:dyDescent="0.3">
      <c r="A280" s="15" t="str">
        <f>INDEX('R1. Scenario specifications'!$C$11:$C$49,MATCH($B280,'R1. Scenario specifications'!$A$11:$A$49,0))</f>
        <v>Current 2DS, 2020 start, 'Expect the Unexpected' but with cheap renewables</v>
      </c>
      <c r="B280" s="15" t="s">
        <v>37</v>
      </c>
      <c r="C280" s="15" t="s">
        <v>53</v>
      </c>
      <c r="D280" s="15" t="s">
        <v>361</v>
      </c>
      <c r="E280" s="16">
        <v>47506.401201567351</v>
      </c>
      <c r="F280" s="16">
        <v>51370.316217901098</v>
      </c>
      <c r="G280" s="16">
        <v>62705.027954641606</v>
      </c>
      <c r="H280" s="16">
        <v>49920.486237223078</v>
      </c>
      <c r="I280" s="16">
        <v>16170.838163668204</v>
      </c>
      <c r="J280" s="16">
        <v>18543.18971225982</v>
      </c>
      <c r="K280" s="16">
        <v>17009.983072636507</v>
      </c>
      <c r="L280" s="16">
        <v>11121.264689168353</v>
      </c>
      <c r="M280" s="16">
        <v>6923.659106376499</v>
      </c>
      <c r="N280" s="16">
        <v>5933.4320340412951</v>
      </c>
      <c r="O280" s="16">
        <v>3136.4125962408948</v>
      </c>
    </row>
    <row r="281" spans="1:15" x14ac:dyDescent="0.3">
      <c r="A281" s="15" t="str">
        <f>INDEX('R1. Scenario specifications'!$C$11:$C$49,MATCH($B281,'R1. Scenario specifications'!$A$11:$A$49,0))</f>
        <v>Current 2DS, 2020 start, 'Expect the Unexpected' but with cheap renewables</v>
      </c>
      <c r="B281" s="15" t="s">
        <v>37</v>
      </c>
      <c r="C281" s="15" t="s">
        <v>54</v>
      </c>
      <c r="D281" s="15" t="s">
        <v>362</v>
      </c>
      <c r="E281" s="16">
        <v>703.80118607166298</v>
      </c>
      <c r="F281" s="16">
        <v>336.53077865475609</v>
      </c>
      <c r="G281" s="16">
        <v>564.84007441972437</v>
      </c>
      <c r="H281" s="16">
        <v>1218.7371156550275</v>
      </c>
      <c r="I281" s="16">
        <v>1154.8634616518907</v>
      </c>
      <c r="J281" s="16">
        <v>800.04151929439388</v>
      </c>
      <c r="K281" s="16">
        <v>1160.6682865281246</v>
      </c>
      <c r="L281" s="16">
        <v>1134.1196198085388</v>
      </c>
      <c r="M281" s="16">
        <v>1418.4783512845652</v>
      </c>
      <c r="N281" s="16">
        <v>5147.2142359703157</v>
      </c>
      <c r="O281" s="16">
        <v>7625.4484616188256</v>
      </c>
    </row>
    <row r="282" spans="1:15" x14ac:dyDescent="0.3">
      <c r="A282" s="15" t="str">
        <f>INDEX('R1. Scenario specifications'!$C$11:$C$49,MATCH($B282,'R1. Scenario specifications'!$A$11:$A$49,0))</f>
        <v>Current 2DS, 2020 start, 'Expect the Unexpected' but with cheap renewables</v>
      </c>
      <c r="B282" s="15" t="s">
        <v>37</v>
      </c>
      <c r="C282" s="15" t="s">
        <v>320</v>
      </c>
      <c r="D282" s="15" t="s">
        <v>363</v>
      </c>
      <c r="E282" s="16">
        <v>0</v>
      </c>
      <c r="F282" s="16">
        <v>0</v>
      </c>
      <c r="G282" s="16">
        <v>0</v>
      </c>
      <c r="H282" s="16">
        <v>269.02148680275099</v>
      </c>
      <c r="I282" s="16">
        <v>80.012332813407397</v>
      </c>
      <c r="J282" s="16">
        <v>1295.7333126749704</v>
      </c>
      <c r="K282" s="16">
        <v>462.12993639594811</v>
      </c>
      <c r="L282" s="16">
        <v>52.780526057553146</v>
      </c>
      <c r="M282" s="16">
        <v>5.4644831022091598</v>
      </c>
      <c r="N282" s="16">
        <v>0</v>
      </c>
      <c r="O282" s="16">
        <v>167.17214152032</v>
      </c>
    </row>
    <row r="283" spans="1:15" x14ac:dyDescent="0.3">
      <c r="A283" s="15" t="str">
        <f>INDEX('R1. Scenario specifications'!$C$11:$C$49,MATCH($B283,'R1. Scenario specifications'!$A$11:$A$49,0))</f>
        <v>Current 2DS, 2020 start, 'Expect the Unexpected' but with cheap renewables</v>
      </c>
      <c r="B283" s="15" t="s">
        <v>37</v>
      </c>
      <c r="C283" s="15" t="s">
        <v>55</v>
      </c>
      <c r="D283" s="15" t="s">
        <v>265</v>
      </c>
      <c r="E283" s="16">
        <v>396.13187480267305</v>
      </c>
      <c r="F283" s="16">
        <v>187.82116931527281</v>
      </c>
      <c r="G283" s="16">
        <v>1887.7262909768287</v>
      </c>
      <c r="H283" s="16">
        <v>2111.7824107844126</v>
      </c>
      <c r="I283" s="16">
        <v>6478.7902562148365</v>
      </c>
      <c r="J283" s="16">
        <v>13746.667058456016</v>
      </c>
      <c r="K283" s="16">
        <v>6591.2854076956464</v>
      </c>
      <c r="L283" s="16">
        <v>409.69466128388632</v>
      </c>
      <c r="M283" s="16">
        <v>0</v>
      </c>
      <c r="N283" s="16">
        <v>0</v>
      </c>
      <c r="O283" s="16">
        <v>1020.5480556632995</v>
      </c>
    </row>
    <row r="284" spans="1:15" x14ac:dyDescent="0.3">
      <c r="A284" s="15" t="str">
        <f>INDEX('R1. Scenario specifications'!$C$11:$C$49,MATCH($B284,'R1. Scenario specifications'!$A$11:$A$49,0))</f>
        <v>Current 2DS, 2020 start, 'Expect the Unexpected' but with cheap renewables</v>
      </c>
      <c r="B284" s="15" t="s">
        <v>37</v>
      </c>
      <c r="C284" s="15" t="s">
        <v>321</v>
      </c>
      <c r="D284" s="15" t="s">
        <v>344</v>
      </c>
      <c r="E284" s="16">
        <v>0</v>
      </c>
      <c r="F284" s="16">
        <v>0</v>
      </c>
      <c r="G284" s="16">
        <v>0</v>
      </c>
      <c r="H284" s="16">
        <v>6648.9892598673141</v>
      </c>
      <c r="I284" s="16">
        <v>11709.023863962695</v>
      </c>
      <c r="J284" s="16">
        <v>15711.895470835609</v>
      </c>
      <c r="K284" s="16">
        <v>17203.313710488692</v>
      </c>
      <c r="L284" s="16">
        <v>18325.109917379472</v>
      </c>
      <c r="M284" s="16">
        <v>19355.586682927322</v>
      </c>
      <c r="N284" s="16">
        <v>20333.55868480296</v>
      </c>
      <c r="O284" s="16">
        <v>21467.946012931945</v>
      </c>
    </row>
    <row r="285" spans="1:15" x14ac:dyDescent="0.3">
      <c r="A285" s="15" t="str">
        <f>INDEX('R1. Scenario specifications'!$C$11:$C$49,MATCH($B285,'R1. Scenario specifications'!$A$11:$A$49,0))</f>
        <v>Current 1.75DS, 2030 start, 'Expect the Unexpected' but with cheap CCS</v>
      </c>
      <c r="B285" s="15" t="s">
        <v>38</v>
      </c>
      <c r="C285" s="15" t="s">
        <v>317</v>
      </c>
      <c r="D285" s="15" t="s">
        <v>357</v>
      </c>
      <c r="E285" s="16">
        <v>0</v>
      </c>
      <c r="F285" s="16">
        <v>820.13437499999918</v>
      </c>
      <c r="G285" s="16">
        <v>1408.1397372246988</v>
      </c>
      <c r="H285" s="16">
        <v>1323.5824485103799</v>
      </c>
      <c r="I285" s="16">
        <v>1528.081915247818</v>
      </c>
      <c r="J285" s="16">
        <v>8603.8559590883142</v>
      </c>
      <c r="K285" s="16">
        <v>5584.9498143704059</v>
      </c>
      <c r="L285" s="16">
        <v>1523.2409858474141</v>
      </c>
      <c r="M285" s="16">
        <v>657.59578864196976</v>
      </c>
      <c r="N285" s="16">
        <v>293.49350804389456</v>
      </c>
      <c r="O285" s="16">
        <v>5227.9089722045001</v>
      </c>
    </row>
    <row r="286" spans="1:15" x14ac:dyDescent="0.3">
      <c r="A286" s="15" t="str">
        <f>INDEX('R1. Scenario specifications'!$C$11:$C$49,MATCH($B286,'R1. Scenario specifications'!$A$11:$A$49,0))</f>
        <v>Current 1.75DS, 2030 start, 'Expect the Unexpected' but with cheap CCS</v>
      </c>
      <c r="B286" s="15" t="s">
        <v>38</v>
      </c>
      <c r="C286" s="15" t="s">
        <v>52</v>
      </c>
      <c r="D286" s="15" t="s">
        <v>358</v>
      </c>
      <c r="E286" s="16">
        <v>26912.443150928317</v>
      </c>
      <c r="F286" s="16">
        <v>24722.314044407496</v>
      </c>
      <c r="G286" s="16">
        <v>20336.60247381021</v>
      </c>
      <c r="H286" s="16">
        <v>27739.57611616571</v>
      </c>
      <c r="I286" s="16">
        <v>42018.38043611803</v>
      </c>
      <c r="J286" s="16">
        <v>16220.939428546406</v>
      </c>
      <c r="K286" s="16">
        <v>8503.1231772300962</v>
      </c>
      <c r="L286" s="16">
        <v>14721.368745056561</v>
      </c>
      <c r="M286" s="16">
        <v>16267.678269495527</v>
      </c>
      <c r="N286" s="16">
        <v>12536.541938210486</v>
      </c>
      <c r="O286" s="16">
        <v>5649.9809468718131</v>
      </c>
    </row>
    <row r="287" spans="1:15" x14ac:dyDescent="0.3">
      <c r="A287" s="15" t="str">
        <f>INDEX('R1. Scenario specifications'!$C$11:$C$49,MATCH($B287,'R1. Scenario specifications'!$A$11:$A$49,0))</f>
        <v>Current 1.75DS, 2030 start, 'Expect the Unexpected' but with cheap CCS</v>
      </c>
      <c r="B287" s="15" t="s">
        <v>38</v>
      </c>
      <c r="C287" s="15" t="s">
        <v>318</v>
      </c>
      <c r="D287" s="15" t="s">
        <v>359</v>
      </c>
      <c r="E287" s="16">
        <v>0.55126200000000003</v>
      </c>
      <c r="F287" s="16">
        <v>0.27214200000000005</v>
      </c>
      <c r="G287" s="16">
        <v>45.963941456190994</v>
      </c>
      <c r="H287" s="16">
        <v>54.999618863908154</v>
      </c>
      <c r="I287" s="16">
        <v>52.76032705687318</v>
      </c>
      <c r="J287" s="16">
        <v>1255.8304421355572</v>
      </c>
      <c r="K287" s="16">
        <v>3651.2512209978895</v>
      </c>
      <c r="L287" s="16">
        <v>9076.1348141557974</v>
      </c>
      <c r="M287" s="16">
        <v>14160.805618729342</v>
      </c>
      <c r="N287" s="16">
        <v>15732.54669990012</v>
      </c>
      <c r="O287" s="16">
        <v>18063.078728964843</v>
      </c>
    </row>
    <row r="288" spans="1:15" x14ac:dyDescent="0.3">
      <c r="A288" s="15" t="str">
        <f>INDEX('R1. Scenario specifications'!$C$11:$C$49,MATCH($B288,'R1. Scenario specifications'!$A$11:$A$49,0))</f>
        <v>Current 1.75DS, 2030 start, 'Expect the Unexpected' but with cheap CCS</v>
      </c>
      <c r="B288" s="15" t="s">
        <v>38</v>
      </c>
      <c r="C288" s="15" t="s">
        <v>319</v>
      </c>
      <c r="D288" s="15" t="s">
        <v>360</v>
      </c>
      <c r="E288" s="16">
        <v>138.88007226094672</v>
      </c>
      <c r="F288" s="16">
        <v>258.23201733274016</v>
      </c>
      <c r="G288" s="16">
        <v>2400.9356350362514</v>
      </c>
      <c r="H288" s="16">
        <v>2809.6664912999277</v>
      </c>
      <c r="I288" s="16">
        <v>1301.5888332440504</v>
      </c>
      <c r="J288" s="16">
        <v>302.39189937824369</v>
      </c>
      <c r="K288" s="16">
        <v>31.963654381133047</v>
      </c>
      <c r="L288" s="16">
        <v>4.1220380935353145</v>
      </c>
      <c r="M288" s="16">
        <v>97.326513200829112</v>
      </c>
      <c r="N288" s="16">
        <v>131.07733444139933</v>
      </c>
      <c r="O288" s="16">
        <v>268.73558647160394</v>
      </c>
    </row>
    <row r="289" spans="1:15" x14ac:dyDescent="0.3">
      <c r="A289" s="15" t="str">
        <f>INDEX('R1. Scenario specifications'!$C$11:$C$49,MATCH($B289,'R1. Scenario specifications'!$A$11:$A$49,0))</f>
        <v>Current 1.75DS, 2030 start, 'Expect the Unexpected' but with cheap CCS</v>
      </c>
      <c r="B289" s="15" t="s">
        <v>38</v>
      </c>
      <c r="C289" s="15" t="s">
        <v>53</v>
      </c>
      <c r="D289" s="15" t="s">
        <v>361</v>
      </c>
      <c r="E289" s="16">
        <v>47506.401201567351</v>
      </c>
      <c r="F289" s="16">
        <v>51370.316217901098</v>
      </c>
      <c r="G289" s="16">
        <v>62701.812555057528</v>
      </c>
      <c r="H289" s="16">
        <v>51809.718113977178</v>
      </c>
      <c r="I289" s="16">
        <v>19202.473897804346</v>
      </c>
      <c r="J289" s="16">
        <v>22191.767660392954</v>
      </c>
      <c r="K289" s="16">
        <v>22018.130158402291</v>
      </c>
      <c r="L289" s="16">
        <v>19039.69039731173</v>
      </c>
      <c r="M289" s="16">
        <v>9055.6254384329768</v>
      </c>
      <c r="N289" s="16">
        <v>5497.5205566260674</v>
      </c>
      <c r="O289" s="16">
        <v>3159.6291365749717</v>
      </c>
    </row>
    <row r="290" spans="1:15" x14ac:dyDescent="0.3">
      <c r="A290" s="15" t="str">
        <f>INDEX('R1. Scenario specifications'!$C$11:$C$49,MATCH($B290,'R1. Scenario specifications'!$A$11:$A$49,0))</f>
        <v>Current 1.75DS, 2030 start, 'Expect the Unexpected' but with cheap CCS</v>
      </c>
      <c r="B290" s="15" t="s">
        <v>38</v>
      </c>
      <c r="C290" s="15" t="s">
        <v>54</v>
      </c>
      <c r="D290" s="15" t="s">
        <v>362</v>
      </c>
      <c r="E290" s="16">
        <v>703.55932605471696</v>
      </c>
      <c r="F290" s="16">
        <v>336.28891863781013</v>
      </c>
      <c r="G290" s="16">
        <v>564.8130061153006</v>
      </c>
      <c r="H290" s="16">
        <v>1128.2144782527348</v>
      </c>
      <c r="I290" s="16">
        <v>1946.76465045142</v>
      </c>
      <c r="J290" s="16">
        <v>4432.6068836855766</v>
      </c>
      <c r="K290" s="16">
        <v>8741.4864224453449</v>
      </c>
      <c r="L290" s="16">
        <v>6142.8538670831776</v>
      </c>
      <c r="M290" s="16">
        <v>5490.3948076860688</v>
      </c>
      <c r="N290" s="16">
        <v>11454.772080982184</v>
      </c>
      <c r="O290" s="16">
        <v>13446.34262932805</v>
      </c>
    </row>
    <row r="291" spans="1:15" x14ac:dyDescent="0.3">
      <c r="A291" s="15" t="str">
        <f>INDEX('R1. Scenario specifications'!$C$11:$C$49,MATCH($B291,'R1. Scenario specifications'!$A$11:$A$49,0))</f>
        <v>Current 1.75DS, 2030 start, 'Expect the Unexpected' but with cheap CCS</v>
      </c>
      <c r="B291" s="15" t="s">
        <v>38</v>
      </c>
      <c r="C291" s="15" t="s">
        <v>320</v>
      </c>
      <c r="D291" s="15" t="s">
        <v>363</v>
      </c>
      <c r="E291" s="16">
        <v>0</v>
      </c>
      <c r="F291" s="16">
        <v>0</v>
      </c>
      <c r="G291" s="16">
        <v>0</v>
      </c>
      <c r="H291" s="16">
        <v>2619.5877133001891</v>
      </c>
      <c r="I291" s="16">
        <v>856.89518747437751</v>
      </c>
      <c r="J291" s="16">
        <v>249.25648202699855</v>
      </c>
      <c r="K291" s="16">
        <v>84.598772092981392</v>
      </c>
      <c r="L291" s="16">
        <v>4.3345038174663397</v>
      </c>
      <c r="M291" s="16">
        <v>2.4303001000606499</v>
      </c>
      <c r="N291" s="16">
        <v>0</v>
      </c>
      <c r="O291" s="16">
        <v>170.55255166032001</v>
      </c>
    </row>
    <row r="292" spans="1:15" x14ac:dyDescent="0.3">
      <c r="A292" s="15" t="str">
        <f>INDEX('R1. Scenario specifications'!$C$11:$C$49,MATCH($B292,'R1. Scenario specifications'!$A$11:$A$49,0))</f>
        <v>Current 1.75DS, 2030 start, 'Expect the Unexpected' but with cheap CCS</v>
      </c>
      <c r="B292" s="15" t="s">
        <v>38</v>
      </c>
      <c r="C292" s="15" t="s">
        <v>55</v>
      </c>
      <c r="D292" s="15" t="s">
        <v>265</v>
      </c>
      <c r="E292" s="16">
        <v>396.83789948059518</v>
      </c>
      <c r="F292" s="16">
        <v>188.11818856082573</v>
      </c>
      <c r="G292" s="16">
        <v>1903.0239702688114</v>
      </c>
      <c r="H292" s="16">
        <v>4540.2259800896691</v>
      </c>
      <c r="I292" s="16">
        <v>3192.5383558732215</v>
      </c>
      <c r="J292" s="16">
        <v>1316.9469843527963</v>
      </c>
      <c r="K292" s="16">
        <v>351.03540090715359</v>
      </c>
      <c r="L292" s="16">
        <v>0</v>
      </c>
      <c r="M292" s="16">
        <v>0</v>
      </c>
      <c r="N292" s="16">
        <v>0</v>
      </c>
      <c r="O292" s="16">
        <v>873.03666276416402</v>
      </c>
    </row>
    <row r="293" spans="1:15" x14ac:dyDescent="0.3">
      <c r="A293" s="15" t="str">
        <f>INDEX('R1. Scenario specifications'!$C$11:$C$49,MATCH($B293,'R1. Scenario specifications'!$A$11:$A$49,0))</f>
        <v>Current 1.75DS, 2030 start, 'Expect the Unexpected' but with cheap CCS</v>
      </c>
      <c r="B293" s="15" t="s">
        <v>38</v>
      </c>
      <c r="C293" s="15" t="s">
        <v>321</v>
      </c>
      <c r="D293" s="15" t="s">
        <v>344</v>
      </c>
      <c r="E293" s="16">
        <v>0</v>
      </c>
      <c r="F293" s="16">
        <v>0</v>
      </c>
      <c r="G293" s="16">
        <v>0</v>
      </c>
      <c r="H293" s="16">
        <v>0</v>
      </c>
      <c r="I293" s="16">
        <v>9624.1010428468526</v>
      </c>
      <c r="J293" s="16">
        <v>14328.757896857052</v>
      </c>
      <c r="K293" s="16">
        <v>14990.044062380764</v>
      </c>
      <c r="L293" s="16">
        <v>17676.040852142858</v>
      </c>
      <c r="M293" s="16">
        <v>19288.426889491504</v>
      </c>
      <c r="N293" s="16">
        <v>20177.567333748022</v>
      </c>
      <c r="O293" s="16">
        <v>21307.935998680834</v>
      </c>
    </row>
    <row r="294" spans="1:15" x14ac:dyDescent="0.3">
      <c r="A294" s="15" t="str">
        <f>INDEX('R1. Scenario specifications'!$C$11:$C$49,MATCH($B294,'R1. Scenario specifications'!$A$11:$A$49,0))</f>
        <v>Current 1.75DS, 2020 start, 'Expect the Unexpected' but with cheap EVs</v>
      </c>
      <c r="B294" s="15" t="s">
        <v>39</v>
      </c>
      <c r="C294" s="15" t="s">
        <v>317</v>
      </c>
      <c r="D294" s="15" t="s">
        <v>357</v>
      </c>
      <c r="E294" s="16">
        <v>0</v>
      </c>
      <c r="F294" s="16">
        <v>820.13437499999918</v>
      </c>
      <c r="G294" s="16">
        <v>1408.1397372246988</v>
      </c>
      <c r="H294" s="16">
        <v>77.752990740961394</v>
      </c>
      <c r="I294" s="16">
        <v>270.37377903887773</v>
      </c>
      <c r="J294" s="16">
        <v>1061.3227735013313</v>
      </c>
      <c r="K294" s="16">
        <v>866.80466725457904</v>
      </c>
      <c r="L294" s="16">
        <v>333.64428517179215</v>
      </c>
      <c r="M294" s="16">
        <v>419.28194076584589</v>
      </c>
      <c r="N294" s="16">
        <v>271.93870534779126</v>
      </c>
      <c r="O294" s="16">
        <v>4461.4729200977363</v>
      </c>
    </row>
    <row r="295" spans="1:15" x14ac:dyDescent="0.3">
      <c r="A295" s="15" t="str">
        <f>INDEX('R1. Scenario specifications'!$C$11:$C$49,MATCH($B295,'R1. Scenario specifications'!$A$11:$A$49,0))</f>
        <v>Current 1.75DS, 2020 start, 'Expect the Unexpected' but with cheap EVs</v>
      </c>
      <c r="B295" s="15" t="s">
        <v>39</v>
      </c>
      <c r="C295" s="15" t="s">
        <v>52</v>
      </c>
      <c r="D295" s="15" t="s">
        <v>358</v>
      </c>
      <c r="E295" s="16">
        <v>26912.443150928317</v>
      </c>
      <c r="F295" s="16">
        <v>24722.314044407496</v>
      </c>
      <c r="G295" s="16">
        <v>20336.60247381021</v>
      </c>
      <c r="H295" s="16">
        <v>17751.871649387216</v>
      </c>
      <c r="I295" s="16">
        <v>15437.582965948368</v>
      </c>
      <c r="J295" s="16">
        <v>13835.463763130601</v>
      </c>
      <c r="K295" s="16">
        <v>13469.038556299489</v>
      </c>
      <c r="L295" s="16">
        <v>12784.207465942896</v>
      </c>
      <c r="M295" s="16">
        <v>9819.2501583589874</v>
      </c>
      <c r="N295" s="16">
        <v>8657.5996818613021</v>
      </c>
      <c r="O295" s="16">
        <v>5268.9780324569383</v>
      </c>
    </row>
    <row r="296" spans="1:15" x14ac:dyDescent="0.3">
      <c r="A296" s="15" t="str">
        <f>INDEX('R1. Scenario specifications'!$C$11:$C$49,MATCH($B296,'R1. Scenario specifications'!$A$11:$A$49,0))</f>
        <v>Current 1.75DS, 2020 start, 'Expect the Unexpected' but with cheap EVs</v>
      </c>
      <c r="B296" s="15" t="s">
        <v>39</v>
      </c>
      <c r="C296" s="15" t="s">
        <v>318</v>
      </c>
      <c r="D296" s="15" t="s">
        <v>359</v>
      </c>
      <c r="E296" s="16">
        <v>0.55126200000000003</v>
      </c>
      <c r="F296" s="16">
        <v>0.27214200000000005</v>
      </c>
      <c r="G296" s="16">
        <v>45.963941456190994</v>
      </c>
      <c r="H296" s="16">
        <v>1664.8759352205254</v>
      </c>
      <c r="I296" s="16">
        <v>9924.4691353392736</v>
      </c>
      <c r="J296" s="16">
        <v>15099.893181369807</v>
      </c>
      <c r="K296" s="16">
        <v>16671.470848366953</v>
      </c>
      <c r="L296" s="16">
        <v>17689.688900110024</v>
      </c>
      <c r="M296" s="16">
        <v>19416.936544507924</v>
      </c>
      <c r="N296" s="16">
        <v>21321.547520457527</v>
      </c>
      <c r="O296" s="16">
        <v>22693.119919938239</v>
      </c>
    </row>
    <row r="297" spans="1:15" x14ac:dyDescent="0.3">
      <c r="A297" s="15" t="str">
        <f>INDEX('R1. Scenario specifications'!$C$11:$C$49,MATCH($B297,'R1. Scenario specifications'!$A$11:$A$49,0))</f>
        <v>Current 1.75DS, 2020 start, 'Expect the Unexpected' but with cheap EVs</v>
      </c>
      <c r="B297" s="15" t="s">
        <v>39</v>
      </c>
      <c r="C297" s="15" t="s">
        <v>319</v>
      </c>
      <c r="D297" s="15" t="s">
        <v>360</v>
      </c>
      <c r="E297" s="16">
        <v>138.88007226094672</v>
      </c>
      <c r="F297" s="16">
        <v>258.23201733274016</v>
      </c>
      <c r="G297" s="16">
        <v>2400.9356350362514</v>
      </c>
      <c r="H297" s="16">
        <v>804.61922697153739</v>
      </c>
      <c r="I297" s="16">
        <v>109.7802695611929</v>
      </c>
      <c r="J297" s="16">
        <v>157.09964929198389</v>
      </c>
      <c r="K297" s="16">
        <v>57.200616528729675</v>
      </c>
      <c r="L297" s="16">
        <v>39.311918117072402</v>
      </c>
      <c r="M297" s="16">
        <v>50</v>
      </c>
      <c r="N297" s="16">
        <v>232.921258428182</v>
      </c>
      <c r="O297" s="16">
        <v>416.44551212363797</v>
      </c>
    </row>
    <row r="298" spans="1:15" x14ac:dyDescent="0.3">
      <c r="A298" s="15" t="str">
        <f>INDEX('R1. Scenario specifications'!$C$11:$C$49,MATCH($B298,'R1. Scenario specifications'!$A$11:$A$49,0))</f>
        <v>Current 1.75DS, 2020 start, 'Expect the Unexpected' but with cheap EVs</v>
      </c>
      <c r="B298" s="15" t="s">
        <v>39</v>
      </c>
      <c r="C298" s="15" t="s">
        <v>53</v>
      </c>
      <c r="D298" s="15" t="s">
        <v>361</v>
      </c>
      <c r="E298" s="16">
        <v>47506.401201567351</v>
      </c>
      <c r="F298" s="16">
        <v>51370.316217901098</v>
      </c>
      <c r="G298" s="16">
        <v>62701.812555057528</v>
      </c>
      <c r="H298" s="16">
        <v>41827.375503690586</v>
      </c>
      <c r="I298" s="16">
        <v>17312.975077238691</v>
      </c>
      <c r="J298" s="16">
        <v>7277.287518052276</v>
      </c>
      <c r="K298" s="16">
        <v>7326.8863977015562</v>
      </c>
      <c r="L298" s="16">
        <v>9394.0901785450715</v>
      </c>
      <c r="M298" s="16">
        <v>7432.363984792205</v>
      </c>
      <c r="N298" s="16">
        <v>3505.3433163139434</v>
      </c>
      <c r="O298" s="16">
        <v>1130.3242873245904</v>
      </c>
    </row>
    <row r="299" spans="1:15" x14ac:dyDescent="0.3">
      <c r="A299" s="15" t="str">
        <f>INDEX('R1. Scenario specifications'!$C$11:$C$49,MATCH($B299,'R1. Scenario specifications'!$A$11:$A$49,0))</f>
        <v>Current 1.75DS, 2020 start, 'Expect the Unexpected' but with cheap EVs</v>
      </c>
      <c r="B299" s="15" t="s">
        <v>39</v>
      </c>
      <c r="C299" s="15" t="s">
        <v>54</v>
      </c>
      <c r="D299" s="15" t="s">
        <v>362</v>
      </c>
      <c r="E299" s="16">
        <v>703.55932605471696</v>
      </c>
      <c r="F299" s="16">
        <v>336.28891863781013</v>
      </c>
      <c r="G299" s="16">
        <v>564.8130061153006</v>
      </c>
      <c r="H299" s="16">
        <v>1091.209806267736</v>
      </c>
      <c r="I299" s="16">
        <v>1413.3439836721593</v>
      </c>
      <c r="J299" s="16">
        <v>1808.0693679593983</v>
      </c>
      <c r="K299" s="16">
        <v>2741.5829378718922</v>
      </c>
      <c r="L299" s="16">
        <v>5042.0351875314309</v>
      </c>
      <c r="M299" s="16">
        <v>11143.983683145769</v>
      </c>
      <c r="N299" s="16">
        <v>16921.895167691931</v>
      </c>
      <c r="O299" s="16">
        <v>15998.172465949801</v>
      </c>
    </row>
    <row r="300" spans="1:15" x14ac:dyDescent="0.3">
      <c r="A300" s="15" t="str">
        <f>INDEX('R1. Scenario specifications'!$C$11:$C$49,MATCH($B300,'R1. Scenario specifications'!$A$11:$A$49,0))</f>
        <v>Current 1.75DS, 2020 start, 'Expect the Unexpected' but with cheap EVs</v>
      </c>
      <c r="B300" s="15" t="s">
        <v>39</v>
      </c>
      <c r="C300" s="15" t="s">
        <v>320</v>
      </c>
      <c r="D300" s="15" t="s">
        <v>363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170.55255166032001</v>
      </c>
    </row>
    <row r="301" spans="1:15" x14ac:dyDescent="0.3">
      <c r="A301" s="15" t="str">
        <f>INDEX('R1. Scenario specifications'!$C$11:$C$49,MATCH($B301,'R1. Scenario specifications'!$A$11:$A$49,0))</f>
        <v>Current 1.75DS, 2020 start, 'Expect the Unexpected' but with cheap EVs</v>
      </c>
      <c r="B301" s="15" t="s">
        <v>39</v>
      </c>
      <c r="C301" s="15" t="s">
        <v>55</v>
      </c>
      <c r="D301" s="15" t="s">
        <v>265</v>
      </c>
      <c r="E301" s="16">
        <v>396.83789948059518</v>
      </c>
      <c r="F301" s="16">
        <v>188.11818856082573</v>
      </c>
      <c r="G301" s="16">
        <v>1903.0239702688114</v>
      </c>
      <c r="H301" s="16">
        <v>1043.8717720121019</v>
      </c>
      <c r="I301" s="16">
        <v>585.529034523679</v>
      </c>
      <c r="J301" s="16">
        <v>1989.7697719169887</v>
      </c>
      <c r="K301" s="16">
        <v>931.56538171298234</v>
      </c>
      <c r="L301" s="16">
        <v>0</v>
      </c>
      <c r="M301" s="16">
        <v>0</v>
      </c>
      <c r="N301" s="16">
        <v>0</v>
      </c>
      <c r="O301" s="16">
        <v>683.00273219141002</v>
      </c>
    </row>
    <row r="302" spans="1:15" x14ac:dyDescent="0.3">
      <c r="A302" s="15" t="str">
        <f>INDEX('R1. Scenario specifications'!$C$11:$C$49,MATCH($B302,'R1. Scenario specifications'!$A$11:$A$49,0))</f>
        <v>Current 1.75DS, 2020 start, 'Expect the Unexpected' but with cheap EVs</v>
      </c>
      <c r="B302" s="15" t="s">
        <v>39</v>
      </c>
      <c r="C302" s="15" t="s">
        <v>321</v>
      </c>
      <c r="D302" s="15" t="s">
        <v>344</v>
      </c>
      <c r="E302" s="16">
        <v>0</v>
      </c>
      <c r="F302" s="16">
        <v>0</v>
      </c>
      <c r="G302" s="16">
        <v>0</v>
      </c>
      <c r="H302" s="16">
        <v>5899.1542421525783</v>
      </c>
      <c r="I302" s="16">
        <v>9069.4981085713389</v>
      </c>
      <c r="J302" s="16">
        <v>13187.43207953106</v>
      </c>
      <c r="K302" s="16">
        <v>14911.490525117244</v>
      </c>
      <c r="L302" s="16">
        <v>15327.647479468531</v>
      </c>
      <c r="M302" s="16">
        <v>15297.962818678121</v>
      </c>
      <c r="N302" s="16">
        <v>14939.496212556427</v>
      </c>
      <c r="O302" s="16">
        <v>17409.096745578896</v>
      </c>
    </row>
    <row r="303" spans="1:15" x14ac:dyDescent="0.3">
      <c r="A303" s="15" t="str">
        <f>INDEX('R1. Scenario specifications'!$C$11:$C$49,MATCH($B303,'R1. Scenario specifications'!$A$11:$A$49,0))</f>
        <v>Current 1.75DS, 2030 start, 'Expect the Unexpected' but with cheap EVs</v>
      </c>
      <c r="B303" s="15" t="s">
        <v>40</v>
      </c>
      <c r="C303" s="15" t="s">
        <v>317</v>
      </c>
      <c r="D303" s="15" t="s">
        <v>357</v>
      </c>
      <c r="E303" s="16">
        <v>0</v>
      </c>
      <c r="F303" s="16">
        <v>820.13437499999918</v>
      </c>
      <c r="G303" s="16">
        <v>1408.1397372246988</v>
      </c>
      <c r="H303" s="16">
        <v>1323.5824485103799</v>
      </c>
      <c r="I303" s="16">
        <v>102.280554159285</v>
      </c>
      <c r="J303" s="16">
        <v>1768.8984295426671</v>
      </c>
      <c r="K303" s="16">
        <v>1127.00487256101</v>
      </c>
      <c r="L303" s="16">
        <v>356.36883785248608</v>
      </c>
      <c r="M303" s="16">
        <v>20.783082149686592</v>
      </c>
      <c r="N303" s="16">
        <v>544.15291801492549</v>
      </c>
      <c r="O303" s="16">
        <v>5015.9784201532811</v>
      </c>
    </row>
    <row r="304" spans="1:15" x14ac:dyDescent="0.3">
      <c r="A304" s="15" t="str">
        <f>INDEX('R1. Scenario specifications'!$C$11:$C$49,MATCH($B304,'R1. Scenario specifications'!$A$11:$A$49,0))</f>
        <v>Current 1.75DS, 2030 start, 'Expect the Unexpected' but with cheap EVs</v>
      </c>
      <c r="B304" s="15" t="s">
        <v>40</v>
      </c>
      <c r="C304" s="15" t="s">
        <v>52</v>
      </c>
      <c r="D304" s="15" t="s">
        <v>358</v>
      </c>
      <c r="E304" s="16">
        <v>26912.443150928317</v>
      </c>
      <c r="F304" s="16">
        <v>24722.314044407496</v>
      </c>
      <c r="G304" s="16">
        <v>20336.60247381021</v>
      </c>
      <c r="H304" s="16">
        <v>27739.57611616571</v>
      </c>
      <c r="I304" s="16">
        <v>19661.885135553504</v>
      </c>
      <c r="J304" s="16">
        <v>12065.247891328821</v>
      </c>
      <c r="K304" s="16">
        <v>9797.3523874003149</v>
      </c>
      <c r="L304" s="16">
        <v>9580.0557009355089</v>
      </c>
      <c r="M304" s="16">
        <v>9890.9010584269527</v>
      </c>
      <c r="N304" s="16">
        <v>8589.3192077991407</v>
      </c>
      <c r="O304" s="16">
        <v>5455.3803511292044</v>
      </c>
    </row>
    <row r="305" spans="1:15" x14ac:dyDescent="0.3">
      <c r="A305" s="15" t="str">
        <f>INDEX('R1. Scenario specifications'!$C$11:$C$49,MATCH($B305,'R1. Scenario specifications'!$A$11:$A$49,0))</f>
        <v>Current 1.75DS, 2030 start, 'Expect the Unexpected' but with cheap EVs</v>
      </c>
      <c r="B305" s="15" t="s">
        <v>40</v>
      </c>
      <c r="C305" s="15" t="s">
        <v>318</v>
      </c>
      <c r="D305" s="15" t="s">
        <v>359</v>
      </c>
      <c r="E305" s="16">
        <v>0.55126200000000003</v>
      </c>
      <c r="F305" s="16">
        <v>0.27214200000000005</v>
      </c>
      <c r="G305" s="16">
        <v>45.963941456190994</v>
      </c>
      <c r="H305" s="16">
        <v>54.999618863908154</v>
      </c>
      <c r="I305" s="16">
        <v>9551.0037235027121</v>
      </c>
      <c r="J305" s="16">
        <v>15540.910450401096</v>
      </c>
      <c r="K305" s="16">
        <v>17165.193699863597</v>
      </c>
      <c r="L305" s="16">
        <v>18228.618879008791</v>
      </c>
      <c r="M305" s="16">
        <v>19111.376002093064</v>
      </c>
      <c r="N305" s="16">
        <v>21105.14579120605</v>
      </c>
      <c r="O305" s="16">
        <v>22677.522519875045</v>
      </c>
    </row>
    <row r="306" spans="1:15" x14ac:dyDescent="0.3">
      <c r="A306" s="15" t="str">
        <f>INDEX('R1. Scenario specifications'!$C$11:$C$49,MATCH($B306,'R1. Scenario specifications'!$A$11:$A$49,0))</f>
        <v>Current 1.75DS, 2030 start, 'Expect the Unexpected' but with cheap EVs</v>
      </c>
      <c r="B306" s="15" t="s">
        <v>40</v>
      </c>
      <c r="C306" s="15" t="s">
        <v>319</v>
      </c>
      <c r="D306" s="15" t="s">
        <v>360</v>
      </c>
      <c r="E306" s="16">
        <v>138.88007226094672</v>
      </c>
      <c r="F306" s="16">
        <v>258.23201733274016</v>
      </c>
      <c r="G306" s="16">
        <v>2400.9356350362514</v>
      </c>
      <c r="H306" s="16">
        <v>2809.6664912999277</v>
      </c>
      <c r="I306" s="16">
        <v>637.44075100398186</v>
      </c>
      <c r="J306" s="16">
        <v>17.633491543633813</v>
      </c>
      <c r="K306" s="16">
        <v>0.59480215490378296</v>
      </c>
      <c r="L306" s="16">
        <v>4.8033965071970304</v>
      </c>
      <c r="M306" s="16">
        <v>31.272253815279988</v>
      </c>
      <c r="N306" s="16">
        <v>79.162059460779503</v>
      </c>
      <c r="O306" s="16">
        <v>267.47613726125769</v>
      </c>
    </row>
    <row r="307" spans="1:15" x14ac:dyDescent="0.3">
      <c r="A307" s="15" t="str">
        <f>INDEX('R1. Scenario specifications'!$C$11:$C$49,MATCH($B307,'R1. Scenario specifications'!$A$11:$A$49,0))</f>
        <v>Current 1.75DS, 2030 start, 'Expect the Unexpected' but with cheap EVs</v>
      </c>
      <c r="B307" s="15" t="s">
        <v>40</v>
      </c>
      <c r="C307" s="15" t="s">
        <v>53</v>
      </c>
      <c r="D307" s="15" t="s">
        <v>361</v>
      </c>
      <c r="E307" s="16">
        <v>47506.401201567351</v>
      </c>
      <c r="F307" s="16">
        <v>51370.316217901098</v>
      </c>
      <c r="G307" s="16">
        <v>62701.812555057528</v>
      </c>
      <c r="H307" s="16">
        <v>51809.718113977178</v>
      </c>
      <c r="I307" s="16">
        <v>17604.285191908493</v>
      </c>
      <c r="J307" s="16">
        <v>4739.1290618165094</v>
      </c>
      <c r="K307" s="16">
        <v>3471.5498219606566</v>
      </c>
      <c r="L307" s="16">
        <v>9455.7445128974687</v>
      </c>
      <c r="M307" s="16">
        <v>9503.8515365312178</v>
      </c>
      <c r="N307" s="16">
        <v>4737.6339672915155</v>
      </c>
      <c r="O307" s="16">
        <v>1652.5635516255632</v>
      </c>
    </row>
    <row r="308" spans="1:15" x14ac:dyDescent="0.3">
      <c r="A308" s="15" t="str">
        <f>INDEX('R1. Scenario specifications'!$C$11:$C$49,MATCH($B308,'R1. Scenario specifications'!$A$11:$A$49,0))</f>
        <v>Current 1.75DS, 2030 start, 'Expect the Unexpected' but with cheap EVs</v>
      </c>
      <c r="B308" s="15" t="s">
        <v>40</v>
      </c>
      <c r="C308" s="15" t="s">
        <v>54</v>
      </c>
      <c r="D308" s="15" t="s">
        <v>362</v>
      </c>
      <c r="E308" s="16">
        <v>703.55932605471696</v>
      </c>
      <c r="F308" s="16">
        <v>336.28891863781013</v>
      </c>
      <c r="G308" s="16">
        <v>564.8130061153006</v>
      </c>
      <c r="H308" s="16">
        <v>1128.2144782527348</v>
      </c>
      <c r="I308" s="16">
        <v>3029.109318537819</v>
      </c>
      <c r="J308" s="16">
        <v>8117.7878665709841</v>
      </c>
      <c r="K308" s="16">
        <v>13520.575601370812</v>
      </c>
      <c r="L308" s="16">
        <v>9027.9398088094258</v>
      </c>
      <c r="M308" s="16">
        <v>10021.089532510703</v>
      </c>
      <c r="N308" s="16">
        <v>15737.95214515718</v>
      </c>
      <c r="O308" s="16">
        <v>15022.393975478202</v>
      </c>
    </row>
    <row r="309" spans="1:15" x14ac:dyDescent="0.3">
      <c r="A309" s="15" t="str">
        <f>INDEX('R1. Scenario specifications'!$C$11:$C$49,MATCH($B309,'R1. Scenario specifications'!$A$11:$A$49,0))</f>
        <v>Current 1.75DS, 2030 start, 'Expect the Unexpected' but with cheap EVs</v>
      </c>
      <c r="B309" s="15" t="s">
        <v>40</v>
      </c>
      <c r="C309" s="15" t="s">
        <v>320</v>
      </c>
      <c r="D309" s="15" t="s">
        <v>363</v>
      </c>
      <c r="E309" s="16">
        <v>0</v>
      </c>
      <c r="F309" s="16">
        <v>0</v>
      </c>
      <c r="G309" s="16">
        <v>0</v>
      </c>
      <c r="H309" s="16">
        <v>2619.5877133001891</v>
      </c>
      <c r="I309" s="16">
        <v>779.11740969659968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170.55255166032001</v>
      </c>
    </row>
    <row r="310" spans="1:15" x14ac:dyDescent="0.3">
      <c r="A310" s="15" t="str">
        <f>INDEX('R1. Scenario specifications'!$C$11:$C$49,MATCH($B310,'R1. Scenario specifications'!$A$11:$A$49,0))</f>
        <v>Current 1.75DS, 2030 start, 'Expect the Unexpected' but with cheap EVs</v>
      </c>
      <c r="B310" s="15" t="s">
        <v>40</v>
      </c>
      <c r="C310" s="15" t="s">
        <v>55</v>
      </c>
      <c r="D310" s="15" t="s">
        <v>265</v>
      </c>
      <c r="E310" s="16">
        <v>396.83789948059518</v>
      </c>
      <c r="F310" s="16">
        <v>188.11818856082573</v>
      </c>
      <c r="G310" s="16">
        <v>1903.0239702688114</v>
      </c>
      <c r="H310" s="16">
        <v>4540.2259800896691</v>
      </c>
      <c r="I310" s="16">
        <v>1960.3604794389739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715.59795707662704</v>
      </c>
    </row>
    <row r="311" spans="1:15" x14ac:dyDescent="0.3">
      <c r="A311" s="15" t="str">
        <f>INDEX('R1. Scenario specifications'!$C$11:$C$49,MATCH($B311,'R1. Scenario specifications'!$A$11:$A$49,0))</f>
        <v>Current 1.75DS, 2030 start, 'Expect the Unexpected' but with cheap EVs</v>
      </c>
      <c r="B311" s="15" t="s">
        <v>40</v>
      </c>
      <c r="C311" s="15" t="s">
        <v>321</v>
      </c>
      <c r="D311" s="15" t="s">
        <v>344</v>
      </c>
      <c r="E311" s="16">
        <v>0</v>
      </c>
      <c r="F311" s="16">
        <v>0</v>
      </c>
      <c r="G311" s="16">
        <v>0</v>
      </c>
      <c r="H311" s="16">
        <v>0</v>
      </c>
      <c r="I311" s="16">
        <v>7428.1033279302455</v>
      </c>
      <c r="J311" s="16">
        <v>10519.326804519376</v>
      </c>
      <c r="K311" s="16">
        <v>10017.759010902442</v>
      </c>
      <c r="L311" s="16">
        <v>14493.344586286339</v>
      </c>
      <c r="M311" s="16">
        <v>16010.501258759652</v>
      </c>
      <c r="N311" s="16">
        <v>15795.206328363758</v>
      </c>
      <c r="O311" s="16">
        <v>17536.432796831898</v>
      </c>
    </row>
    <row r="312" spans="1:15" x14ac:dyDescent="0.3">
      <c r="A312" s="15" t="str">
        <f>INDEX('R1. Scenario specifications'!$C$11:$C$49,MATCH($B312,'R1. Scenario specifications'!$A$11:$A$49,0))</f>
        <v>Current 1.75DS, 2020 start, 'Expect the Unexpected' but with cheap energy efficiency</v>
      </c>
      <c r="B312" s="15" t="s">
        <v>41</v>
      </c>
      <c r="C312" s="15" t="s">
        <v>317</v>
      </c>
      <c r="D312" s="15" t="s">
        <v>357</v>
      </c>
      <c r="E312" s="16">
        <v>0</v>
      </c>
      <c r="F312" s="16">
        <v>820.13437499999918</v>
      </c>
      <c r="G312" s="16">
        <v>1408.1397372246988</v>
      </c>
      <c r="H312" s="16">
        <v>507.5931604437655</v>
      </c>
      <c r="I312" s="16">
        <v>3148.4000656152921</v>
      </c>
      <c r="J312" s="16">
        <v>7363.4863930391739</v>
      </c>
      <c r="K312" s="16">
        <v>5562.6537172059398</v>
      </c>
      <c r="L312" s="16">
        <v>1556.0281449072036</v>
      </c>
      <c r="M312" s="16">
        <v>238.11343802134488</v>
      </c>
      <c r="N312" s="16">
        <v>133.50711791213081</v>
      </c>
      <c r="O312" s="16">
        <v>4650.9127636874764</v>
      </c>
    </row>
    <row r="313" spans="1:15" x14ac:dyDescent="0.3">
      <c r="A313" s="15" t="str">
        <f>INDEX('R1. Scenario specifications'!$C$11:$C$49,MATCH($B313,'R1. Scenario specifications'!$A$11:$A$49,0))</f>
        <v>Current 1.75DS, 2020 start, 'Expect the Unexpected' but with cheap energy efficiency</v>
      </c>
      <c r="B313" s="15" t="s">
        <v>41</v>
      </c>
      <c r="C313" s="15" t="s">
        <v>52</v>
      </c>
      <c r="D313" s="15" t="s">
        <v>358</v>
      </c>
      <c r="E313" s="16">
        <v>26912.443150928317</v>
      </c>
      <c r="F313" s="16">
        <v>24722.314044407496</v>
      </c>
      <c r="G313" s="16">
        <v>20336.60247381021</v>
      </c>
      <c r="H313" s="16">
        <v>20932.439758506669</v>
      </c>
      <c r="I313" s="16">
        <v>36073.538270964811</v>
      </c>
      <c r="J313" s="16">
        <v>22918.333650950062</v>
      </c>
      <c r="K313" s="16">
        <v>18007.619922833706</v>
      </c>
      <c r="L313" s="16">
        <v>18152.844276433298</v>
      </c>
      <c r="M313" s="16">
        <v>16847.641196504632</v>
      </c>
      <c r="N313" s="16">
        <v>12760.316309921503</v>
      </c>
      <c r="O313" s="16">
        <v>5977.5105805823359</v>
      </c>
    </row>
    <row r="314" spans="1:15" x14ac:dyDescent="0.3">
      <c r="A314" s="15" t="str">
        <f>INDEX('R1. Scenario specifications'!$C$11:$C$49,MATCH($B314,'R1. Scenario specifications'!$A$11:$A$49,0))</f>
        <v>Current 1.75DS, 2020 start, 'Expect the Unexpected' but with cheap energy efficiency</v>
      </c>
      <c r="B314" s="15" t="s">
        <v>41</v>
      </c>
      <c r="C314" s="15" t="s">
        <v>318</v>
      </c>
      <c r="D314" s="15" t="s">
        <v>359</v>
      </c>
      <c r="E314" s="16">
        <v>0.55126200000000003</v>
      </c>
      <c r="F314" s="16">
        <v>0.27214200000000005</v>
      </c>
      <c r="G314" s="16">
        <v>45.963941456190994</v>
      </c>
      <c r="H314" s="16">
        <v>56.220066244731683</v>
      </c>
      <c r="I314" s="16">
        <v>51.660604412763973</v>
      </c>
      <c r="J314" s="16">
        <v>46.722369845539248</v>
      </c>
      <c r="K314" s="16">
        <v>4636.0687244817627</v>
      </c>
      <c r="L314" s="16">
        <v>9550.4652759572346</v>
      </c>
      <c r="M314" s="16">
        <v>11603.306429715705</v>
      </c>
      <c r="N314" s="16">
        <v>12293.184592223412</v>
      </c>
      <c r="O314" s="16">
        <v>14214.157323956453</v>
      </c>
    </row>
    <row r="315" spans="1:15" x14ac:dyDescent="0.3">
      <c r="A315" s="15" t="str">
        <f>INDEX('R1. Scenario specifications'!$C$11:$C$49,MATCH($B315,'R1. Scenario specifications'!$A$11:$A$49,0))</f>
        <v>Current 1.75DS, 2020 start, 'Expect the Unexpected' but with cheap energy efficiency</v>
      </c>
      <c r="B315" s="15" t="s">
        <v>41</v>
      </c>
      <c r="C315" s="15" t="s">
        <v>319</v>
      </c>
      <c r="D315" s="15" t="s">
        <v>360</v>
      </c>
      <c r="E315" s="16">
        <v>138.88007226094672</v>
      </c>
      <c r="F315" s="16">
        <v>258.23201733274016</v>
      </c>
      <c r="G315" s="16">
        <v>2400.9356350362514</v>
      </c>
      <c r="H315" s="16">
        <v>2054.0673139483151</v>
      </c>
      <c r="I315" s="16">
        <v>2068.7985649750549</v>
      </c>
      <c r="J315" s="16">
        <v>1975.3555584651399</v>
      </c>
      <c r="K315" s="16">
        <v>1058.6751861106909</v>
      </c>
      <c r="L315" s="16">
        <v>333.76775046210645</v>
      </c>
      <c r="M315" s="16">
        <v>134.03398088052109</v>
      </c>
      <c r="N315" s="16">
        <v>133.78101851756006</v>
      </c>
      <c r="O315" s="16">
        <v>162.10274871816401</v>
      </c>
    </row>
    <row r="316" spans="1:15" x14ac:dyDescent="0.3">
      <c r="A316" s="15" t="str">
        <f>INDEX('R1. Scenario specifications'!$C$11:$C$49,MATCH($B316,'R1. Scenario specifications'!$A$11:$A$49,0))</f>
        <v>Current 1.75DS, 2020 start, 'Expect the Unexpected' but with cheap energy efficiency</v>
      </c>
      <c r="B316" s="15" t="s">
        <v>41</v>
      </c>
      <c r="C316" s="15" t="s">
        <v>53</v>
      </c>
      <c r="D316" s="15" t="s">
        <v>361</v>
      </c>
      <c r="E316" s="16">
        <v>47506.401201567351</v>
      </c>
      <c r="F316" s="16">
        <v>51370.316217901098</v>
      </c>
      <c r="G316" s="16">
        <v>62701.812555057528</v>
      </c>
      <c r="H316" s="16">
        <v>38577.614311599988</v>
      </c>
      <c r="I316" s="16">
        <v>13810.757652129769</v>
      </c>
      <c r="J316" s="16">
        <v>15166.722352111168</v>
      </c>
      <c r="K316" s="16">
        <v>14177.951013793103</v>
      </c>
      <c r="L316" s="16">
        <v>8876.2802260899771</v>
      </c>
      <c r="M316" s="16">
        <v>6059.8381882212871</v>
      </c>
      <c r="N316" s="16">
        <v>4815.0314299398815</v>
      </c>
      <c r="O316" s="16">
        <v>2477.8838402973138</v>
      </c>
    </row>
    <row r="317" spans="1:15" x14ac:dyDescent="0.3">
      <c r="A317" s="15" t="str">
        <f>INDEX('R1. Scenario specifications'!$C$11:$C$49,MATCH($B317,'R1. Scenario specifications'!$A$11:$A$49,0))</f>
        <v>Current 1.75DS, 2020 start, 'Expect the Unexpected' but with cheap energy efficiency</v>
      </c>
      <c r="B317" s="15" t="s">
        <v>41</v>
      </c>
      <c r="C317" s="15" t="s">
        <v>54</v>
      </c>
      <c r="D317" s="15" t="s">
        <v>362</v>
      </c>
      <c r="E317" s="16">
        <v>703.55932605471696</v>
      </c>
      <c r="F317" s="16">
        <v>336.28891863781013</v>
      </c>
      <c r="G317" s="16">
        <v>564.8130061153006</v>
      </c>
      <c r="H317" s="16">
        <v>1091.3243589235315</v>
      </c>
      <c r="I317" s="16">
        <v>1163.9581934082153</v>
      </c>
      <c r="J317" s="16">
        <v>1054.1943509523333</v>
      </c>
      <c r="K317" s="16">
        <v>1103.422331336516</v>
      </c>
      <c r="L317" s="16">
        <v>2282.8700179628504</v>
      </c>
      <c r="M317" s="16">
        <v>5316.0753007510966</v>
      </c>
      <c r="N317" s="16">
        <v>11433.288574156652</v>
      </c>
      <c r="O317" s="16">
        <v>14005.146706069385</v>
      </c>
    </row>
    <row r="318" spans="1:15" x14ac:dyDescent="0.3">
      <c r="A318" s="15" t="str">
        <f>INDEX('R1. Scenario specifications'!$C$11:$C$49,MATCH($B318,'R1. Scenario specifications'!$A$11:$A$49,0))</f>
        <v>Current 1.75DS, 2020 start, 'Expect the Unexpected' but with cheap energy efficiency</v>
      </c>
      <c r="B318" s="15" t="s">
        <v>41</v>
      </c>
      <c r="C318" s="15" t="s">
        <v>320</v>
      </c>
      <c r="D318" s="15" t="s">
        <v>363</v>
      </c>
      <c r="E318" s="16">
        <v>0</v>
      </c>
      <c r="F318" s="16">
        <v>0</v>
      </c>
      <c r="G318" s="16">
        <v>0</v>
      </c>
      <c r="H318" s="16">
        <v>55.5555555555556</v>
      </c>
      <c r="I318" s="16">
        <v>55.5555555555556</v>
      </c>
      <c r="J318" s="16">
        <v>147.00126273292352</v>
      </c>
      <c r="K318" s="16">
        <v>92.078234965715595</v>
      </c>
      <c r="L318" s="16">
        <v>30.213105460229784</v>
      </c>
      <c r="M318" s="16">
        <v>0.65262846977223299</v>
      </c>
      <c r="N318" s="16">
        <v>0</v>
      </c>
      <c r="O318" s="16">
        <v>170.55255166032001</v>
      </c>
    </row>
    <row r="319" spans="1:15" x14ac:dyDescent="0.3">
      <c r="A319" s="15" t="str">
        <f>INDEX('R1. Scenario specifications'!$C$11:$C$49,MATCH($B319,'R1. Scenario specifications'!$A$11:$A$49,0))</f>
        <v>Current 1.75DS, 2020 start, 'Expect the Unexpected' but with cheap energy efficiency</v>
      </c>
      <c r="B319" s="15" t="s">
        <v>41</v>
      </c>
      <c r="C319" s="15" t="s">
        <v>55</v>
      </c>
      <c r="D319" s="15" t="s">
        <v>265</v>
      </c>
      <c r="E319" s="16">
        <v>396.83789948059518</v>
      </c>
      <c r="F319" s="16">
        <v>188.11818856082573</v>
      </c>
      <c r="G319" s="16">
        <v>1903.0239702688114</v>
      </c>
      <c r="H319" s="16">
        <v>1156.3532851327743</v>
      </c>
      <c r="I319" s="16">
        <v>4117.1683264990079</v>
      </c>
      <c r="J319" s="16">
        <v>9030.9646505444507</v>
      </c>
      <c r="K319" s="16">
        <v>3789.0571403514596</v>
      </c>
      <c r="L319" s="16">
        <v>0</v>
      </c>
      <c r="M319" s="16">
        <v>0</v>
      </c>
      <c r="N319" s="16">
        <v>0</v>
      </c>
      <c r="O319" s="16">
        <v>872.84337757393598</v>
      </c>
    </row>
    <row r="320" spans="1:15" x14ac:dyDescent="0.3">
      <c r="A320" s="15" t="str">
        <f>INDEX('R1. Scenario specifications'!$C$11:$C$49,MATCH($B320,'R1. Scenario specifications'!$A$11:$A$49,0))</f>
        <v>Current 1.75DS, 2020 start, 'Expect the Unexpected' but with cheap energy efficiency</v>
      </c>
      <c r="B320" s="15" t="s">
        <v>41</v>
      </c>
      <c r="C320" s="15" t="s">
        <v>321</v>
      </c>
      <c r="D320" s="15" t="s">
        <v>344</v>
      </c>
      <c r="E320" s="16">
        <v>0</v>
      </c>
      <c r="F320" s="16">
        <v>0</v>
      </c>
      <c r="G320" s="16">
        <v>0</v>
      </c>
      <c r="H320" s="16">
        <v>5081.3786344914342</v>
      </c>
      <c r="I320" s="16">
        <v>10665.786484925515</v>
      </c>
      <c r="J320" s="16">
        <v>14722.996992631077</v>
      </c>
      <c r="K320" s="16">
        <v>16162.562288012707</v>
      </c>
      <c r="L320" s="16">
        <v>17152.711490355407</v>
      </c>
      <c r="M320" s="16">
        <v>18121.32074100208</v>
      </c>
      <c r="N320" s="16">
        <v>18952.505150378052</v>
      </c>
      <c r="O320" s="16">
        <v>19855.440144856118</v>
      </c>
    </row>
    <row r="321" spans="1:15" x14ac:dyDescent="0.3">
      <c r="A321" s="15" t="str">
        <f>INDEX('R1. Scenario specifications'!$C$11:$C$49,MATCH($B321,'R1. Scenario specifications'!$A$11:$A$49,0))</f>
        <v>Current 1.75DS, 2030 start, 'Expect the Unexpected' but with cheap energy efficiency</v>
      </c>
      <c r="B321" s="15" t="s">
        <v>42</v>
      </c>
      <c r="C321" s="15" t="s">
        <v>317</v>
      </c>
      <c r="D321" s="15" t="s">
        <v>357</v>
      </c>
      <c r="E321" s="16">
        <v>0</v>
      </c>
      <c r="F321" s="16">
        <v>820.13437499999918</v>
      </c>
      <c r="G321" s="16">
        <v>1408.1397372246988</v>
      </c>
      <c r="H321" s="16">
        <v>1323.5824485103799</v>
      </c>
      <c r="I321" s="16">
        <v>868.9574098286314</v>
      </c>
      <c r="J321" s="16">
        <v>8067.3072940906832</v>
      </c>
      <c r="K321" s="16">
        <v>6795.8496266124666</v>
      </c>
      <c r="L321" s="16">
        <v>2510.1994581592298</v>
      </c>
      <c r="M321" s="16">
        <v>603.78630056241377</v>
      </c>
      <c r="N321" s="16">
        <v>693.72776156673979</v>
      </c>
      <c r="O321" s="16">
        <v>4850.8477405621952</v>
      </c>
    </row>
    <row r="322" spans="1:15" x14ac:dyDescent="0.3">
      <c r="A322" s="15" t="str">
        <f>INDEX('R1. Scenario specifications'!$C$11:$C$49,MATCH($B322,'R1. Scenario specifications'!$A$11:$A$49,0))</f>
        <v>Current 1.75DS, 2030 start, 'Expect the Unexpected' but with cheap energy efficiency</v>
      </c>
      <c r="B322" s="15" t="s">
        <v>42</v>
      </c>
      <c r="C322" s="15" t="s">
        <v>52</v>
      </c>
      <c r="D322" s="15" t="s">
        <v>358</v>
      </c>
      <c r="E322" s="16">
        <v>26912.443150928317</v>
      </c>
      <c r="F322" s="16">
        <v>24722.314044407496</v>
      </c>
      <c r="G322" s="16">
        <v>20336.60247381021</v>
      </c>
      <c r="H322" s="16">
        <v>27739.57611616571</v>
      </c>
      <c r="I322" s="16">
        <v>36493.029015250664</v>
      </c>
      <c r="J322" s="16">
        <v>16353.321678376908</v>
      </c>
      <c r="K322" s="16">
        <v>8746.960392515226</v>
      </c>
      <c r="L322" s="16">
        <v>15435.914149042419</v>
      </c>
      <c r="M322" s="16">
        <v>17878.345139467256</v>
      </c>
      <c r="N322" s="16">
        <v>16049.235394469499</v>
      </c>
      <c r="O322" s="16">
        <v>7982.447701848283</v>
      </c>
    </row>
    <row r="323" spans="1:15" x14ac:dyDescent="0.3">
      <c r="A323" s="15" t="str">
        <f>INDEX('R1. Scenario specifications'!$C$11:$C$49,MATCH($B323,'R1. Scenario specifications'!$A$11:$A$49,0))</f>
        <v>Current 1.75DS, 2030 start, 'Expect the Unexpected' but with cheap energy efficiency</v>
      </c>
      <c r="B323" s="15" t="s">
        <v>42</v>
      </c>
      <c r="C323" s="15" t="s">
        <v>318</v>
      </c>
      <c r="D323" s="15" t="s">
        <v>359</v>
      </c>
      <c r="E323" s="16">
        <v>0.55126200000000003</v>
      </c>
      <c r="F323" s="16">
        <v>0.27214200000000005</v>
      </c>
      <c r="G323" s="16">
        <v>45.963941456190994</v>
      </c>
      <c r="H323" s="16">
        <v>54.999618863908154</v>
      </c>
      <c r="I323" s="16">
        <v>52.657336639491533</v>
      </c>
      <c r="J323" s="16">
        <v>468.56602966643948</v>
      </c>
      <c r="K323" s="16">
        <v>2882.7550458235019</v>
      </c>
      <c r="L323" s="16">
        <v>6941.5989537084852</v>
      </c>
      <c r="M323" s="16">
        <v>10987.364939104185</v>
      </c>
      <c r="N323" s="16">
        <v>12557.315895418644</v>
      </c>
      <c r="O323" s="16">
        <v>14314.426299306122</v>
      </c>
    </row>
    <row r="324" spans="1:15" x14ac:dyDescent="0.3">
      <c r="A324" s="15" t="str">
        <f>INDEX('R1. Scenario specifications'!$C$11:$C$49,MATCH($B324,'R1. Scenario specifications'!$A$11:$A$49,0))</f>
        <v>Current 1.75DS, 2030 start, 'Expect the Unexpected' but with cheap energy efficiency</v>
      </c>
      <c r="B324" s="15" t="s">
        <v>42</v>
      </c>
      <c r="C324" s="15" t="s">
        <v>319</v>
      </c>
      <c r="D324" s="15" t="s">
        <v>360</v>
      </c>
      <c r="E324" s="16">
        <v>138.88007226094672</v>
      </c>
      <c r="F324" s="16">
        <v>258.23201733274016</v>
      </c>
      <c r="G324" s="16">
        <v>2400.9356350362514</v>
      </c>
      <c r="H324" s="16">
        <v>2809.6664912999277</v>
      </c>
      <c r="I324" s="16">
        <v>1785.838732820125</v>
      </c>
      <c r="J324" s="16">
        <v>420.32930493586139</v>
      </c>
      <c r="K324" s="16">
        <v>24.697141621169056</v>
      </c>
      <c r="L324" s="16">
        <v>7.6605341143462198</v>
      </c>
      <c r="M324" s="16">
        <v>4.9931640916342896</v>
      </c>
      <c r="N324" s="16">
        <v>101.41885644293087</v>
      </c>
      <c r="O324" s="16">
        <v>186.79447229554648</v>
      </c>
    </row>
    <row r="325" spans="1:15" x14ac:dyDescent="0.3">
      <c r="A325" s="15" t="str">
        <f>INDEX('R1. Scenario specifications'!$C$11:$C$49,MATCH($B325,'R1. Scenario specifications'!$A$11:$A$49,0))</f>
        <v>Current 1.75DS, 2030 start, 'Expect the Unexpected' but with cheap energy efficiency</v>
      </c>
      <c r="B325" s="15" t="s">
        <v>42</v>
      </c>
      <c r="C325" s="15" t="s">
        <v>53</v>
      </c>
      <c r="D325" s="15" t="s">
        <v>361</v>
      </c>
      <c r="E325" s="16">
        <v>47506.401201567351</v>
      </c>
      <c r="F325" s="16">
        <v>51370.316217901098</v>
      </c>
      <c r="G325" s="16">
        <v>62701.812555057528</v>
      </c>
      <c r="H325" s="16">
        <v>51809.718113977178</v>
      </c>
      <c r="I325" s="16">
        <v>18522.163970836264</v>
      </c>
      <c r="J325" s="16">
        <v>19861.424330824946</v>
      </c>
      <c r="K325" s="16">
        <v>18024.703946434725</v>
      </c>
      <c r="L325" s="16">
        <v>14910.489856252865</v>
      </c>
      <c r="M325" s="16">
        <v>7984.5319009453433</v>
      </c>
      <c r="N325" s="16">
        <v>5293.7050747451049</v>
      </c>
      <c r="O325" s="16">
        <v>2627.105288673833</v>
      </c>
    </row>
    <row r="326" spans="1:15" x14ac:dyDescent="0.3">
      <c r="A326" s="15" t="str">
        <f>INDEX('R1. Scenario specifications'!$C$11:$C$49,MATCH($B326,'R1. Scenario specifications'!$A$11:$A$49,0))</f>
        <v>Current 1.75DS, 2030 start, 'Expect the Unexpected' but with cheap energy efficiency</v>
      </c>
      <c r="B326" s="15" t="s">
        <v>42</v>
      </c>
      <c r="C326" s="15" t="s">
        <v>54</v>
      </c>
      <c r="D326" s="15" t="s">
        <v>362</v>
      </c>
      <c r="E326" s="16">
        <v>703.55932605471696</v>
      </c>
      <c r="F326" s="16">
        <v>336.28891863781013</v>
      </c>
      <c r="G326" s="16">
        <v>564.8130061153006</v>
      </c>
      <c r="H326" s="16">
        <v>1128.2144782527348</v>
      </c>
      <c r="I326" s="16">
        <v>1089.6040537598524</v>
      </c>
      <c r="J326" s="16">
        <v>4014.2272062103425</v>
      </c>
      <c r="K326" s="16">
        <v>9541.2674806268369</v>
      </c>
      <c r="L326" s="16">
        <v>6316.1388241478599</v>
      </c>
      <c r="M326" s="16">
        <v>4266.4722868757081</v>
      </c>
      <c r="N326" s="16">
        <v>7297.6631400221495</v>
      </c>
      <c r="O326" s="16">
        <v>11771.233679777648</v>
      </c>
    </row>
    <row r="327" spans="1:15" x14ac:dyDescent="0.3">
      <c r="A327" s="15" t="str">
        <f>INDEX('R1. Scenario specifications'!$C$11:$C$49,MATCH($B327,'R1. Scenario specifications'!$A$11:$A$49,0))</f>
        <v>Current 1.75DS, 2030 start, 'Expect the Unexpected' but with cheap energy efficiency</v>
      </c>
      <c r="B327" s="15" t="s">
        <v>42</v>
      </c>
      <c r="C327" s="15" t="s">
        <v>320</v>
      </c>
      <c r="D327" s="15" t="s">
        <v>363</v>
      </c>
      <c r="E327" s="16">
        <v>0</v>
      </c>
      <c r="F327" s="16">
        <v>0</v>
      </c>
      <c r="G327" s="16">
        <v>0</v>
      </c>
      <c r="H327" s="16">
        <v>2619.5877133001891</v>
      </c>
      <c r="I327" s="16">
        <v>789.33371572914268</v>
      </c>
      <c r="J327" s="16">
        <v>237.91364214430996</v>
      </c>
      <c r="K327" s="16">
        <v>69.856522173727299</v>
      </c>
      <c r="L327" s="16">
        <v>0</v>
      </c>
      <c r="M327" s="16">
        <v>0</v>
      </c>
      <c r="N327" s="16">
        <v>0</v>
      </c>
      <c r="O327" s="16">
        <v>167.17214152032</v>
      </c>
    </row>
    <row r="328" spans="1:15" x14ac:dyDescent="0.3">
      <c r="A328" s="15" t="str">
        <f>INDEX('R1. Scenario specifications'!$C$11:$C$49,MATCH($B328,'R1. Scenario specifications'!$A$11:$A$49,0))</f>
        <v>Current 1.75DS, 2030 start, 'Expect the Unexpected' but with cheap energy efficiency</v>
      </c>
      <c r="B328" s="15" t="s">
        <v>42</v>
      </c>
      <c r="C328" s="15" t="s">
        <v>55</v>
      </c>
      <c r="D328" s="15" t="s">
        <v>265</v>
      </c>
      <c r="E328" s="16">
        <v>396.83789948059518</v>
      </c>
      <c r="F328" s="16">
        <v>188.11818856082573</v>
      </c>
      <c r="G328" s="16">
        <v>1903.0239702688114</v>
      </c>
      <c r="H328" s="16">
        <v>4540.2259800896691</v>
      </c>
      <c r="I328" s="16">
        <v>4280.14122551933</v>
      </c>
      <c r="J328" s="16">
        <v>2042.3627822894739</v>
      </c>
      <c r="K328" s="16">
        <v>415.85697198490766</v>
      </c>
      <c r="L328" s="16">
        <v>0</v>
      </c>
      <c r="M328" s="16">
        <v>0</v>
      </c>
      <c r="N328" s="16">
        <v>0</v>
      </c>
      <c r="O328" s="16">
        <v>1002.9976802589841</v>
      </c>
    </row>
    <row r="329" spans="1:15" x14ac:dyDescent="0.3">
      <c r="A329" s="15" t="str">
        <f>INDEX('R1. Scenario specifications'!$C$11:$C$49,MATCH($B329,'R1. Scenario specifications'!$A$11:$A$49,0))</f>
        <v>Current 1.75DS, 2030 start, 'Expect the Unexpected' but with cheap energy efficiency</v>
      </c>
      <c r="B329" s="15" t="s">
        <v>42</v>
      </c>
      <c r="C329" s="15" t="s">
        <v>321</v>
      </c>
      <c r="D329" s="15" t="s">
        <v>344</v>
      </c>
      <c r="E329" s="16">
        <v>0</v>
      </c>
      <c r="F329" s="16">
        <v>0</v>
      </c>
      <c r="G329" s="16">
        <v>0</v>
      </c>
      <c r="H329" s="16">
        <v>0</v>
      </c>
      <c r="I329" s="16">
        <v>9354.029259057912</v>
      </c>
      <c r="J329" s="16">
        <v>13756.826968040688</v>
      </c>
      <c r="K329" s="16">
        <v>12500.631773764311</v>
      </c>
      <c r="L329" s="16">
        <v>15975.263798513324</v>
      </c>
      <c r="M329" s="16">
        <v>18137.162960546681</v>
      </c>
      <c r="N329" s="16">
        <v>19021.833424545592</v>
      </c>
      <c r="O329" s="16">
        <v>20071.117287411565</v>
      </c>
    </row>
    <row r="330" spans="1:15" x14ac:dyDescent="0.3">
      <c r="A330" s="15" t="str">
        <f>INDEX('R1. Scenario specifications'!$C$11:$C$49,MATCH($B330,'R1. Scenario specifications'!$A$11:$A$49,0))</f>
        <v>Current 1.75DS, 2020 start, 'Expect the Unexpected' but with most conservative biomass CCS / NET technology cost assumptions</v>
      </c>
      <c r="B330" s="15" t="s">
        <v>43</v>
      </c>
      <c r="C330" s="15" t="s">
        <v>317</v>
      </c>
      <c r="D330" s="15" t="s">
        <v>357</v>
      </c>
      <c r="E330" s="16">
        <v>0</v>
      </c>
      <c r="F330" s="16">
        <v>820.13437499999918</v>
      </c>
      <c r="G330" s="16">
        <v>1408.1397372246988</v>
      </c>
      <c r="H330" s="16">
        <v>698.60061545115013</v>
      </c>
      <c r="I330" s="16">
        <v>2305.3403339793053</v>
      </c>
      <c r="J330" s="16">
        <v>8037.8194939302102</v>
      </c>
      <c r="K330" s="16">
        <v>5371.7037242591396</v>
      </c>
      <c r="L330" s="16">
        <v>715.2002711836617</v>
      </c>
      <c r="M330" s="16">
        <v>306.69546891905236</v>
      </c>
      <c r="N330" s="16">
        <v>170.70113330158762</v>
      </c>
      <c r="O330" s="16">
        <v>4794.8584206755368</v>
      </c>
    </row>
    <row r="331" spans="1:15" x14ac:dyDescent="0.3">
      <c r="A331" s="15" t="str">
        <f>INDEX('R1. Scenario specifications'!$C$11:$C$49,MATCH($B331,'R1. Scenario specifications'!$A$11:$A$49,0))</f>
        <v>Current 1.75DS, 2020 start, 'Expect the Unexpected' but with most conservative biomass CCS / NET technology cost assumptions</v>
      </c>
      <c r="B331" s="15" t="s">
        <v>43</v>
      </c>
      <c r="C331" s="15" t="s">
        <v>52</v>
      </c>
      <c r="D331" s="15" t="s">
        <v>358</v>
      </c>
      <c r="E331" s="16">
        <v>26912.443150928317</v>
      </c>
      <c r="F331" s="16">
        <v>24722.314044407496</v>
      </c>
      <c r="G331" s="16">
        <v>20336.60247381021</v>
      </c>
      <c r="H331" s="16">
        <v>19833.302265096343</v>
      </c>
      <c r="I331" s="16">
        <v>37888.513025462533</v>
      </c>
      <c r="J331" s="16">
        <v>20954.980327314919</v>
      </c>
      <c r="K331" s="16">
        <v>16024.968082853635</v>
      </c>
      <c r="L331" s="16">
        <v>17682.074637021546</v>
      </c>
      <c r="M331" s="16">
        <v>14908.66519229663</v>
      </c>
      <c r="N331" s="16">
        <v>11843.728998158582</v>
      </c>
      <c r="O331" s="16">
        <v>5559.7893934740541</v>
      </c>
    </row>
    <row r="332" spans="1:15" x14ac:dyDescent="0.3">
      <c r="A332" s="15" t="str">
        <f>INDEX('R1. Scenario specifications'!$C$11:$C$49,MATCH($B332,'R1. Scenario specifications'!$A$11:$A$49,0))</f>
        <v>Current 1.75DS, 2020 start, 'Expect the Unexpected' but with most conservative biomass CCS / NET technology cost assumptions</v>
      </c>
      <c r="B332" s="15" t="s">
        <v>43</v>
      </c>
      <c r="C332" s="15" t="s">
        <v>318</v>
      </c>
      <c r="D332" s="15" t="s">
        <v>359</v>
      </c>
      <c r="E332" s="16">
        <v>0.55126200000000003</v>
      </c>
      <c r="F332" s="16">
        <v>0.27214200000000005</v>
      </c>
      <c r="G332" s="16">
        <v>45.963941456190994</v>
      </c>
      <c r="H332" s="16">
        <v>56.220066244731683</v>
      </c>
      <c r="I332" s="16">
        <v>53.123312345432332</v>
      </c>
      <c r="J332" s="16">
        <v>48.847357690280894</v>
      </c>
      <c r="K332" s="16">
        <v>6241.4780400435693</v>
      </c>
      <c r="L332" s="16">
        <v>11212.040088535572</v>
      </c>
      <c r="M332" s="16">
        <v>14339.478916201177</v>
      </c>
      <c r="N332" s="16">
        <v>15173.618450150121</v>
      </c>
      <c r="O332" s="16">
        <v>17915.007146153075</v>
      </c>
    </row>
    <row r="333" spans="1:15" x14ac:dyDescent="0.3">
      <c r="A333" s="15" t="str">
        <f>INDEX('R1. Scenario specifications'!$C$11:$C$49,MATCH($B333,'R1. Scenario specifications'!$A$11:$A$49,0))</f>
        <v>Current 1.75DS, 2020 start, 'Expect the Unexpected' but with most conservative biomass CCS / NET technology cost assumptions</v>
      </c>
      <c r="B333" s="15" t="s">
        <v>43</v>
      </c>
      <c r="C333" s="15" t="s">
        <v>319</v>
      </c>
      <c r="D333" s="15" t="s">
        <v>360</v>
      </c>
      <c r="E333" s="16">
        <v>138.88007226094672</v>
      </c>
      <c r="F333" s="16">
        <v>258.23201733274016</v>
      </c>
      <c r="G333" s="16">
        <v>2400.9356350362514</v>
      </c>
      <c r="H333" s="16">
        <v>1973.8433847775273</v>
      </c>
      <c r="I333" s="16">
        <v>1544.1035603276605</v>
      </c>
      <c r="J333" s="16">
        <v>1750.1460500830822</v>
      </c>
      <c r="K333" s="16">
        <v>481.44440907940901</v>
      </c>
      <c r="L333" s="16">
        <v>49.807865757325828</v>
      </c>
      <c r="M333" s="16">
        <v>95.139629174107341</v>
      </c>
      <c r="N333" s="16">
        <v>153.12046018475027</v>
      </c>
      <c r="O333" s="16">
        <v>284.84249603166751</v>
      </c>
    </row>
    <row r="334" spans="1:15" x14ac:dyDescent="0.3">
      <c r="A334" s="15" t="str">
        <f>INDEX('R1. Scenario specifications'!$C$11:$C$49,MATCH($B334,'R1. Scenario specifications'!$A$11:$A$49,0))</f>
        <v>Current 1.75DS, 2020 start, 'Expect the Unexpected' but with most conservative biomass CCS / NET technology cost assumptions</v>
      </c>
      <c r="B334" s="15" t="s">
        <v>43</v>
      </c>
      <c r="C334" s="15" t="s">
        <v>53</v>
      </c>
      <c r="D334" s="15" t="s">
        <v>361</v>
      </c>
      <c r="E334" s="16">
        <v>47506.401201567351</v>
      </c>
      <c r="F334" s="16">
        <v>51370.316217901098</v>
      </c>
      <c r="G334" s="16">
        <v>62701.812555057528</v>
      </c>
      <c r="H334" s="16">
        <v>50204.040980940081</v>
      </c>
      <c r="I334" s="16">
        <v>18156.008789167259</v>
      </c>
      <c r="J334" s="16">
        <v>24153.142599814288</v>
      </c>
      <c r="K334" s="16">
        <v>20638.501453187866</v>
      </c>
      <c r="L334" s="16">
        <v>12866.005155981067</v>
      </c>
      <c r="M334" s="16">
        <v>6786.7440845660121</v>
      </c>
      <c r="N334" s="16">
        <v>5019.5901629499303</v>
      </c>
      <c r="O334" s="16">
        <v>3158.5683426718442</v>
      </c>
    </row>
    <row r="335" spans="1:15" x14ac:dyDescent="0.3">
      <c r="A335" s="15" t="str">
        <f>INDEX('R1. Scenario specifications'!$C$11:$C$49,MATCH($B335,'R1. Scenario specifications'!$A$11:$A$49,0))</f>
        <v>Current 1.75DS, 2020 start, 'Expect the Unexpected' but with most conservative biomass CCS / NET technology cost assumptions</v>
      </c>
      <c r="B335" s="15" t="s">
        <v>43</v>
      </c>
      <c r="C335" s="15" t="s">
        <v>54</v>
      </c>
      <c r="D335" s="15" t="s">
        <v>362</v>
      </c>
      <c r="E335" s="16">
        <v>703.55932605471696</v>
      </c>
      <c r="F335" s="16">
        <v>336.28891863781013</v>
      </c>
      <c r="G335" s="16">
        <v>564.8130061153006</v>
      </c>
      <c r="H335" s="16">
        <v>1222.708242438533</v>
      </c>
      <c r="I335" s="16">
        <v>1142.1639415775137</v>
      </c>
      <c r="J335" s="16">
        <v>771.63187975355561</v>
      </c>
      <c r="K335" s="16">
        <v>1280.0265604697204</v>
      </c>
      <c r="L335" s="16">
        <v>3355.55379206614</v>
      </c>
      <c r="M335" s="16">
        <v>7271.2282930700549</v>
      </c>
      <c r="N335" s="16">
        <v>12206.863257547255</v>
      </c>
      <c r="O335" s="16">
        <v>13767.701888286876</v>
      </c>
    </row>
    <row r="336" spans="1:15" x14ac:dyDescent="0.3">
      <c r="A336" s="15" t="str">
        <f>INDEX('R1. Scenario specifications'!$C$11:$C$49,MATCH($B336,'R1. Scenario specifications'!$A$11:$A$49,0))</f>
        <v>Current 1.75DS, 2020 start, 'Expect the Unexpected' but with most conservative biomass CCS / NET technology cost assumptions</v>
      </c>
      <c r="B336" s="15" t="s">
        <v>43</v>
      </c>
      <c r="C336" s="15" t="s">
        <v>320</v>
      </c>
      <c r="D336" s="15" t="s">
        <v>363</v>
      </c>
      <c r="E336" s="16">
        <v>0</v>
      </c>
      <c r="F336" s="16">
        <v>0</v>
      </c>
      <c r="G336" s="16">
        <v>0</v>
      </c>
      <c r="H336" s="16">
        <v>158.2532730671098</v>
      </c>
      <c r="I336" s="16">
        <v>200.9028447513686</v>
      </c>
      <c r="J336" s="16">
        <v>335.14152191356152</v>
      </c>
      <c r="K336" s="16">
        <v>113.0825243149328</v>
      </c>
      <c r="L336" s="16">
        <v>21.197205276638822</v>
      </c>
      <c r="M336" s="16">
        <v>3.3929791664183999</v>
      </c>
      <c r="N336" s="16">
        <v>0</v>
      </c>
      <c r="O336" s="16">
        <v>170.55255166032001</v>
      </c>
    </row>
    <row r="337" spans="1:15" x14ac:dyDescent="0.3">
      <c r="A337" s="15" t="str">
        <f>INDEX('R1. Scenario specifications'!$C$11:$C$49,MATCH($B337,'R1. Scenario specifications'!$A$11:$A$49,0))</f>
        <v>Current 1.75DS, 2020 start, 'Expect the Unexpected' but with most conservative biomass CCS / NET technology cost assumptions</v>
      </c>
      <c r="B337" s="15" t="s">
        <v>43</v>
      </c>
      <c r="C337" s="15" t="s">
        <v>55</v>
      </c>
      <c r="D337" s="15" t="s">
        <v>265</v>
      </c>
      <c r="E337" s="16">
        <v>396.83789948059518</v>
      </c>
      <c r="F337" s="16">
        <v>188.11818856082573</v>
      </c>
      <c r="G337" s="16">
        <v>1903.0239702688114</v>
      </c>
      <c r="H337" s="16">
        <v>1924.0769914240186</v>
      </c>
      <c r="I337" s="16">
        <v>4384.8021256658685</v>
      </c>
      <c r="J337" s="16">
        <v>9003.3626756789981</v>
      </c>
      <c r="K337" s="16">
        <v>3824.766450390418</v>
      </c>
      <c r="L337" s="16">
        <v>0</v>
      </c>
      <c r="M337" s="16">
        <v>0</v>
      </c>
      <c r="N337" s="16">
        <v>0</v>
      </c>
      <c r="O337" s="16">
        <v>835.18314487297505</v>
      </c>
    </row>
    <row r="338" spans="1:15" x14ac:dyDescent="0.3">
      <c r="A338" s="15" t="str">
        <f>INDEX('R1. Scenario specifications'!$C$11:$C$49,MATCH($B338,'R1. Scenario specifications'!$A$11:$A$49,0))</f>
        <v>Current 1.75DS, 2020 start, 'Expect the Unexpected' but with most conservative biomass CCS / NET technology cost assumptions</v>
      </c>
      <c r="B338" s="15" t="s">
        <v>43</v>
      </c>
      <c r="C338" s="15" t="s">
        <v>321</v>
      </c>
      <c r="D338" s="15" t="s">
        <v>344</v>
      </c>
      <c r="E338" s="16">
        <v>0</v>
      </c>
      <c r="F338" s="16">
        <v>0</v>
      </c>
      <c r="G338" s="16">
        <v>0</v>
      </c>
      <c r="H338" s="16">
        <v>6212.3259277196066</v>
      </c>
      <c r="I338" s="16">
        <v>11385.792872693004</v>
      </c>
      <c r="J338" s="16">
        <v>15616.818043827112</v>
      </c>
      <c r="K338" s="16">
        <v>17108.767202032381</v>
      </c>
      <c r="L338" s="16">
        <v>18176.598365179369</v>
      </c>
      <c r="M338" s="16">
        <v>19229.941232709123</v>
      </c>
      <c r="N338" s="16">
        <v>20074.335189285812</v>
      </c>
      <c r="O338" s="16">
        <v>21203.935446168827</v>
      </c>
    </row>
    <row r="339" spans="1:15" x14ac:dyDescent="0.3">
      <c r="A339" s="15" t="str">
        <f>INDEX('R1. Scenario specifications'!$C$11:$C$49,MATCH($B339,'R1. Scenario specifications'!$A$11:$A$49,0))</f>
        <v>Current 1.75DS, 2030 start, 'Expect the Unexpected' but with most conservative biomass CCS / NET technology cost assumptions</v>
      </c>
      <c r="B339" s="15" t="s">
        <v>44</v>
      </c>
      <c r="C339" s="15" t="s">
        <v>317</v>
      </c>
      <c r="D339" s="15" t="s">
        <v>357</v>
      </c>
      <c r="E339" s="16">
        <v>0</v>
      </c>
      <c r="F339" s="16">
        <v>820.13437499999918</v>
      </c>
      <c r="G339" s="16">
        <v>1408.1397372246988</v>
      </c>
      <c r="H339" s="16">
        <v>1323.5824485103799</v>
      </c>
      <c r="I339" s="16">
        <v>2042.0705828556725</v>
      </c>
      <c r="J339" s="16">
        <v>7963.5044937882467</v>
      </c>
      <c r="K339" s="16">
        <v>5370.21526196387</v>
      </c>
      <c r="L339" s="16">
        <v>1509.1851078439395</v>
      </c>
      <c r="M339" s="16">
        <v>781.22094399035575</v>
      </c>
      <c r="N339" s="16">
        <v>261.26338389777379</v>
      </c>
      <c r="O339" s="16">
        <v>5245.4194825604836</v>
      </c>
    </row>
    <row r="340" spans="1:15" x14ac:dyDescent="0.3">
      <c r="A340" s="15" t="str">
        <f>INDEX('R1. Scenario specifications'!$C$11:$C$49,MATCH($B340,'R1. Scenario specifications'!$A$11:$A$49,0))</f>
        <v>Current 1.75DS, 2030 start, 'Expect the Unexpected' but with most conservative biomass CCS / NET technology cost assumptions</v>
      </c>
      <c r="B340" s="15" t="s">
        <v>44</v>
      </c>
      <c r="C340" s="15" t="s">
        <v>52</v>
      </c>
      <c r="D340" s="15" t="s">
        <v>358</v>
      </c>
      <c r="E340" s="16">
        <v>26912.443150928317</v>
      </c>
      <c r="F340" s="16">
        <v>24722.314044407496</v>
      </c>
      <c r="G340" s="16">
        <v>20336.60247381021</v>
      </c>
      <c r="H340" s="16">
        <v>27739.57611616571</v>
      </c>
      <c r="I340" s="16">
        <v>42268.451655352037</v>
      </c>
      <c r="J340" s="16">
        <v>14415.870199168987</v>
      </c>
      <c r="K340" s="16">
        <v>8092.9477189980371</v>
      </c>
      <c r="L340" s="16">
        <v>15012.56551338622</v>
      </c>
      <c r="M340" s="16">
        <v>16169.375794376725</v>
      </c>
      <c r="N340" s="16">
        <v>12555.603494619942</v>
      </c>
      <c r="O340" s="16">
        <v>5637.5693132919114</v>
      </c>
    </row>
    <row r="341" spans="1:15" x14ac:dyDescent="0.3">
      <c r="A341" s="15" t="str">
        <f>INDEX('R1. Scenario specifications'!$C$11:$C$49,MATCH($B341,'R1. Scenario specifications'!$A$11:$A$49,0))</f>
        <v>Current 1.75DS, 2030 start, 'Expect the Unexpected' but with most conservative biomass CCS / NET technology cost assumptions</v>
      </c>
      <c r="B341" s="15" t="s">
        <v>44</v>
      </c>
      <c r="C341" s="15" t="s">
        <v>318</v>
      </c>
      <c r="D341" s="15" t="s">
        <v>359</v>
      </c>
      <c r="E341" s="16">
        <v>0.55126200000000003</v>
      </c>
      <c r="F341" s="16">
        <v>0.27214200000000005</v>
      </c>
      <c r="G341" s="16">
        <v>45.963941456190994</v>
      </c>
      <c r="H341" s="16">
        <v>54.999618863908154</v>
      </c>
      <c r="I341" s="16">
        <v>52.76032705687318</v>
      </c>
      <c r="J341" s="16">
        <v>1380.793410783778</v>
      </c>
      <c r="K341" s="16">
        <v>3702.3560541406569</v>
      </c>
      <c r="L341" s="16">
        <v>9063.2407012819731</v>
      </c>
      <c r="M341" s="16">
        <v>14090.801318043732</v>
      </c>
      <c r="N341" s="16">
        <v>15706.723676196078</v>
      </c>
      <c r="O341" s="16">
        <v>18063.477034838346</v>
      </c>
    </row>
    <row r="342" spans="1:15" x14ac:dyDescent="0.3">
      <c r="A342" s="15" t="str">
        <f>INDEX('R1. Scenario specifications'!$C$11:$C$49,MATCH($B342,'R1. Scenario specifications'!$A$11:$A$49,0))</f>
        <v>Current 1.75DS, 2030 start, 'Expect the Unexpected' but with most conservative biomass CCS / NET technology cost assumptions</v>
      </c>
      <c r="B342" s="15" t="s">
        <v>44</v>
      </c>
      <c r="C342" s="15" t="s">
        <v>319</v>
      </c>
      <c r="D342" s="15" t="s">
        <v>360</v>
      </c>
      <c r="E342" s="16">
        <v>138.88007226094672</v>
      </c>
      <c r="F342" s="16">
        <v>258.23201733274016</v>
      </c>
      <c r="G342" s="16">
        <v>2400.9356350362514</v>
      </c>
      <c r="H342" s="16">
        <v>2809.6664912999277</v>
      </c>
      <c r="I342" s="16">
        <v>1301.5888332440504</v>
      </c>
      <c r="J342" s="16">
        <v>271.470714694479</v>
      </c>
      <c r="K342" s="16">
        <v>22.767079976218593</v>
      </c>
      <c r="L342" s="16">
        <v>4.1220380935353145</v>
      </c>
      <c r="M342" s="16">
        <v>64.971503479158201</v>
      </c>
      <c r="N342" s="16">
        <v>153.46428484214127</v>
      </c>
      <c r="O342" s="16">
        <v>263.66551457860533</v>
      </c>
    </row>
    <row r="343" spans="1:15" x14ac:dyDescent="0.3">
      <c r="A343" s="15" t="str">
        <f>INDEX('R1. Scenario specifications'!$C$11:$C$49,MATCH($B343,'R1. Scenario specifications'!$A$11:$A$49,0))</f>
        <v>Current 1.75DS, 2030 start, 'Expect the Unexpected' but with most conservative biomass CCS / NET technology cost assumptions</v>
      </c>
      <c r="B343" s="15" t="s">
        <v>44</v>
      </c>
      <c r="C343" s="15" t="s">
        <v>53</v>
      </c>
      <c r="D343" s="15" t="s">
        <v>361</v>
      </c>
      <c r="E343" s="16">
        <v>47506.401201567351</v>
      </c>
      <c r="F343" s="16">
        <v>51370.316217901098</v>
      </c>
      <c r="G343" s="16">
        <v>62701.812555057528</v>
      </c>
      <c r="H343" s="16">
        <v>51809.718113977178</v>
      </c>
      <c r="I343" s="16">
        <v>19202.473897804346</v>
      </c>
      <c r="J343" s="16">
        <v>23243.776687756053</v>
      </c>
      <c r="K343" s="16">
        <v>22280.893065900735</v>
      </c>
      <c r="L343" s="16">
        <v>19065.505195098242</v>
      </c>
      <c r="M343" s="16">
        <v>9295.5704954976536</v>
      </c>
      <c r="N343" s="16">
        <v>5556.562510018417</v>
      </c>
      <c r="O343" s="16">
        <v>3154.745529462105</v>
      </c>
    </row>
    <row r="344" spans="1:15" x14ac:dyDescent="0.3">
      <c r="A344" s="15" t="str">
        <f>INDEX('R1. Scenario specifications'!$C$11:$C$49,MATCH($B344,'R1. Scenario specifications'!$A$11:$A$49,0))</f>
        <v>Current 1.75DS, 2030 start, 'Expect the Unexpected' but with most conservative biomass CCS / NET technology cost assumptions</v>
      </c>
      <c r="B344" s="15" t="s">
        <v>44</v>
      </c>
      <c r="C344" s="15" t="s">
        <v>54</v>
      </c>
      <c r="D344" s="15" t="s">
        <v>362</v>
      </c>
      <c r="E344" s="16">
        <v>703.55932605471696</v>
      </c>
      <c r="F344" s="16">
        <v>336.28891863781013</v>
      </c>
      <c r="G344" s="16">
        <v>564.8130061153006</v>
      </c>
      <c r="H344" s="16">
        <v>1128.2144782527348</v>
      </c>
      <c r="I344" s="16">
        <v>1908.3573084133295</v>
      </c>
      <c r="J344" s="16">
        <v>4841.3151902043037</v>
      </c>
      <c r="K344" s="16">
        <v>8835.8032354651459</v>
      </c>
      <c r="L344" s="16">
        <v>6048.2324003561671</v>
      </c>
      <c r="M344" s="16">
        <v>5556.6621709646297</v>
      </c>
      <c r="N344" s="16">
        <v>11437.425138592389</v>
      </c>
      <c r="O344" s="16">
        <v>13445.114640419546</v>
      </c>
    </row>
    <row r="345" spans="1:15" x14ac:dyDescent="0.3">
      <c r="A345" s="15" t="str">
        <f>INDEX('R1. Scenario specifications'!$C$11:$C$49,MATCH($B345,'R1. Scenario specifications'!$A$11:$A$49,0))</f>
        <v>Current 1.75DS, 2030 start, 'Expect the Unexpected' but with most conservative biomass CCS / NET technology cost assumptions</v>
      </c>
      <c r="B345" s="15" t="s">
        <v>44</v>
      </c>
      <c r="C345" s="15" t="s">
        <v>320</v>
      </c>
      <c r="D345" s="15" t="s">
        <v>363</v>
      </c>
      <c r="E345" s="16">
        <v>0</v>
      </c>
      <c r="F345" s="16">
        <v>0</v>
      </c>
      <c r="G345" s="16">
        <v>0</v>
      </c>
      <c r="H345" s="16">
        <v>2619.5877133001891</v>
      </c>
      <c r="I345" s="16">
        <v>856.89518747437751</v>
      </c>
      <c r="J345" s="16">
        <v>247.52997865367044</v>
      </c>
      <c r="K345" s="16">
        <v>91.488233360650938</v>
      </c>
      <c r="L345" s="16">
        <v>4.3345038174663397</v>
      </c>
      <c r="M345" s="16">
        <v>2.4303001000606499</v>
      </c>
      <c r="N345" s="16">
        <v>0</v>
      </c>
      <c r="O345" s="16">
        <v>170.55255166032001</v>
      </c>
    </row>
    <row r="346" spans="1:15" x14ac:dyDescent="0.3">
      <c r="A346" s="15" t="str">
        <f>INDEX('R1. Scenario specifications'!$C$11:$C$49,MATCH($B346,'R1. Scenario specifications'!$A$11:$A$49,0))</f>
        <v>Current 1.75DS, 2030 start, 'Expect the Unexpected' but with most conservative biomass CCS / NET technology cost assumptions</v>
      </c>
      <c r="B346" s="15" t="s">
        <v>44</v>
      </c>
      <c r="C346" s="15" t="s">
        <v>55</v>
      </c>
      <c r="D346" s="15" t="s">
        <v>265</v>
      </c>
      <c r="E346" s="16">
        <v>396.83789948059518</v>
      </c>
      <c r="F346" s="16">
        <v>188.11818856082573</v>
      </c>
      <c r="G346" s="16">
        <v>1903.0239702688114</v>
      </c>
      <c r="H346" s="16">
        <v>4540.2259800896691</v>
      </c>
      <c r="I346" s="16">
        <v>3189.9168532189951</v>
      </c>
      <c r="J346" s="16">
        <v>1093.3983935304368</v>
      </c>
      <c r="K346" s="16">
        <v>226.5187256738206</v>
      </c>
      <c r="L346" s="16">
        <v>0</v>
      </c>
      <c r="M346" s="16">
        <v>0</v>
      </c>
      <c r="N346" s="16">
        <v>0</v>
      </c>
      <c r="O346" s="16">
        <v>873.49512220695203</v>
      </c>
    </row>
    <row r="347" spans="1:15" x14ac:dyDescent="0.3">
      <c r="A347" s="15" t="str">
        <f>INDEX('R1. Scenario specifications'!$C$11:$C$49,MATCH($B347,'R1. Scenario specifications'!$A$11:$A$49,0))</f>
        <v>Current 1.75DS, 2030 start, 'Expect the Unexpected' but with most conservative biomass CCS / NET technology cost assumptions</v>
      </c>
      <c r="B347" s="15" t="s">
        <v>44</v>
      </c>
      <c r="C347" s="15" t="s">
        <v>321</v>
      </c>
      <c r="D347" s="15" t="s">
        <v>344</v>
      </c>
      <c r="E347" s="16">
        <v>0</v>
      </c>
      <c r="F347" s="16">
        <v>0</v>
      </c>
      <c r="G347" s="16">
        <v>0</v>
      </c>
      <c r="H347" s="16">
        <v>0</v>
      </c>
      <c r="I347" s="16">
        <v>9132.5195736356163</v>
      </c>
      <c r="J347" s="16">
        <v>14511.353264554607</v>
      </c>
      <c r="K347" s="16">
        <v>15041.227892015972</v>
      </c>
      <c r="L347" s="16">
        <v>17563.918416126307</v>
      </c>
      <c r="M347" s="16">
        <v>19288.426889491504</v>
      </c>
      <c r="N347" s="16">
        <v>20177.515931969207</v>
      </c>
      <c r="O347" s="16">
        <v>21307.935998680834</v>
      </c>
    </row>
    <row r="348" spans="1:15" x14ac:dyDescent="0.3">
      <c r="A348" s="15" t="str">
        <f>INDEX('R1. Scenario specifications'!$C$11:$C$49,MATCH($B348,'R1. Scenario specifications'!$A$11:$A$49,0))</f>
        <v>Current 2DS, 2030 start, 'Expect the Unexpected' but with cheap renewables</v>
      </c>
      <c r="B348" s="15" t="s">
        <v>45</v>
      </c>
      <c r="C348" s="15" t="s">
        <v>317</v>
      </c>
      <c r="D348" s="15" t="s">
        <v>357</v>
      </c>
      <c r="E348" s="16">
        <v>0</v>
      </c>
      <c r="F348" s="16">
        <v>820.13437499999918</v>
      </c>
      <c r="G348" s="16">
        <v>1408.1397372246988</v>
      </c>
      <c r="H348" s="16">
        <v>1323.5824485103799</v>
      </c>
      <c r="I348" s="16">
        <v>1901.8518134050896</v>
      </c>
      <c r="J348" s="16">
        <v>8076.5706210958278</v>
      </c>
      <c r="K348" s="16">
        <v>9298.3630418980265</v>
      </c>
      <c r="L348" s="16">
        <v>5597.4328113446836</v>
      </c>
      <c r="M348" s="16">
        <v>1557.4486320382678</v>
      </c>
      <c r="N348" s="16">
        <v>435.74901292890871</v>
      </c>
      <c r="O348" s="16">
        <v>5958.4542188080304</v>
      </c>
    </row>
    <row r="349" spans="1:15" x14ac:dyDescent="0.3">
      <c r="A349" s="15" t="str">
        <f>INDEX('R1. Scenario specifications'!$C$11:$C$49,MATCH($B349,'R1. Scenario specifications'!$A$11:$A$49,0))</f>
        <v>Current 2DS, 2030 start, 'Expect the Unexpected' but with cheap renewables</v>
      </c>
      <c r="B349" s="15" t="s">
        <v>45</v>
      </c>
      <c r="C349" s="15" t="s">
        <v>52</v>
      </c>
      <c r="D349" s="15" t="s">
        <v>358</v>
      </c>
      <c r="E349" s="16">
        <v>26912.443150928317</v>
      </c>
      <c r="F349" s="16">
        <v>24722.314044407496</v>
      </c>
      <c r="G349" s="16">
        <v>20336.60247381021</v>
      </c>
      <c r="H349" s="16">
        <v>27739.57611616571</v>
      </c>
      <c r="I349" s="16">
        <v>42276.035699726519</v>
      </c>
      <c r="J349" s="16">
        <v>23075.509674476634</v>
      </c>
      <c r="K349" s="16">
        <v>17375.749867634549</v>
      </c>
      <c r="L349" s="16">
        <v>18738.856756703495</v>
      </c>
      <c r="M349" s="16">
        <v>19911.189746691536</v>
      </c>
      <c r="N349" s="16">
        <v>18317.346864749376</v>
      </c>
      <c r="O349" s="16">
        <v>10512.000164746141</v>
      </c>
    </row>
    <row r="350" spans="1:15" x14ac:dyDescent="0.3">
      <c r="A350" s="15" t="str">
        <f>INDEX('R1. Scenario specifications'!$C$11:$C$49,MATCH($B350,'R1. Scenario specifications'!$A$11:$A$49,0))</f>
        <v>Current 2DS, 2030 start, 'Expect the Unexpected' but with cheap renewables</v>
      </c>
      <c r="B350" s="15" t="s">
        <v>45</v>
      </c>
      <c r="C350" s="15" t="s">
        <v>318</v>
      </c>
      <c r="D350" s="15" t="s">
        <v>359</v>
      </c>
      <c r="E350" s="16">
        <v>0.55126200000000003</v>
      </c>
      <c r="F350" s="16">
        <v>0.27214200000000005</v>
      </c>
      <c r="G350" s="16">
        <v>45.963941456190994</v>
      </c>
      <c r="H350" s="16">
        <v>54.999618863908154</v>
      </c>
      <c r="I350" s="16">
        <v>51.297619124204822</v>
      </c>
      <c r="J350" s="16">
        <v>47.022893660944277</v>
      </c>
      <c r="K350" s="16">
        <v>4440.8074904720097</v>
      </c>
      <c r="L350" s="16">
        <v>10593.045880427759</v>
      </c>
      <c r="M350" s="16">
        <v>14982.044284016247</v>
      </c>
      <c r="N350" s="16">
        <v>16371.513276550886</v>
      </c>
      <c r="O350" s="16">
        <v>18462.766521209294</v>
      </c>
    </row>
    <row r="351" spans="1:15" x14ac:dyDescent="0.3">
      <c r="A351" s="15" t="str">
        <f>INDEX('R1. Scenario specifications'!$C$11:$C$49,MATCH($B351,'R1. Scenario specifications'!$A$11:$A$49,0))</f>
        <v>Current 2DS, 2030 start, 'Expect the Unexpected' but with cheap renewables</v>
      </c>
      <c r="B351" s="15" t="s">
        <v>45</v>
      </c>
      <c r="C351" s="15" t="s">
        <v>319</v>
      </c>
      <c r="D351" s="15" t="s">
        <v>360</v>
      </c>
      <c r="E351" s="16">
        <v>138.88007226094672</v>
      </c>
      <c r="F351" s="16">
        <v>258.23201733274016</v>
      </c>
      <c r="G351" s="16">
        <v>2400.9356350362514</v>
      </c>
      <c r="H351" s="16">
        <v>2809.6664912999277</v>
      </c>
      <c r="I351" s="16">
        <v>2799.8615895301259</v>
      </c>
      <c r="J351" s="16">
        <v>2349.2401200299028</v>
      </c>
      <c r="K351" s="16">
        <v>1346.8653890011567</v>
      </c>
      <c r="L351" s="16">
        <v>465.3151748217839</v>
      </c>
      <c r="M351" s="16">
        <v>92.99490947880939</v>
      </c>
      <c r="N351" s="16">
        <v>131.03814120539883</v>
      </c>
      <c r="O351" s="16">
        <v>228.83374187283906</v>
      </c>
    </row>
    <row r="352" spans="1:15" x14ac:dyDescent="0.3">
      <c r="A352" s="15" t="str">
        <f>INDEX('R1. Scenario specifications'!$C$11:$C$49,MATCH($B352,'R1. Scenario specifications'!$A$11:$A$49,0))</f>
        <v>Current 2DS, 2030 start, 'Expect the Unexpected' but with cheap renewables</v>
      </c>
      <c r="B352" s="15" t="s">
        <v>45</v>
      </c>
      <c r="C352" s="15" t="s">
        <v>53</v>
      </c>
      <c r="D352" s="15" t="s">
        <v>361</v>
      </c>
      <c r="E352" s="16">
        <v>47506.401201567351</v>
      </c>
      <c r="F352" s="16">
        <v>51370.316217901098</v>
      </c>
      <c r="G352" s="16">
        <v>62701.812555057528</v>
      </c>
      <c r="H352" s="16">
        <v>51809.718113977178</v>
      </c>
      <c r="I352" s="16">
        <v>16829.068873465509</v>
      </c>
      <c r="J352" s="16">
        <v>20533.765962807818</v>
      </c>
      <c r="K352" s="16">
        <v>20027.616437913788</v>
      </c>
      <c r="L352" s="16">
        <v>13280.911038237215</v>
      </c>
      <c r="M352" s="16">
        <v>7505.7616922832494</v>
      </c>
      <c r="N352" s="16">
        <v>5973.5786522802546</v>
      </c>
      <c r="O352" s="16">
        <v>3229.1554691250249</v>
      </c>
    </row>
    <row r="353" spans="1:15" x14ac:dyDescent="0.3">
      <c r="A353" s="15" t="str">
        <f>INDEX('R1. Scenario specifications'!$C$11:$C$49,MATCH($B353,'R1. Scenario specifications'!$A$11:$A$49,0))</f>
        <v>Current 2DS, 2030 start, 'Expect the Unexpected' but with cheap renewables</v>
      </c>
      <c r="B353" s="15" t="s">
        <v>45</v>
      </c>
      <c r="C353" s="15" t="s">
        <v>54</v>
      </c>
      <c r="D353" s="15" t="s">
        <v>362</v>
      </c>
      <c r="E353" s="16">
        <v>703.55932605471696</v>
      </c>
      <c r="F353" s="16">
        <v>336.28891863781013</v>
      </c>
      <c r="G353" s="16">
        <v>564.8130061153006</v>
      </c>
      <c r="H353" s="16">
        <v>1128.2144782527348</v>
      </c>
      <c r="I353" s="16">
        <v>1153.5051762423761</v>
      </c>
      <c r="J353" s="16">
        <v>888.34190217292132</v>
      </c>
      <c r="K353" s="16">
        <v>1152.1282053299581</v>
      </c>
      <c r="L353" s="16">
        <v>1222.9892440785165</v>
      </c>
      <c r="M353" s="16">
        <v>1524.299108907057</v>
      </c>
      <c r="N353" s="16">
        <v>5160.0115783063829</v>
      </c>
      <c r="O353" s="16">
        <v>7871.3717898003615</v>
      </c>
    </row>
    <row r="354" spans="1:15" x14ac:dyDescent="0.3">
      <c r="A354" s="15" t="str">
        <f>INDEX('R1. Scenario specifications'!$C$11:$C$49,MATCH($B354,'R1. Scenario specifications'!$A$11:$A$49,0))</f>
        <v>Current 2DS, 2030 start, 'Expect the Unexpected' but with cheap renewables</v>
      </c>
      <c r="B354" s="15" t="s">
        <v>45</v>
      </c>
      <c r="C354" s="15" t="s">
        <v>320</v>
      </c>
      <c r="D354" s="15" t="s">
        <v>363</v>
      </c>
      <c r="E354" s="16">
        <v>0</v>
      </c>
      <c r="F354" s="16">
        <v>0</v>
      </c>
      <c r="G354" s="16">
        <v>0</v>
      </c>
      <c r="H354" s="16">
        <v>2619.5877133001891</v>
      </c>
      <c r="I354" s="16">
        <v>779.11740969659968</v>
      </c>
      <c r="J354" s="16">
        <v>1234.9841490307997</v>
      </c>
      <c r="K354" s="16">
        <v>445.97221139241606</v>
      </c>
      <c r="L354" s="16">
        <v>59.838804353275918</v>
      </c>
      <c r="M354" s="16">
        <v>10.727825334192886</v>
      </c>
      <c r="N354" s="16">
        <v>0.22556521751491199</v>
      </c>
      <c r="O354" s="16">
        <v>167.17214152032</v>
      </c>
    </row>
    <row r="355" spans="1:15" x14ac:dyDescent="0.3">
      <c r="A355" s="15" t="str">
        <f>INDEX('R1. Scenario specifications'!$C$11:$C$49,MATCH($B355,'R1. Scenario specifications'!$A$11:$A$49,0))</f>
        <v>Current 2DS, 2030 start, 'Expect the Unexpected' but with cheap renewables</v>
      </c>
      <c r="B355" s="15" t="s">
        <v>45</v>
      </c>
      <c r="C355" s="15" t="s">
        <v>55</v>
      </c>
      <c r="D355" s="15" t="s">
        <v>265</v>
      </c>
      <c r="E355" s="16">
        <v>396.83789948059518</v>
      </c>
      <c r="F355" s="16">
        <v>188.11818856082573</v>
      </c>
      <c r="G355" s="16">
        <v>1903.0239702688114</v>
      </c>
      <c r="H355" s="16">
        <v>4540.2259800896691</v>
      </c>
      <c r="I355" s="16">
        <v>7083.5215824907555</v>
      </c>
      <c r="J355" s="16">
        <v>11618.389473199342</v>
      </c>
      <c r="K355" s="16">
        <v>4903.712447898657</v>
      </c>
      <c r="L355" s="16">
        <v>0</v>
      </c>
      <c r="M355" s="16">
        <v>0</v>
      </c>
      <c r="N355" s="16">
        <v>0</v>
      </c>
      <c r="O355" s="16">
        <v>1005.0742837413957</v>
      </c>
    </row>
    <row r="356" spans="1:15" x14ac:dyDescent="0.3">
      <c r="A356" s="15" t="str">
        <f>INDEX('R1. Scenario specifications'!$C$11:$C$49,MATCH($B356,'R1. Scenario specifications'!$A$11:$A$49,0))</f>
        <v>Current 2DS, 2030 start, 'Expect the Unexpected' but with cheap renewables</v>
      </c>
      <c r="B356" s="15" t="s">
        <v>45</v>
      </c>
      <c r="C356" s="15" t="s">
        <v>321</v>
      </c>
      <c r="D356" s="15" t="s">
        <v>344</v>
      </c>
      <c r="E356" s="16">
        <v>0</v>
      </c>
      <c r="F356" s="16">
        <v>0</v>
      </c>
      <c r="G356" s="16">
        <v>0</v>
      </c>
      <c r="H356" s="16">
        <v>0</v>
      </c>
      <c r="I356" s="16">
        <v>10023.885328031633</v>
      </c>
      <c r="J356" s="16">
        <v>15687.45114604336</v>
      </c>
      <c r="K356" s="16">
        <v>17129.871357379543</v>
      </c>
      <c r="L356" s="16">
        <v>18317.174419895688</v>
      </c>
      <c r="M356" s="16">
        <v>19378.694251303285</v>
      </c>
      <c r="N356" s="16">
        <v>20325.460847373706</v>
      </c>
      <c r="O356" s="16">
        <v>21463.85384505611</v>
      </c>
    </row>
    <row r="357" spans="1:15" x14ac:dyDescent="0.3">
      <c r="A357" s="15" t="str">
        <f>INDEX('R1. Scenario specifications'!$C$11:$C$49,MATCH($B357,'R1. Scenario specifications'!$A$11:$A$49,0))</f>
        <v>Current 2DS, 2020 start, 'Expect the Unexpected' but with cheap CCS</v>
      </c>
      <c r="B357" s="15" t="s">
        <v>46</v>
      </c>
      <c r="C357" s="15" t="s">
        <v>317</v>
      </c>
      <c r="D357" s="15" t="s">
        <v>357</v>
      </c>
      <c r="E357" s="16">
        <v>0</v>
      </c>
      <c r="F357" s="16">
        <v>820.13437499999918</v>
      </c>
      <c r="G357" s="16">
        <v>1429.1852463188102</v>
      </c>
      <c r="H357" s="16">
        <v>372.50153008613302</v>
      </c>
      <c r="I357" s="16">
        <v>2207.772303911202</v>
      </c>
      <c r="J357" s="16">
        <v>7007.7386717298768</v>
      </c>
      <c r="K357" s="16">
        <v>6989.4739449114668</v>
      </c>
      <c r="L357" s="16">
        <v>4270.2250004486323</v>
      </c>
      <c r="M357" s="16">
        <v>1554.7081357308464</v>
      </c>
      <c r="N357" s="16">
        <v>529.08185608381336</v>
      </c>
      <c r="O357" s="16">
        <v>6144.7699114958195</v>
      </c>
    </row>
    <row r="358" spans="1:15" x14ac:dyDescent="0.3">
      <c r="A358" s="15" t="str">
        <f>INDEX('R1. Scenario specifications'!$C$11:$C$49,MATCH($B358,'R1. Scenario specifications'!$A$11:$A$49,0))</f>
        <v>Current 2DS, 2020 start, 'Expect the Unexpected' but with cheap CCS</v>
      </c>
      <c r="B358" s="15" t="s">
        <v>46</v>
      </c>
      <c r="C358" s="15" t="s">
        <v>52</v>
      </c>
      <c r="D358" s="15" t="s">
        <v>358</v>
      </c>
      <c r="E358" s="16">
        <v>26912.745521583234</v>
      </c>
      <c r="F358" s="16">
        <v>24722.3290023343</v>
      </c>
      <c r="G358" s="16">
        <v>20326.537823526745</v>
      </c>
      <c r="H358" s="16">
        <v>23490.594424051149</v>
      </c>
      <c r="I358" s="16">
        <v>40489.451948298673</v>
      </c>
      <c r="J358" s="16">
        <v>24462.368589820031</v>
      </c>
      <c r="K358" s="16">
        <v>19519.699805463446</v>
      </c>
      <c r="L358" s="16">
        <v>19240.649378704373</v>
      </c>
      <c r="M358" s="16">
        <v>20073.027618140753</v>
      </c>
      <c r="N358" s="16">
        <v>18427.473192082311</v>
      </c>
      <c r="O358" s="16">
        <v>10611.446568944106</v>
      </c>
    </row>
    <row r="359" spans="1:15" x14ac:dyDescent="0.3">
      <c r="A359" s="15" t="str">
        <f>INDEX('R1. Scenario specifications'!$C$11:$C$49,MATCH($B359,'R1. Scenario specifications'!$A$11:$A$49,0))</f>
        <v>Current 2DS, 2020 start, 'Expect the Unexpected' but with cheap CCS</v>
      </c>
      <c r="B359" s="15" t="s">
        <v>46</v>
      </c>
      <c r="C359" s="15" t="s">
        <v>318</v>
      </c>
      <c r="D359" s="15" t="s">
        <v>359</v>
      </c>
      <c r="E359" s="16">
        <v>0.55126200000000003</v>
      </c>
      <c r="F359" s="16">
        <v>0.27214200000000005</v>
      </c>
      <c r="G359" s="16">
        <v>45.963941456190994</v>
      </c>
      <c r="H359" s="16">
        <v>56.220066244731683</v>
      </c>
      <c r="I359" s="16">
        <v>51.660604412763973</v>
      </c>
      <c r="J359" s="16">
        <v>48.028377665641479</v>
      </c>
      <c r="K359" s="16">
        <v>5400.7313284944976</v>
      </c>
      <c r="L359" s="16">
        <v>11467.482635496448</v>
      </c>
      <c r="M359" s="16">
        <v>15043.204478107937</v>
      </c>
      <c r="N359" s="16">
        <v>16399.404937745672</v>
      </c>
      <c r="O359" s="16">
        <v>18519.942842781344</v>
      </c>
    </row>
    <row r="360" spans="1:15" x14ac:dyDescent="0.3">
      <c r="A360" s="15" t="str">
        <f>INDEX('R1. Scenario specifications'!$C$11:$C$49,MATCH($B360,'R1. Scenario specifications'!$A$11:$A$49,0))</f>
        <v>Current 2DS, 2020 start, 'Expect the Unexpected' but with cheap CCS</v>
      </c>
      <c r="B360" s="15" t="s">
        <v>46</v>
      </c>
      <c r="C360" s="15" t="s">
        <v>319</v>
      </c>
      <c r="D360" s="15" t="s">
        <v>360</v>
      </c>
      <c r="E360" s="16">
        <v>138.88007226094672</v>
      </c>
      <c r="F360" s="16">
        <v>258.23201733273561</v>
      </c>
      <c r="G360" s="16">
        <v>2398.1372114586793</v>
      </c>
      <c r="H360" s="16">
        <v>2115.2831687274629</v>
      </c>
      <c r="I360" s="16">
        <v>2574.7874712844232</v>
      </c>
      <c r="J360" s="16">
        <v>2578.2138879998538</v>
      </c>
      <c r="K360" s="16">
        <v>1662.096914400619</v>
      </c>
      <c r="L360" s="16">
        <v>541.39229329260036</v>
      </c>
      <c r="M360" s="16">
        <v>50.645861886233568</v>
      </c>
      <c r="N360" s="16">
        <v>77.834698234952526</v>
      </c>
      <c r="O360" s="16">
        <v>212.03738441936812</v>
      </c>
    </row>
    <row r="361" spans="1:15" x14ac:dyDescent="0.3">
      <c r="A361" s="15" t="str">
        <f>INDEX('R1. Scenario specifications'!$C$11:$C$49,MATCH($B361,'R1. Scenario specifications'!$A$11:$A$49,0))</f>
        <v>Current 2DS, 2020 start, 'Expect the Unexpected' but with cheap CCS</v>
      </c>
      <c r="B361" s="15" t="s">
        <v>46</v>
      </c>
      <c r="C361" s="15" t="s">
        <v>53</v>
      </c>
      <c r="D361" s="15" t="s">
        <v>361</v>
      </c>
      <c r="E361" s="16">
        <v>47506.401201567351</v>
      </c>
      <c r="F361" s="16">
        <v>51370.316217901098</v>
      </c>
      <c r="G361" s="16">
        <v>62705.027954641606</v>
      </c>
      <c r="H361" s="16">
        <v>48094.654434912794</v>
      </c>
      <c r="I361" s="16">
        <v>15709.389581349338</v>
      </c>
      <c r="J361" s="16">
        <v>18525.762390751363</v>
      </c>
      <c r="K361" s="16">
        <v>16615.613006149106</v>
      </c>
      <c r="L361" s="16">
        <v>11443.458046616881</v>
      </c>
      <c r="M361" s="16">
        <v>7105.6556782872958</v>
      </c>
      <c r="N361" s="16">
        <v>5937.0238475965898</v>
      </c>
      <c r="O361" s="16">
        <v>3182.395981626757</v>
      </c>
    </row>
    <row r="362" spans="1:15" x14ac:dyDescent="0.3">
      <c r="A362" s="15" t="str">
        <f>INDEX('R1. Scenario specifications'!$C$11:$C$49,MATCH($B362,'R1. Scenario specifications'!$A$11:$A$49,0))</f>
        <v>Current 2DS, 2020 start, 'Expect the Unexpected' but with cheap CCS</v>
      </c>
      <c r="B362" s="15" t="s">
        <v>46</v>
      </c>
      <c r="C362" s="15" t="s">
        <v>54</v>
      </c>
      <c r="D362" s="15" t="s">
        <v>362</v>
      </c>
      <c r="E362" s="16">
        <v>703.80118607166298</v>
      </c>
      <c r="F362" s="16">
        <v>336.53077865475609</v>
      </c>
      <c r="G362" s="16">
        <v>564.84007441972437</v>
      </c>
      <c r="H362" s="16">
        <v>1172.2891583031872</v>
      </c>
      <c r="I362" s="16">
        <v>1154.9096919539159</v>
      </c>
      <c r="J362" s="16">
        <v>806.27779610050095</v>
      </c>
      <c r="K362" s="16">
        <v>1160.7158189826814</v>
      </c>
      <c r="L362" s="16">
        <v>1218.3287025821401</v>
      </c>
      <c r="M362" s="16">
        <v>1295.0541998555348</v>
      </c>
      <c r="N362" s="16">
        <v>5102.0754654585617</v>
      </c>
      <c r="O362" s="16">
        <v>7634.6879223347842</v>
      </c>
    </row>
    <row r="363" spans="1:15" x14ac:dyDescent="0.3">
      <c r="A363" s="15" t="str">
        <f>INDEX('R1. Scenario specifications'!$C$11:$C$49,MATCH($B363,'R1. Scenario specifications'!$A$11:$A$49,0))</f>
        <v>Current 2DS, 2020 start, 'Expect the Unexpected' but with cheap CCS</v>
      </c>
      <c r="B363" s="15" t="s">
        <v>46</v>
      </c>
      <c r="C363" s="15" t="s">
        <v>320</v>
      </c>
      <c r="D363" s="15" t="s">
        <v>363</v>
      </c>
      <c r="E363" s="16">
        <v>0</v>
      </c>
      <c r="F363" s="16">
        <v>0</v>
      </c>
      <c r="G363" s="16">
        <v>0</v>
      </c>
      <c r="H363" s="16">
        <v>250.8666198550161</v>
      </c>
      <c r="I363" s="16">
        <v>74.61271483616261</v>
      </c>
      <c r="J363" s="16">
        <v>1265.8767737027858</v>
      </c>
      <c r="K363" s="16">
        <v>439.65531951505722</v>
      </c>
      <c r="L363" s="16">
        <v>45.459667888777311</v>
      </c>
      <c r="M363" s="16">
        <v>5.6335346512705282</v>
      </c>
      <c r="N363" s="16">
        <v>0</v>
      </c>
      <c r="O363" s="16">
        <v>167.17214152032</v>
      </c>
    </row>
    <row r="364" spans="1:15" x14ac:dyDescent="0.3">
      <c r="A364" s="15" t="str">
        <f>INDEX('R1. Scenario specifications'!$C$11:$C$49,MATCH($B364,'R1. Scenario specifications'!$A$11:$A$49,0))</f>
        <v>Current 2DS, 2020 start, 'Expect the Unexpected' but with cheap CCS</v>
      </c>
      <c r="B364" s="15" t="s">
        <v>46</v>
      </c>
      <c r="C364" s="15" t="s">
        <v>55</v>
      </c>
      <c r="D364" s="15" t="s">
        <v>265</v>
      </c>
      <c r="E364" s="16">
        <v>396.13187480267305</v>
      </c>
      <c r="F364" s="16">
        <v>187.82116931527281</v>
      </c>
      <c r="G364" s="16">
        <v>1887.7262909768287</v>
      </c>
      <c r="H364" s="16">
        <v>1928.0287658057505</v>
      </c>
      <c r="I364" s="16">
        <v>6092.6761785161134</v>
      </c>
      <c r="J364" s="16">
        <v>14020.456811455701</v>
      </c>
      <c r="K364" s="16">
        <v>7002.9038163882433</v>
      </c>
      <c r="L364" s="16">
        <v>504.51489996476289</v>
      </c>
      <c r="M364" s="16">
        <v>0</v>
      </c>
      <c r="N364" s="16">
        <v>0</v>
      </c>
      <c r="O364" s="16">
        <v>1017.1216033014754</v>
      </c>
    </row>
    <row r="365" spans="1:15" x14ac:dyDescent="0.3">
      <c r="A365" s="15" t="str">
        <f>INDEX('R1. Scenario specifications'!$C$11:$C$49,MATCH($B365,'R1. Scenario specifications'!$A$11:$A$49,0))</f>
        <v>Current 2DS, 2020 start, 'Expect the Unexpected' but with cheap CCS</v>
      </c>
      <c r="B365" s="15" t="s">
        <v>46</v>
      </c>
      <c r="C365" s="15" t="s">
        <v>321</v>
      </c>
      <c r="D365" s="15" t="s">
        <v>344</v>
      </c>
      <c r="E365" s="16">
        <v>0</v>
      </c>
      <c r="F365" s="16">
        <v>0</v>
      </c>
      <c r="G365" s="16">
        <v>0</v>
      </c>
      <c r="H365" s="16">
        <v>6446.5512410621532</v>
      </c>
      <c r="I365" s="16">
        <v>11601.936498521203</v>
      </c>
      <c r="J365" s="16">
        <v>15711.895470835603</v>
      </c>
      <c r="K365" s="16">
        <v>17208.957834208148</v>
      </c>
      <c r="L365" s="16">
        <v>18321.783862007538</v>
      </c>
      <c r="M365" s="16">
        <v>19351.99142376399</v>
      </c>
      <c r="N365" s="16">
        <v>20331.670151245395</v>
      </c>
      <c r="O365" s="16">
        <v>21467.946012931949</v>
      </c>
    </row>
    <row r="366" spans="1:15" x14ac:dyDescent="0.3">
      <c r="A366" s="15" t="str">
        <f>INDEX('R1. Scenario specifications'!$C$11:$C$49,MATCH($B366,'R1. Scenario specifications'!$A$11:$A$49,0))</f>
        <v>Current 2DS, 2030 start, 'Expect the Unexpected' but with cheap CCS</v>
      </c>
      <c r="B366" s="15" t="s">
        <v>47</v>
      </c>
      <c r="C366" s="15" t="s">
        <v>317</v>
      </c>
      <c r="D366" s="15" t="s">
        <v>357</v>
      </c>
      <c r="E366" s="16">
        <v>0</v>
      </c>
      <c r="F366" s="16">
        <v>820.13437499999918</v>
      </c>
      <c r="G366" s="16">
        <v>1408.1397372246988</v>
      </c>
      <c r="H366" s="16">
        <v>1323.5824485103799</v>
      </c>
      <c r="I366" s="16">
        <v>1929.4365787462073</v>
      </c>
      <c r="J366" s="16">
        <v>7873.4075176580036</v>
      </c>
      <c r="K366" s="16">
        <v>9118.0498905236327</v>
      </c>
      <c r="L366" s="16">
        <v>5527.6849074581705</v>
      </c>
      <c r="M366" s="16">
        <v>1479.6577628661046</v>
      </c>
      <c r="N366" s="16">
        <v>436.46943165033258</v>
      </c>
      <c r="O366" s="16">
        <v>5865.5959712586582</v>
      </c>
    </row>
    <row r="367" spans="1:15" x14ac:dyDescent="0.3">
      <c r="A367" s="15" t="str">
        <f>INDEX('R1. Scenario specifications'!$C$11:$C$49,MATCH($B367,'R1. Scenario specifications'!$A$11:$A$49,0))</f>
        <v>Current 2DS, 2030 start, 'Expect the Unexpected' but with cheap CCS</v>
      </c>
      <c r="B367" s="15" t="s">
        <v>47</v>
      </c>
      <c r="C367" s="15" t="s">
        <v>52</v>
      </c>
      <c r="D367" s="15" t="s">
        <v>358</v>
      </c>
      <c r="E367" s="16">
        <v>26912.443150928317</v>
      </c>
      <c r="F367" s="16">
        <v>24722.314044407496</v>
      </c>
      <c r="G367" s="16">
        <v>20336.60247381021</v>
      </c>
      <c r="H367" s="16">
        <v>27739.57611616571</v>
      </c>
      <c r="I367" s="16">
        <v>42211.50831290389</v>
      </c>
      <c r="J367" s="16">
        <v>23263.548552143278</v>
      </c>
      <c r="K367" s="16">
        <v>17060.481408805306</v>
      </c>
      <c r="L367" s="16">
        <v>18556.436118560836</v>
      </c>
      <c r="M367" s="16">
        <v>19895.205041699057</v>
      </c>
      <c r="N367" s="16">
        <v>18324.667550219772</v>
      </c>
      <c r="O367" s="16">
        <v>10358.048989228915</v>
      </c>
    </row>
    <row r="368" spans="1:15" x14ac:dyDescent="0.3">
      <c r="A368" s="15" t="str">
        <f>INDEX('R1. Scenario specifications'!$C$11:$C$49,MATCH($B368,'R1. Scenario specifications'!$A$11:$A$49,0))</f>
        <v>Current 2DS, 2030 start, 'Expect the Unexpected' but with cheap CCS</v>
      </c>
      <c r="B368" s="15" t="s">
        <v>47</v>
      </c>
      <c r="C368" s="15" t="s">
        <v>318</v>
      </c>
      <c r="D368" s="15" t="s">
        <v>359</v>
      </c>
      <c r="E368" s="16">
        <v>0.55126200000000003</v>
      </c>
      <c r="F368" s="16">
        <v>0.27214200000000005</v>
      </c>
      <c r="G368" s="16">
        <v>45.963941456190994</v>
      </c>
      <c r="H368" s="16">
        <v>54.999618863908154</v>
      </c>
      <c r="I368" s="16">
        <v>52.76032705687318</v>
      </c>
      <c r="J368" s="16">
        <v>47.173018205781013</v>
      </c>
      <c r="K368" s="16">
        <v>4492.8723021055976</v>
      </c>
      <c r="L368" s="16">
        <v>10638.875010108482</v>
      </c>
      <c r="M368" s="16">
        <v>14904.614677528176</v>
      </c>
      <c r="N368" s="16">
        <v>16337.547135718656</v>
      </c>
      <c r="O368" s="16">
        <v>18453.251460017087</v>
      </c>
    </row>
    <row r="369" spans="1:15" x14ac:dyDescent="0.3">
      <c r="A369" s="15" t="str">
        <f>INDEX('R1. Scenario specifications'!$C$11:$C$49,MATCH($B369,'R1. Scenario specifications'!$A$11:$A$49,0))</f>
        <v>Current 2DS, 2030 start, 'Expect the Unexpected' but with cheap CCS</v>
      </c>
      <c r="B369" s="15" t="s">
        <v>47</v>
      </c>
      <c r="C369" s="15" t="s">
        <v>319</v>
      </c>
      <c r="D369" s="15" t="s">
        <v>360</v>
      </c>
      <c r="E369" s="16">
        <v>138.88007226094672</v>
      </c>
      <c r="F369" s="16">
        <v>258.23201733274016</v>
      </c>
      <c r="G369" s="16">
        <v>2400.9356350362514</v>
      </c>
      <c r="H369" s="16">
        <v>2809.6664912999277</v>
      </c>
      <c r="I369" s="16">
        <v>2799.8615895301259</v>
      </c>
      <c r="J369" s="16">
        <v>2349.2401200299023</v>
      </c>
      <c r="K369" s="16">
        <v>1414.0936496552415</v>
      </c>
      <c r="L369" s="16">
        <v>472.06514559972902</v>
      </c>
      <c r="M369" s="16">
        <v>92.994920358668296</v>
      </c>
      <c r="N369" s="16">
        <v>140.40591401260374</v>
      </c>
      <c r="O369" s="16">
        <v>223.272592694754</v>
      </c>
    </row>
    <row r="370" spans="1:15" x14ac:dyDescent="0.3">
      <c r="A370" s="15" t="str">
        <f>INDEX('R1. Scenario specifications'!$C$11:$C$49,MATCH($B370,'R1. Scenario specifications'!$A$11:$A$49,0))</f>
        <v>Current 2DS, 2030 start, 'Expect the Unexpected' but with cheap CCS</v>
      </c>
      <c r="B370" s="15" t="s">
        <v>47</v>
      </c>
      <c r="C370" s="15" t="s">
        <v>53</v>
      </c>
      <c r="D370" s="15" t="s">
        <v>361</v>
      </c>
      <c r="E370" s="16">
        <v>47506.401201567351</v>
      </c>
      <c r="F370" s="16">
        <v>51370.316217901098</v>
      </c>
      <c r="G370" s="16">
        <v>62701.812555057528</v>
      </c>
      <c r="H370" s="16">
        <v>51809.718113977178</v>
      </c>
      <c r="I370" s="16">
        <v>16705.089734393907</v>
      </c>
      <c r="J370" s="16">
        <v>20459.686940440311</v>
      </c>
      <c r="K370" s="16">
        <v>20280.398880652676</v>
      </c>
      <c r="L370" s="16">
        <v>13414.302821725816</v>
      </c>
      <c r="M370" s="16">
        <v>7675.3142035337623</v>
      </c>
      <c r="N370" s="16">
        <v>5968.0039360928868</v>
      </c>
      <c r="O370" s="16">
        <v>3217.7296615209389</v>
      </c>
    </row>
    <row r="371" spans="1:15" x14ac:dyDescent="0.3">
      <c r="A371" s="15" t="str">
        <f>INDEX('R1. Scenario specifications'!$C$11:$C$49,MATCH($B371,'R1. Scenario specifications'!$A$11:$A$49,0))</f>
        <v>Current 2DS, 2030 start, 'Expect the Unexpected' but with cheap CCS</v>
      </c>
      <c r="B371" s="15" t="s">
        <v>47</v>
      </c>
      <c r="C371" s="15" t="s">
        <v>54</v>
      </c>
      <c r="D371" s="15" t="s">
        <v>362</v>
      </c>
      <c r="E371" s="16">
        <v>703.55932605471696</v>
      </c>
      <c r="F371" s="16">
        <v>336.28891863781013</v>
      </c>
      <c r="G371" s="16">
        <v>564.8130061153006</v>
      </c>
      <c r="H371" s="16">
        <v>1128.2144782527348</v>
      </c>
      <c r="I371" s="16">
        <v>1153.5058192052879</v>
      </c>
      <c r="J371" s="16">
        <v>888.34226267389079</v>
      </c>
      <c r="K371" s="16">
        <v>1152.1282053298921</v>
      </c>
      <c r="L371" s="16">
        <v>1225.6657021374713</v>
      </c>
      <c r="M371" s="16">
        <v>1560.679274824467</v>
      </c>
      <c r="N371" s="16">
        <v>5142.1145705982117</v>
      </c>
      <c r="O371" s="16">
        <v>8162.4645994979282</v>
      </c>
    </row>
    <row r="372" spans="1:15" x14ac:dyDescent="0.3">
      <c r="A372" s="15" t="str">
        <f>INDEX('R1. Scenario specifications'!$C$11:$C$49,MATCH($B372,'R1. Scenario specifications'!$A$11:$A$49,0))</f>
        <v>Current 2DS, 2030 start, 'Expect the Unexpected' but with cheap CCS</v>
      </c>
      <c r="B372" s="15" t="s">
        <v>47</v>
      </c>
      <c r="C372" s="15" t="s">
        <v>320</v>
      </c>
      <c r="D372" s="15" t="s">
        <v>363</v>
      </c>
      <c r="E372" s="16">
        <v>0</v>
      </c>
      <c r="F372" s="16">
        <v>0</v>
      </c>
      <c r="G372" s="16">
        <v>0</v>
      </c>
      <c r="H372" s="16">
        <v>2619.5877133001891</v>
      </c>
      <c r="I372" s="16">
        <v>779.11740969659968</v>
      </c>
      <c r="J372" s="16">
        <v>1234.6642063957959</v>
      </c>
      <c r="K372" s="16">
        <v>449.6448865293595</v>
      </c>
      <c r="L372" s="16">
        <v>61.369384890322607</v>
      </c>
      <c r="M372" s="16">
        <v>10.641601203596601</v>
      </c>
      <c r="N372" s="16">
        <v>0</v>
      </c>
      <c r="O372" s="16">
        <v>167.17214152032</v>
      </c>
    </row>
    <row r="373" spans="1:15" x14ac:dyDescent="0.3">
      <c r="A373" s="15" t="str">
        <f>INDEX('R1. Scenario specifications'!$C$11:$C$49,MATCH($B373,'R1. Scenario specifications'!$A$11:$A$49,0))</f>
        <v>Current 2DS, 2030 start, 'Expect the Unexpected' but with cheap CCS</v>
      </c>
      <c r="B373" s="15" t="s">
        <v>47</v>
      </c>
      <c r="C373" s="15" t="s">
        <v>55</v>
      </c>
      <c r="D373" s="15" t="s">
        <v>265</v>
      </c>
      <c r="E373" s="16">
        <v>396.83789948059518</v>
      </c>
      <c r="F373" s="16">
        <v>188.11818856082573</v>
      </c>
      <c r="G373" s="16">
        <v>1903.0239702688114</v>
      </c>
      <c r="H373" s="16">
        <v>4540.2259800896691</v>
      </c>
      <c r="I373" s="16">
        <v>7249.1050241773873</v>
      </c>
      <c r="J373" s="16">
        <v>11729.148007866956</v>
      </c>
      <c r="K373" s="16">
        <v>4913.7588637055196</v>
      </c>
      <c r="L373" s="16">
        <v>0</v>
      </c>
      <c r="M373" s="16">
        <v>0</v>
      </c>
      <c r="N373" s="16">
        <v>0</v>
      </c>
      <c r="O373" s="16">
        <v>986.0560310877928</v>
      </c>
    </row>
    <row r="374" spans="1:15" x14ac:dyDescent="0.3">
      <c r="A374" s="15" t="str">
        <f>INDEX('R1. Scenario specifications'!$C$11:$C$49,MATCH($B374,'R1. Scenario specifications'!$A$11:$A$49,0))</f>
        <v>Current 2DS, 2030 start, 'Expect the Unexpected' but with cheap CCS</v>
      </c>
      <c r="B374" s="15" t="s">
        <v>47</v>
      </c>
      <c r="C374" s="15" t="s">
        <v>321</v>
      </c>
      <c r="D374" s="15" t="s">
        <v>344</v>
      </c>
      <c r="E374" s="16">
        <v>0</v>
      </c>
      <c r="F374" s="16">
        <v>0</v>
      </c>
      <c r="G374" s="16">
        <v>0</v>
      </c>
      <c r="H374" s="16">
        <v>0</v>
      </c>
      <c r="I374" s="16">
        <v>10023.133424623993</v>
      </c>
      <c r="J374" s="16">
        <v>15687.451146043362</v>
      </c>
      <c r="K374" s="16">
        <v>17136.690252821285</v>
      </c>
      <c r="L374" s="16">
        <v>18312.883148841076</v>
      </c>
      <c r="M374" s="16">
        <v>19385.683091874533</v>
      </c>
      <c r="N374" s="16">
        <v>20321.164169133888</v>
      </c>
      <c r="O374" s="16">
        <v>21463.853845056103</v>
      </c>
    </row>
    <row r="375" spans="1:15" x14ac:dyDescent="0.3">
      <c r="A375" s="15" t="str">
        <f>INDEX('R1. Scenario specifications'!$C$11:$C$49,MATCH($B375,'R1. Scenario specifications'!$A$11:$A$49,0))</f>
        <v>Current 2DS, 2020 start, 'Expect the Unexpected' but with cheap EVs</v>
      </c>
      <c r="B375" s="15" t="s">
        <v>48</v>
      </c>
      <c r="C375" s="15" t="s">
        <v>317</v>
      </c>
      <c r="D375" s="15" t="s">
        <v>357</v>
      </c>
      <c r="E375" s="16">
        <v>0</v>
      </c>
      <c r="F375" s="16">
        <v>820.13437499999918</v>
      </c>
      <c r="G375" s="16">
        <v>1429.1852463188102</v>
      </c>
      <c r="H375" s="16">
        <v>210.74432605105667</v>
      </c>
      <c r="I375" s="16">
        <v>24.6825728864677</v>
      </c>
      <c r="J375" s="16">
        <v>38.050970177488296</v>
      </c>
      <c r="K375" s="16">
        <v>241.49268807810233</v>
      </c>
      <c r="L375" s="16">
        <v>764.61916806299712</v>
      </c>
      <c r="M375" s="16">
        <v>878.16619971387524</v>
      </c>
      <c r="N375" s="16">
        <v>634.60659296113749</v>
      </c>
      <c r="O375" s="16">
        <v>5897.1160325248211</v>
      </c>
    </row>
    <row r="376" spans="1:15" x14ac:dyDescent="0.3">
      <c r="A376" s="15" t="str">
        <f>INDEX('R1. Scenario specifications'!$C$11:$C$49,MATCH($B376,'R1. Scenario specifications'!$A$11:$A$49,0))</f>
        <v>Current 2DS, 2020 start, 'Expect the Unexpected' but with cheap EVs</v>
      </c>
      <c r="B376" s="15" t="s">
        <v>48</v>
      </c>
      <c r="C376" s="15" t="s">
        <v>52</v>
      </c>
      <c r="D376" s="15" t="s">
        <v>358</v>
      </c>
      <c r="E376" s="16">
        <v>26912.745521583234</v>
      </c>
      <c r="F376" s="16">
        <v>24722.3290023343</v>
      </c>
      <c r="G376" s="16">
        <v>20326.537823526745</v>
      </c>
      <c r="H376" s="16">
        <v>17780.364468373591</v>
      </c>
      <c r="I376" s="16">
        <v>14880.009671897911</v>
      </c>
      <c r="J376" s="16">
        <v>12290.044584016268</v>
      </c>
      <c r="K376" s="16">
        <v>12710.572899868248</v>
      </c>
      <c r="L376" s="16">
        <v>12715.860316403659</v>
      </c>
      <c r="M376" s="16">
        <v>13740.463827470599</v>
      </c>
      <c r="N376" s="16">
        <v>14258.273775041411</v>
      </c>
      <c r="O376" s="16">
        <v>10258.223063730986</v>
      </c>
    </row>
    <row r="377" spans="1:15" x14ac:dyDescent="0.3">
      <c r="A377" s="15" t="str">
        <f>INDEX('R1. Scenario specifications'!$C$11:$C$49,MATCH($B377,'R1. Scenario specifications'!$A$11:$A$49,0))</f>
        <v>Current 2DS, 2020 start, 'Expect the Unexpected' but with cheap EVs</v>
      </c>
      <c r="B377" s="15" t="s">
        <v>48</v>
      </c>
      <c r="C377" s="15" t="s">
        <v>318</v>
      </c>
      <c r="D377" s="15" t="s">
        <v>359</v>
      </c>
      <c r="E377" s="16">
        <v>0.55126200000000003</v>
      </c>
      <c r="F377" s="16">
        <v>0.27214200000000005</v>
      </c>
      <c r="G377" s="16">
        <v>45.963941456190994</v>
      </c>
      <c r="H377" s="16">
        <v>1576.7988866650903</v>
      </c>
      <c r="I377" s="16">
        <v>10062.554708295585</v>
      </c>
      <c r="J377" s="16">
        <v>15155.819530995261</v>
      </c>
      <c r="K377" s="16">
        <v>16567.671831570933</v>
      </c>
      <c r="L377" s="16">
        <v>17674.038089216949</v>
      </c>
      <c r="M377" s="16">
        <v>18957.208943399401</v>
      </c>
      <c r="N377" s="16">
        <v>20861.017572982037</v>
      </c>
      <c r="O377" s="16">
        <v>22415.724116919533</v>
      </c>
    </row>
    <row r="378" spans="1:15" x14ac:dyDescent="0.3">
      <c r="A378" s="15" t="str">
        <f>INDEX('R1. Scenario specifications'!$C$11:$C$49,MATCH($B378,'R1. Scenario specifications'!$A$11:$A$49,0))</f>
        <v>Current 2DS, 2020 start, 'Expect the Unexpected' but with cheap EVs</v>
      </c>
      <c r="B378" s="15" t="s">
        <v>48</v>
      </c>
      <c r="C378" s="15" t="s">
        <v>319</v>
      </c>
      <c r="D378" s="15" t="s">
        <v>360</v>
      </c>
      <c r="E378" s="16">
        <v>138.88007226094672</v>
      </c>
      <c r="F378" s="16">
        <v>258.23201733273561</v>
      </c>
      <c r="G378" s="16">
        <v>2398.1372114586793</v>
      </c>
      <c r="H378" s="16">
        <v>804.16126021686307</v>
      </c>
      <c r="I378" s="16">
        <v>72.463585844927849</v>
      </c>
      <c r="J378" s="16">
        <v>134.83635050588799</v>
      </c>
      <c r="K378" s="16">
        <v>104.3087028057581</v>
      </c>
      <c r="L378" s="16">
        <v>44.560922436900782</v>
      </c>
      <c r="M378" s="16">
        <v>9.9501191825758593</v>
      </c>
      <c r="N378" s="16">
        <v>41.4911280927139</v>
      </c>
      <c r="O378" s="16">
        <v>226.05938817028002</v>
      </c>
    </row>
    <row r="379" spans="1:15" x14ac:dyDescent="0.3">
      <c r="A379" s="15" t="str">
        <f>INDEX('R1. Scenario specifications'!$C$11:$C$49,MATCH($B379,'R1. Scenario specifications'!$A$11:$A$49,0))</f>
        <v>Current 2DS, 2020 start, 'Expect the Unexpected' but with cheap EVs</v>
      </c>
      <c r="B379" s="15" t="s">
        <v>48</v>
      </c>
      <c r="C379" s="15" t="s">
        <v>53</v>
      </c>
      <c r="D379" s="15" t="s">
        <v>361</v>
      </c>
      <c r="E379" s="16">
        <v>47506.401201567351</v>
      </c>
      <c r="F379" s="16">
        <v>51370.316217901098</v>
      </c>
      <c r="G379" s="16">
        <v>62705.027954641606</v>
      </c>
      <c r="H379" s="16">
        <v>42627.113174117716</v>
      </c>
      <c r="I379" s="16">
        <v>18802.544320850084</v>
      </c>
      <c r="J379" s="16">
        <v>9026.607838013133</v>
      </c>
      <c r="K379" s="16">
        <v>9527.5577736321975</v>
      </c>
      <c r="L379" s="16">
        <v>11629.062449255576</v>
      </c>
      <c r="M379" s="16">
        <v>10626.72078788848</v>
      </c>
      <c r="N379" s="16">
        <v>6885.3931392708237</v>
      </c>
      <c r="O379" s="16">
        <v>2650.4123513003483</v>
      </c>
    </row>
    <row r="380" spans="1:15" x14ac:dyDescent="0.3">
      <c r="A380" s="15" t="str">
        <f>INDEX('R1. Scenario specifications'!$C$11:$C$49,MATCH($B380,'R1. Scenario specifications'!$A$11:$A$49,0))</f>
        <v>Current 2DS, 2020 start, 'Expect the Unexpected' but with cheap EVs</v>
      </c>
      <c r="B380" s="15" t="s">
        <v>48</v>
      </c>
      <c r="C380" s="15" t="s">
        <v>54</v>
      </c>
      <c r="D380" s="15" t="s">
        <v>362</v>
      </c>
      <c r="E380" s="16">
        <v>703.80118607166298</v>
      </c>
      <c r="F380" s="16">
        <v>336.53077865475609</v>
      </c>
      <c r="G380" s="16">
        <v>564.84007441972437</v>
      </c>
      <c r="H380" s="16">
        <v>1009.0627742330606</v>
      </c>
      <c r="I380" s="16">
        <v>1150.2852453310645</v>
      </c>
      <c r="J380" s="16">
        <v>1113.9440444836355</v>
      </c>
      <c r="K380" s="16">
        <v>1133.1363468888246</v>
      </c>
      <c r="L380" s="16">
        <v>1451.7267796467506</v>
      </c>
      <c r="M380" s="16">
        <v>3139.1679674528909</v>
      </c>
      <c r="N380" s="16">
        <v>6943.7214003931749</v>
      </c>
      <c r="O380" s="16">
        <v>8296.8186619876014</v>
      </c>
    </row>
    <row r="381" spans="1:15" x14ac:dyDescent="0.3">
      <c r="A381" s="15" t="str">
        <f>INDEX('R1. Scenario specifications'!$C$11:$C$49,MATCH($B381,'R1. Scenario specifications'!$A$11:$A$49,0))</f>
        <v>Current 2DS, 2020 start, 'Expect the Unexpected' but with cheap EVs</v>
      </c>
      <c r="B381" s="15" t="s">
        <v>48</v>
      </c>
      <c r="C381" s="15" t="s">
        <v>320</v>
      </c>
      <c r="D381" s="15" t="s">
        <v>363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162.58303568752891</v>
      </c>
    </row>
    <row r="382" spans="1:15" x14ac:dyDescent="0.3">
      <c r="A382" s="15" t="str">
        <f>INDEX('R1. Scenario specifications'!$C$11:$C$49,MATCH($B382,'R1. Scenario specifications'!$A$11:$A$49,0))</f>
        <v>Current 2DS, 2020 start, 'Expect the Unexpected' but with cheap EVs</v>
      </c>
      <c r="B382" s="15" t="s">
        <v>48</v>
      </c>
      <c r="C382" s="15" t="s">
        <v>55</v>
      </c>
      <c r="D382" s="15" t="s">
        <v>265</v>
      </c>
      <c r="E382" s="16">
        <v>396.13187480267305</v>
      </c>
      <c r="F382" s="16">
        <v>187.82116931527281</v>
      </c>
      <c r="G382" s="16">
        <v>1887.7262909768287</v>
      </c>
      <c r="H382" s="16">
        <v>1035.3054227561563</v>
      </c>
      <c r="I382" s="16">
        <v>669.43135088445501</v>
      </c>
      <c r="J382" s="16">
        <v>4082.3839986006083</v>
      </c>
      <c r="K382" s="16">
        <v>2114.7180875196659</v>
      </c>
      <c r="L382" s="16">
        <v>20.312235663025501</v>
      </c>
      <c r="M382" s="16">
        <v>0</v>
      </c>
      <c r="N382" s="16">
        <v>0</v>
      </c>
      <c r="O382" s="16">
        <v>840.68191198568502</v>
      </c>
    </row>
    <row r="383" spans="1:15" x14ac:dyDescent="0.3">
      <c r="A383" s="15" t="str">
        <f>INDEX('R1. Scenario specifications'!$C$11:$C$49,MATCH($B383,'R1. Scenario specifications'!$A$11:$A$49,0))</f>
        <v>Current 2DS, 2020 start, 'Expect the Unexpected' but with cheap EVs</v>
      </c>
      <c r="B383" s="15" t="s">
        <v>48</v>
      </c>
      <c r="C383" s="15" t="s">
        <v>321</v>
      </c>
      <c r="D383" s="15" t="s">
        <v>344</v>
      </c>
      <c r="E383" s="16">
        <v>0</v>
      </c>
      <c r="F383" s="16">
        <v>0</v>
      </c>
      <c r="G383" s="16">
        <v>0</v>
      </c>
      <c r="H383" s="16">
        <v>6030.5670789503847</v>
      </c>
      <c r="I383" s="16">
        <v>9625.3663934276574</v>
      </c>
      <c r="J383" s="16">
        <v>13856.622181353643</v>
      </c>
      <c r="K383" s="16">
        <v>15972.078893228909</v>
      </c>
      <c r="L383" s="16">
        <v>17323.497591354244</v>
      </c>
      <c r="M383" s="16">
        <v>17643.682136114901</v>
      </c>
      <c r="N383" s="16">
        <v>17189.146661307339</v>
      </c>
      <c r="O383" s="16">
        <v>18546.27138724066</v>
      </c>
    </row>
    <row r="384" spans="1:15" x14ac:dyDescent="0.3">
      <c r="A384" s="15" t="str">
        <f>INDEX('R1. Scenario specifications'!$C$11:$C$49,MATCH($B384,'R1. Scenario specifications'!$A$11:$A$49,0))</f>
        <v>Current 2DS, 2030 start, 'Expect the Unexpected' but with cheap EVs</v>
      </c>
      <c r="B384" s="15" t="s">
        <v>49</v>
      </c>
      <c r="C384" s="15" t="s">
        <v>317</v>
      </c>
      <c r="D384" s="15" t="s">
        <v>357</v>
      </c>
      <c r="E384" s="16">
        <v>0</v>
      </c>
      <c r="F384" s="16">
        <v>820.13437499999918</v>
      </c>
      <c r="G384" s="16">
        <v>1408.1397372246988</v>
      </c>
      <c r="H384" s="16">
        <v>1323.5824485103799</v>
      </c>
      <c r="I384" s="16">
        <v>24.6825728864677</v>
      </c>
      <c r="J384" s="16">
        <v>592.80674395551023</v>
      </c>
      <c r="K384" s="16">
        <v>851.9894567292157</v>
      </c>
      <c r="L384" s="16">
        <v>901.40609848067356</v>
      </c>
      <c r="M384" s="16">
        <v>808.3670855219566</v>
      </c>
      <c r="N384" s="16">
        <v>589.93503072589567</v>
      </c>
      <c r="O384" s="16">
        <v>5671.6125840151335</v>
      </c>
    </row>
    <row r="385" spans="1:15" x14ac:dyDescent="0.3">
      <c r="A385" s="15" t="str">
        <f>INDEX('R1. Scenario specifications'!$C$11:$C$49,MATCH($B385,'R1. Scenario specifications'!$A$11:$A$49,0))</f>
        <v>Current 2DS, 2030 start, 'Expect the Unexpected' but with cheap EVs</v>
      </c>
      <c r="B385" s="15" t="s">
        <v>49</v>
      </c>
      <c r="C385" s="15" t="s">
        <v>52</v>
      </c>
      <c r="D385" s="15" t="s">
        <v>358</v>
      </c>
      <c r="E385" s="16">
        <v>26912.443150928317</v>
      </c>
      <c r="F385" s="16">
        <v>24722.314044407496</v>
      </c>
      <c r="G385" s="16">
        <v>20336.60247381021</v>
      </c>
      <c r="H385" s="16">
        <v>27739.57611616571</v>
      </c>
      <c r="I385" s="16">
        <v>19521.150505898022</v>
      </c>
      <c r="J385" s="16">
        <v>12970.33788042694</v>
      </c>
      <c r="K385" s="16">
        <v>11207.845781830283</v>
      </c>
      <c r="L385" s="16">
        <v>11304.17546502502</v>
      </c>
      <c r="M385" s="16">
        <v>13513.194534225129</v>
      </c>
      <c r="N385" s="16">
        <v>13683.303796592512</v>
      </c>
      <c r="O385" s="16">
        <v>9497.5190051669451</v>
      </c>
    </row>
    <row r="386" spans="1:15" x14ac:dyDescent="0.3">
      <c r="A386" s="15" t="str">
        <f>INDEX('R1. Scenario specifications'!$C$11:$C$49,MATCH($B386,'R1. Scenario specifications'!$A$11:$A$49,0))</f>
        <v>Current 2DS, 2030 start, 'Expect the Unexpected' but with cheap EVs</v>
      </c>
      <c r="B386" s="15" t="s">
        <v>49</v>
      </c>
      <c r="C386" s="15" t="s">
        <v>318</v>
      </c>
      <c r="D386" s="15" t="s">
        <v>359</v>
      </c>
      <c r="E386" s="16">
        <v>0.55126200000000003</v>
      </c>
      <c r="F386" s="16">
        <v>0.27214200000000005</v>
      </c>
      <c r="G386" s="16">
        <v>45.963941456190994</v>
      </c>
      <c r="H386" s="16">
        <v>54.999618863908154</v>
      </c>
      <c r="I386" s="16">
        <v>9365.6586808988704</v>
      </c>
      <c r="J386" s="16">
        <v>15152.98636464996</v>
      </c>
      <c r="K386" s="16">
        <v>16548.774520688901</v>
      </c>
      <c r="L386" s="16">
        <v>17656.864863361603</v>
      </c>
      <c r="M386" s="16">
        <v>18995.327968291589</v>
      </c>
      <c r="N386" s="16">
        <v>20877.952616757717</v>
      </c>
      <c r="O386" s="16">
        <v>22610.271075760153</v>
      </c>
    </row>
    <row r="387" spans="1:15" x14ac:dyDescent="0.3">
      <c r="A387" s="15" t="str">
        <f>INDEX('R1. Scenario specifications'!$C$11:$C$49,MATCH($B387,'R1. Scenario specifications'!$A$11:$A$49,0))</f>
        <v>Current 2DS, 2030 start, 'Expect the Unexpected' but with cheap EVs</v>
      </c>
      <c r="B387" s="15" t="s">
        <v>49</v>
      </c>
      <c r="C387" s="15" t="s">
        <v>319</v>
      </c>
      <c r="D387" s="15" t="s">
        <v>360</v>
      </c>
      <c r="E387" s="16">
        <v>138.88007226094672</v>
      </c>
      <c r="F387" s="16">
        <v>258.23201733274016</v>
      </c>
      <c r="G387" s="16">
        <v>2400.9356350362514</v>
      </c>
      <c r="H387" s="16">
        <v>2809.6664912999277</v>
      </c>
      <c r="I387" s="16">
        <v>659.31072367269076</v>
      </c>
      <c r="J387" s="16">
        <v>157.09964929198387</v>
      </c>
      <c r="K387" s="16">
        <v>105.11991928287682</v>
      </c>
      <c r="L387" s="16">
        <v>18.616779151984101</v>
      </c>
      <c r="M387" s="16">
        <v>0.120524001333063</v>
      </c>
      <c r="N387" s="16">
        <v>42.078193300808493</v>
      </c>
      <c r="O387" s="16">
        <v>226.05938817028002</v>
      </c>
    </row>
    <row r="388" spans="1:15" x14ac:dyDescent="0.3">
      <c r="A388" s="15" t="str">
        <f>INDEX('R1. Scenario specifications'!$C$11:$C$49,MATCH($B388,'R1. Scenario specifications'!$A$11:$A$49,0))</f>
        <v>Current 2DS, 2030 start, 'Expect the Unexpected' but with cheap EVs</v>
      </c>
      <c r="B388" s="15" t="s">
        <v>49</v>
      </c>
      <c r="C388" s="15" t="s">
        <v>53</v>
      </c>
      <c r="D388" s="15" t="s">
        <v>361</v>
      </c>
      <c r="E388" s="16">
        <v>47506.401201567351</v>
      </c>
      <c r="F388" s="16">
        <v>51370.316217901098</v>
      </c>
      <c r="G388" s="16">
        <v>62701.812555057528</v>
      </c>
      <c r="H388" s="16">
        <v>51809.718113977178</v>
      </c>
      <c r="I388" s="16">
        <v>20070.884888675959</v>
      </c>
      <c r="J388" s="16">
        <v>8820.1242783490306</v>
      </c>
      <c r="K388" s="16">
        <v>10618.579560464592</v>
      </c>
      <c r="L388" s="16">
        <v>12329.174560369715</v>
      </c>
      <c r="M388" s="16">
        <v>10713.759958459623</v>
      </c>
      <c r="N388" s="16">
        <v>6641.7440262057098</v>
      </c>
      <c r="O388" s="16">
        <v>2444.8531239560111</v>
      </c>
    </row>
    <row r="389" spans="1:15" x14ac:dyDescent="0.3">
      <c r="A389" s="15" t="str">
        <f>INDEX('R1. Scenario specifications'!$C$11:$C$49,MATCH($B389,'R1. Scenario specifications'!$A$11:$A$49,0))</f>
        <v>Current 2DS, 2030 start, 'Expect the Unexpected' but with cheap EVs</v>
      </c>
      <c r="B389" s="15" t="s">
        <v>49</v>
      </c>
      <c r="C389" s="15" t="s">
        <v>54</v>
      </c>
      <c r="D389" s="15" t="s">
        <v>362</v>
      </c>
      <c r="E389" s="16">
        <v>703.55932605471696</v>
      </c>
      <c r="F389" s="16">
        <v>336.28891863781013</v>
      </c>
      <c r="G389" s="16">
        <v>564.8130061153006</v>
      </c>
      <c r="H389" s="16">
        <v>1128.2144782527348</v>
      </c>
      <c r="I389" s="16">
        <v>1143.1399618465045</v>
      </c>
      <c r="J389" s="16">
        <v>1022.3371338685135</v>
      </c>
      <c r="K389" s="16">
        <v>2018.4966538066371</v>
      </c>
      <c r="L389" s="16">
        <v>2403.7828856421061</v>
      </c>
      <c r="M389" s="16">
        <v>3432.1715127510479</v>
      </c>
      <c r="N389" s="16">
        <v>7985.2193068129673</v>
      </c>
      <c r="O389" s="16">
        <v>9409.5376159751231</v>
      </c>
    </row>
    <row r="390" spans="1:15" x14ac:dyDescent="0.3">
      <c r="A390" s="15" t="str">
        <f>INDEX('R1. Scenario specifications'!$C$11:$C$49,MATCH($B390,'R1. Scenario specifications'!$A$11:$A$49,0))</f>
        <v>Current 2DS, 2030 start, 'Expect the Unexpected' but with cheap EVs</v>
      </c>
      <c r="B390" s="15" t="s">
        <v>49</v>
      </c>
      <c r="C390" s="15" t="s">
        <v>320</v>
      </c>
      <c r="D390" s="15" t="s">
        <v>363</v>
      </c>
      <c r="E390" s="16">
        <v>0</v>
      </c>
      <c r="F390" s="16">
        <v>0</v>
      </c>
      <c r="G390" s="16">
        <v>0</v>
      </c>
      <c r="H390" s="16">
        <v>2619.5877133001891</v>
      </c>
      <c r="I390" s="16">
        <v>779.11740969659968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164.63801923280249</v>
      </c>
    </row>
    <row r="391" spans="1:15" x14ac:dyDescent="0.3">
      <c r="A391" s="15" t="str">
        <f>INDEX('R1. Scenario specifications'!$C$11:$C$49,MATCH($B391,'R1. Scenario specifications'!$A$11:$A$49,0))</f>
        <v>Current 2DS, 2030 start, 'Expect the Unexpected' but with cheap EVs</v>
      </c>
      <c r="B391" s="15" t="s">
        <v>49</v>
      </c>
      <c r="C391" s="15" t="s">
        <v>55</v>
      </c>
      <c r="D391" s="15" t="s">
        <v>265</v>
      </c>
      <c r="E391" s="16">
        <v>396.83789948059518</v>
      </c>
      <c r="F391" s="16">
        <v>188.11818856082573</v>
      </c>
      <c r="G391" s="16">
        <v>1903.0239702688114</v>
      </c>
      <c r="H391" s="16">
        <v>4540.2259800896691</v>
      </c>
      <c r="I391" s="16">
        <v>2661.437681639195</v>
      </c>
      <c r="J391" s="16">
        <v>3057.6944014383071</v>
      </c>
      <c r="K391" s="16">
        <v>1494.0120054032257</v>
      </c>
      <c r="L391" s="16">
        <v>0</v>
      </c>
      <c r="M391" s="16">
        <v>0</v>
      </c>
      <c r="N391" s="16">
        <v>0</v>
      </c>
      <c r="O391" s="16">
        <v>802.46112864351903</v>
      </c>
    </row>
    <row r="392" spans="1:15" x14ac:dyDescent="0.3">
      <c r="A392" s="15" t="str">
        <f>INDEX('R1. Scenario specifications'!$C$11:$C$49,MATCH($B392,'R1. Scenario specifications'!$A$11:$A$49,0))</f>
        <v>Current 2DS, 2030 start, 'Expect the Unexpected' but with cheap EVs</v>
      </c>
      <c r="B392" s="15" t="s">
        <v>49</v>
      </c>
      <c r="C392" s="15" t="s">
        <v>321</v>
      </c>
      <c r="D392" s="15" t="s">
        <v>344</v>
      </c>
      <c r="E392" s="16">
        <v>0</v>
      </c>
      <c r="F392" s="16">
        <v>0</v>
      </c>
      <c r="G392" s="16">
        <v>0</v>
      </c>
      <c r="H392" s="16">
        <v>0</v>
      </c>
      <c r="I392" s="16">
        <v>8369.6767113990918</v>
      </c>
      <c r="J392" s="16">
        <v>13699.008457147149</v>
      </c>
      <c r="K392" s="16">
        <v>15527.12631257238</v>
      </c>
      <c r="L392" s="16">
        <v>17234.705619082717</v>
      </c>
      <c r="M392" s="16">
        <v>17436.82163634718</v>
      </c>
      <c r="N392" s="16">
        <v>17078.621253265719</v>
      </c>
      <c r="O392" s="16">
        <v>18135.186618815816</v>
      </c>
    </row>
    <row r="393" spans="1:15" x14ac:dyDescent="0.3">
      <c r="A393" s="15" t="str">
        <f>INDEX('R1. Scenario specifications'!$C$11:$C$49,MATCH($B393,'R1. Scenario specifications'!$A$11:$A$49,0))</f>
        <v>Current 2DS, 2020 start, 'Expect the Unexpected' but with cheap energy efficiency</v>
      </c>
      <c r="B393" s="15" t="s">
        <v>50</v>
      </c>
      <c r="C393" s="15" t="s">
        <v>317</v>
      </c>
      <c r="D393" s="15" t="s">
        <v>357</v>
      </c>
      <c r="E393" s="16">
        <v>0</v>
      </c>
      <c r="F393" s="16">
        <v>820.13437499999918</v>
      </c>
      <c r="G393" s="16">
        <v>1408.1397372246988</v>
      </c>
      <c r="H393" s="16">
        <v>397.51918131409866</v>
      </c>
      <c r="I393" s="16">
        <v>1183.5452857839068</v>
      </c>
      <c r="J393" s="16">
        <v>4445.7598811630787</v>
      </c>
      <c r="K393" s="16">
        <v>5278.4498756130579</v>
      </c>
      <c r="L393" s="16">
        <v>3431.9864801527315</v>
      </c>
      <c r="M393" s="16">
        <v>2035.9914135844247</v>
      </c>
      <c r="N393" s="16">
        <v>1202.5777464693397</v>
      </c>
      <c r="O393" s="16">
        <v>5710.723958920913</v>
      </c>
    </row>
    <row r="394" spans="1:15" x14ac:dyDescent="0.3">
      <c r="A394" s="15" t="str">
        <f>INDEX('R1. Scenario specifications'!$C$11:$C$49,MATCH($B394,'R1. Scenario specifications'!$A$11:$A$49,0))</f>
        <v>Current 2DS, 2020 start, 'Expect the Unexpected' but with cheap energy efficiency</v>
      </c>
      <c r="B394" s="15" t="s">
        <v>50</v>
      </c>
      <c r="C394" s="15" t="s">
        <v>52</v>
      </c>
      <c r="D394" s="15" t="s">
        <v>358</v>
      </c>
      <c r="E394" s="16">
        <v>26912.443150928317</v>
      </c>
      <c r="F394" s="16">
        <v>24722.314044407496</v>
      </c>
      <c r="G394" s="16">
        <v>20336.60247381021</v>
      </c>
      <c r="H394" s="16">
        <v>20706.94264359595</v>
      </c>
      <c r="I394" s="16">
        <v>38321.154877863308</v>
      </c>
      <c r="J394" s="16">
        <v>23771.198784485423</v>
      </c>
      <c r="K394" s="16">
        <v>19942.250601463697</v>
      </c>
      <c r="L394" s="16">
        <v>19382.690574036238</v>
      </c>
      <c r="M394" s="16">
        <v>19111.612072038883</v>
      </c>
      <c r="N394" s="16">
        <v>20999.643618800466</v>
      </c>
      <c r="O394" s="16">
        <v>13592.92031960078</v>
      </c>
    </row>
    <row r="395" spans="1:15" x14ac:dyDescent="0.3">
      <c r="A395" s="15" t="str">
        <f>INDEX('R1. Scenario specifications'!$C$11:$C$49,MATCH($B395,'R1. Scenario specifications'!$A$11:$A$49,0))</f>
        <v>Current 2DS, 2020 start, 'Expect the Unexpected' but with cheap energy efficiency</v>
      </c>
      <c r="B395" s="15" t="s">
        <v>50</v>
      </c>
      <c r="C395" s="15" t="s">
        <v>318</v>
      </c>
      <c r="D395" s="15" t="s">
        <v>359</v>
      </c>
      <c r="E395" s="16">
        <v>0.55126200000000003</v>
      </c>
      <c r="F395" s="16">
        <v>0.27214200000000005</v>
      </c>
      <c r="G395" s="16">
        <v>45.963941456190994</v>
      </c>
      <c r="H395" s="16">
        <v>56.220066244731683</v>
      </c>
      <c r="I395" s="16">
        <v>51.660604412763973</v>
      </c>
      <c r="J395" s="16">
        <v>47.927501499502227</v>
      </c>
      <c r="K395" s="16">
        <v>3390.8364619899603</v>
      </c>
      <c r="L395" s="16">
        <v>8662.7970920423941</v>
      </c>
      <c r="M395" s="16">
        <v>11345.313969455132</v>
      </c>
      <c r="N395" s="16">
        <v>12579.324103510542</v>
      </c>
      <c r="O395" s="16">
        <v>14519.433831454387</v>
      </c>
    </row>
    <row r="396" spans="1:15" x14ac:dyDescent="0.3">
      <c r="A396" s="15" t="str">
        <f>INDEX('R1. Scenario specifications'!$C$11:$C$49,MATCH($B396,'R1. Scenario specifications'!$A$11:$A$49,0))</f>
        <v>Current 2DS, 2020 start, 'Expect the Unexpected' but with cheap energy efficiency</v>
      </c>
      <c r="B396" s="15" t="s">
        <v>50</v>
      </c>
      <c r="C396" s="15" t="s">
        <v>319</v>
      </c>
      <c r="D396" s="15" t="s">
        <v>360</v>
      </c>
      <c r="E396" s="16">
        <v>138.88007226094672</v>
      </c>
      <c r="F396" s="16">
        <v>258.23201733274016</v>
      </c>
      <c r="G396" s="16">
        <v>2400.9356350362514</v>
      </c>
      <c r="H396" s="16">
        <v>2155.5602990780244</v>
      </c>
      <c r="I396" s="16">
        <v>2459.819686204642</v>
      </c>
      <c r="J396" s="16">
        <v>2501.6727525527613</v>
      </c>
      <c r="K396" s="16">
        <v>1699.6774875895326</v>
      </c>
      <c r="L396" s="16">
        <v>638.91395256230044</v>
      </c>
      <c r="M396" s="16">
        <v>174.41177125490353</v>
      </c>
      <c r="N396" s="16">
        <v>152.98105855449899</v>
      </c>
      <c r="O396" s="16">
        <v>186.62472179231904</v>
      </c>
    </row>
    <row r="397" spans="1:15" x14ac:dyDescent="0.3">
      <c r="A397" s="15" t="str">
        <f>INDEX('R1. Scenario specifications'!$C$11:$C$49,MATCH($B397,'R1. Scenario specifications'!$A$11:$A$49,0))</f>
        <v>Current 2DS, 2020 start, 'Expect the Unexpected' but with cheap energy efficiency</v>
      </c>
      <c r="B397" s="15" t="s">
        <v>50</v>
      </c>
      <c r="C397" s="15" t="s">
        <v>53</v>
      </c>
      <c r="D397" s="15" t="s">
        <v>361</v>
      </c>
      <c r="E397" s="16">
        <v>47506.401201567351</v>
      </c>
      <c r="F397" s="16">
        <v>51370.316217901098</v>
      </c>
      <c r="G397" s="16">
        <v>62701.812555057528</v>
      </c>
      <c r="H397" s="16">
        <v>40552.360108739485</v>
      </c>
      <c r="I397" s="16">
        <v>14079.523379055465</v>
      </c>
      <c r="J397" s="16">
        <v>14155.642028215601</v>
      </c>
      <c r="K397" s="16">
        <v>13969.917919303707</v>
      </c>
      <c r="L397" s="16">
        <v>10210.607481730784</v>
      </c>
      <c r="M397" s="16">
        <v>7754.7274214861018</v>
      </c>
      <c r="N397" s="16">
        <v>5900.7085452314277</v>
      </c>
      <c r="O397" s="16">
        <v>3197.5347905778885</v>
      </c>
    </row>
    <row r="398" spans="1:15" x14ac:dyDescent="0.3">
      <c r="A398" s="15" t="str">
        <f>INDEX('R1. Scenario specifications'!$C$11:$C$49,MATCH($B398,'R1. Scenario specifications'!$A$11:$A$49,0))</f>
        <v>Current 2DS, 2020 start, 'Expect the Unexpected' but with cheap energy efficiency</v>
      </c>
      <c r="B398" s="15" t="s">
        <v>50</v>
      </c>
      <c r="C398" s="15" t="s">
        <v>54</v>
      </c>
      <c r="D398" s="15" t="s">
        <v>362</v>
      </c>
      <c r="E398" s="16">
        <v>703.55932605471696</v>
      </c>
      <c r="F398" s="16">
        <v>336.28891863781013</v>
      </c>
      <c r="G398" s="16">
        <v>564.8130061153006</v>
      </c>
      <c r="H398" s="16">
        <v>988.17756159099974</v>
      </c>
      <c r="I398" s="16">
        <v>1159.8433605120792</v>
      </c>
      <c r="J398" s="16">
        <v>1094.8595777630064</v>
      </c>
      <c r="K398" s="16">
        <v>1194.5279167913536</v>
      </c>
      <c r="L398" s="16">
        <v>1260.9150217969359</v>
      </c>
      <c r="M398" s="16">
        <v>1256.1972454734926</v>
      </c>
      <c r="N398" s="16">
        <v>1837.8862242222292</v>
      </c>
      <c r="O398" s="16">
        <v>4698.9044110949326</v>
      </c>
    </row>
    <row r="399" spans="1:15" x14ac:dyDescent="0.3">
      <c r="A399" s="15" t="str">
        <f>INDEX('R1. Scenario specifications'!$C$11:$C$49,MATCH($B399,'R1. Scenario specifications'!$A$11:$A$49,0))</f>
        <v>Current 2DS, 2020 start, 'Expect the Unexpected' but with cheap energy efficiency</v>
      </c>
      <c r="B399" s="15" t="s">
        <v>50</v>
      </c>
      <c r="C399" s="15" t="s">
        <v>320</v>
      </c>
      <c r="D399" s="15" t="s">
        <v>363</v>
      </c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715.69849954417316</v>
      </c>
      <c r="K399" s="16">
        <v>217.94480990056803</v>
      </c>
      <c r="L399" s="16">
        <v>4.834939539273817</v>
      </c>
      <c r="M399" s="16">
        <v>1.1133029825185521</v>
      </c>
      <c r="N399" s="16">
        <v>0.67629792085396701</v>
      </c>
      <c r="O399" s="16">
        <v>148.51530808901694</v>
      </c>
    </row>
    <row r="400" spans="1:15" x14ac:dyDescent="0.3">
      <c r="A400" s="15" t="str">
        <f>INDEX('R1. Scenario specifications'!$C$11:$C$49,MATCH($B400,'R1. Scenario specifications'!$A$11:$A$49,0))</f>
        <v>Current 2DS, 2020 start, 'Expect the Unexpected' but with cheap energy efficiency</v>
      </c>
      <c r="B400" s="15" t="s">
        <v>50</v>
      </c>
      <c r="C400" s="15" t="s">
        <v>55</v>
      </c>
      <c r="D400" s="15" t="s">
        <v>265</v>
      </c>
      <c r="E400" s="16">
        <v>396.83789948059518</v>
      </c>
      <c r="F400" s="16">
        <v>188.11818856082573</v>
      </c>
      <c r="G400" s="16">
        <v>1903.0239702688114</v>
      </c>
      <c r="H400" s="16">
        <v>1275.2775737125676</v>
      </c>
      <c r="I400" s="16">
        <v>5348.4083325026613</v>
      </c>
      <c r="J400" s="16">
        <v>12846.773714759494</v>
      </c>
      <c r="K400" s="16">
        <v>7363.51615679932</v>
      </c>
      <c r="L400" s="16">
        <v>1274.5600354709115</v>
      </c>
      <c r="M400" s="16">
        <v>148.421580680951</v>
      </c>
      <c r="N400" s="16">
        <v>0</v>
      </c>
      <c r="O400" s="16">
        <v>1121.9352033897223</v>
      </c>
    </row>
    <row r="401" spans="1:15" x14ac:dyDescent="0.3">
      <c r="A401" s="15" t="str">
        <f>INDEX('R1. Scenario specifications'!$C$11:$C$49,MATCH($B401,'R1. Scenario specifications'!$A$11:$A$49,0))</f>
        <v>Current 2DS, 2020 start, 'Expect the Unexpected' but with cheap energy efficiency</v>
      </c>
      <c r="B401" s="15" t="s">
        <v>50</v>
      </c>
      <c r="C401" s="15" t="s">
        <v>321</v>
      </c>
      <c r="D401" s="15" t="s">
        <v>344</v>
      </c>
      <c r="E401" s="16">
        <v>0</v>
      </c>
      <c r="F401" s="16">
        <v>0</v>
      </c>
      <c r="G401" s="16">
        <v>0</v>
      </c>
      <c r="H401" s="16">
        <v>5277.5616845716631</v>
      </c>
      <c r="I401" s="16">
        <v>10862.416622953082</v>
      </c>
      <c r="J401" s="16">
        <v>14826.097337659481</v>
      </c>
      <c r="K401" s="16">
        <v>16233.569524024677</v>
      </c>
      <c r="L401" s="16">
        <v>17259.505780862084</v>
      </c>
      <c r="M401" s="16">
        <v>18234.854484820014</v>
      </c>
      <c r="N401" s="16">
        <v>19121.325120721413</v>
      </c>
      <c r="O401" s="16">
        <v>20123.134295089756</v>
      </c>
    </row>
  </sheetData>
  <mergeCells count="2">
    <mergeCell ref="C37:N37"/>
    <mergeCell ref="O37:Z37"/>
  </mergeCells>
  <conditionalFormatting sqref="A1:XFD18 N19:XFD19 A3271:XFD1048576 E712:XFD3270 A37:C37 A36:N36 AA36:XFD37 E599:E711 G402:XFD711 C52:C334 B52:B451 A52:A3270 E50:XFD401 A50:C51 A38:XFD49 A20:XFD35">
    <cfRule type="expression" dxfId="7" priority="3">
      <formula>_xlfn.ISFORMULA(A1)</formula>
    </cfRule>
  </conditionalFormatting>
  <conditionalFormatting sqref="A19:M19">
    <cfRule type="expression" dxfId="6" priority="2">
      <formula>_xlfn.ISFORMULA(A19)</formula>
    </cfRule>
  </conditionalFormatting>
  <conditionalFormatting sqref="O37 O36:Z36">
    <cfRule type="expression" dxfId="5" priority="1">
      <formula>_xlfn.ISFORMULA(O36)</formula>
    </cfRule>
  </conditionalFormatting>
  <dataValidations count="1">
    <dataValidation type="list" allowBlank="1" showInputMessage="1" showErrorMessage="1" sqref="B22" xr:uid="{878B7C4C-84DD-41B2-9BA8-E62834AE77E0}">
      <formula1>$D$51:$D$59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4B0F5C-0761-45AF-B5A3-AABF6AF45DFB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648B-5CD2-4DEC-A8C8-FAC95CF359C0}">
  <sheetPr>
    <tabColor theme="5" tint="0.39997558519241921"/>
  </sheetPr>
  <dimension ref="A1:Z281"/>
  <sheetViews>
    <sheetView zoomScale="70" zoomScaleNormal="70" workbookViewId="0">
      <pane ySplit="13" topLeftCell="A14" activePane="bottomLeft" state="frozen"/>
      <selection pane="bottomLeft" activeCell="E14" sqref="E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339</v>
      </c>
    </row>
    <row r="2" spans="1:4" s="14" customFormat="1" x14ac:dyDescent="0.3">
      <c r="A2" s="5" t="s">
        <v>5</v>
      </c>
      <c r="B2" s="14" t="s">
        <v>337</v>
      </c>
    </row>
    <row r="3" spans="1:4" s="14" customFormat="1" x14ac:dyDescent="0.3">
      <c r="A3" s="5" t="s">
        <v>6</v>
      </c>
      <c r="B3" s="14" t="s">
        <v>338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187</v>
      </c>
      <c r="B5" s="14" t="s">
        <v>188</v>
      </c>
    </row>
    <row r="6" spans="1:4" s="14" customFormat="1" x14ac:dyDescent="0.3">
      <c r="A6" s="5"/>
      <c r="B6" s="14" t="s">
        <v>189</v>
      </c>
      <c r="C6" s="14" t="s">
        <v>8</v>
      </c>
      <c r="D6" s="14" t="s">
        <v>322</v>
      </c>
    </row>
    <row r="7" spans="1:4" s="14" customFormat="1" x14ac:dyDescent="0.3">
      <c r="A7" s="5"/>
      <c r="B7" s="14" t="s">
        <v>190</v>
      </c>
      <c r="C7" s="14" t="s">
        <v>60</v>
      </c>
      <c r="D7" s="14" t="s">
        <v>323</v>
      </c>
    </row>
    <row r="8" spans="1:4" s="14" customFormat="1" x14ac:dyDescent="0.3">
      <c r="A8" s="5"/>
      <c r="B8" s="14" t="s">
        <v>192</v>
      </c>
      <c r="C8" s="14" t="s">
        <v>77</v>
      </c>
      <c r="D8" s="14" t="s">
        <v>324</v>
      </c>
    </row>
    <row r="9" spans="1:4" s="14" customFormat="1" x14ac:dyDescent="0.3">
      <c r="A9" s="5"/>
      <c r="B9" s="14" t="s">
        <v>191</v>
      </c>
      <c r="C9" s="14" t="s">
        <v>196</v>
      </c>
      <c r="D9" s="14" t="s">
        <v>214</v>
      </c>
    </row>
    <row r="10" spans="1:4" s="14" customFormat="1" x14ac:dyDescent="0.3">
      <c r="A10" s="5"/>
      <c r="B10" s="14" t="s">
        <v>193</v>
      </c>
      <c r="C10" s="14" t="s">
        <v>96</v>
      </c>
      <c r="D10" s="14" t="s">
        <v>96</v>
      </c>
    </row>
    <row r="11" spans="1:4" s="14" customFormat="1" x14ac:dyDescent="0.3">
      <c r="A11" s="5"/>
      <c r="B11" s="14" t="s">
        <v>188</v>
      </c>
      <c r="D11" s="14" t="str">
        <f>CONCATENATE(LEFT($D9,3),MID($D6,4,3),MID($D9,7,1),MID($D6,9,LEN($D6)-8))</f>
        <v>$E$8:$P3300</v>
      </c>
    </row>
    <row r="12" spans="1:4" s="14" customFormat="1" x14ac:dyDescent="0.3">
      <c r="A12" s="5" t="s">
        <v>186</v>
      </c>
      <c r="B12" s="14" t="s">
        <v>82</v>
      </c>
    </row>
    <row r="13" spans="1:4" s="5" customFormat="1" x14ac:dyDescent="0.3">
      <c r="A13" s="5" t="s">
        <v>2</v>
      </c>
      <c r="B13" s="5" t="str">
        <f>CONCATENATE("Billion passenger km from total ",$B$22," capacity")</f>
        <v>Billion passenger km from total Electric capacity</v>
      </c>
    </row>
    <row r="14" spans="1:4" ht="15" thickBot="1" x14ac:dyDescent="0.35"/>
    <row r="15" spans="1:4" s="17" customFormat="1" ht="15" thickBot="1" x14ac:dyDescent="0.35">
      <c r="A15" s="17" t="s">
        <v>205</v>
      </c>
    </row>
    <row r="17" spans="1:18" x14ac:dyDescent="0.3">
      <c r="A17" s="4" t="s">
        <v>206</v>
      </c>
      <c r="P17" s="18"/>
      <c r="Q17" s="18"/>
      <c r="R17" s="18"/>
    </row>
    <row r="18" spans="1:18" x14ac:dyDescent="0.3">
      <c r="A18" s="15" t="s">
        <v>86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87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364</v>
      </c>
      <c r="B22" s="20" t="s">
        <v>342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196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INDEX($E$48:$O$281,MATCH(B$24&amp;$B$22,$B$48:$B$281&amp;$D$48:$D$281,0),MATCH($A25,$E$47:$O$47,0))</f>
        <v>6.1144027199999992E-2</v>
      </c>
      <c r="C25" s="16">
        <f t="array" ref="C25">INDEX($E$48:$O$281,MATCH(C$24&amp;$B$22,$B$48:$B$281&amp;$D$48:$D$281,0),MATCH($A25,$E$47:$O$47,0))</f>
        <v>6.1144027199999992E-2</v>
      </c>
      <c r="D25" s="16">
        <f t="array" ref="D25">INDEX($E$48:$O$281,MATCH(D$24&amp;$B$22,$B$48:$B$281&amp;$D$48:$D$281,0),MATCH($A25,$E$47:$O$47,0))</f>
        <v>6.1144027199999992E-2</v>
      </c>
      <c r="E25" s="16">
        <f t="array" ref="E25">INDEX($E$48:$O$281,MATCH(E$24&amp;$B$22,$B$48:$B$281&amp;$D$48:$D$281,0),MATCH($A25,$E$47:$O$47,0))</f>
        <v>6.1144027199999992E-2</v>
      </c>
      <c r="F25" s="16">
        <f t="array" ref="F25">INDEX($E$48:$O$281,MATCH(F$24&amp;$B$22,$B$48:$B$281&amp;$D$48:$D$281,0),MATCH($A25,$E$47:$O$47,0))</f>
        <v>6.1144027199999992E-2</v>
      </c>
      <c r="G25" s="16">
        <f t="array" ref="G25">INDEX($E$48:$O$281,MATCH(G$24&amp;$B$22,$B$48:$B$281&amp;$D$48:$D$281,0),MATCH($A25,$E$47:$O$47,0))</f>
        <v>6.1144027199999992E-2</v>
      </c>
      <c r="H25" s="16">
        <f t="array" ref="H25">INDEX($E$48:$O$281,MATCH(H$24&amp;$B$22,$B$48:$B$281&amp;$D$48:$D$281,0),MATCH($A25,$E$47:$O$47,0))</f>
        <v>6.1144027199999992E-2</v>
      </c>
      <c r="I25" s="16">
        <f t="array" ref="I25">INDEX($E$48:$O$281,MATCH(I$24&amp;$B$22,$B$48:$B$281&amp;$D$48:$D$281,0),MATCH($A25,$E$47:$O$47,0))</f>
        <v>6.1144027199999992E-2</v>
      </c>
      <c r="J25" s="16">
        <f t="array" ref="J25">INDEX($E$48:$O$281,MATCH(J$24&amp;$B$22,$B$48:$B$281&amp;$D$48:$D$281,0),MATCH($A25,$E$47:$O$47,0))</f>
        <v>6.1144027199999992E-2</v>
      </c>
      <c r="K25" s="16" t="e">
        <f t="array" ref="K25">INDEX($E$48:$O$281,MATCH(K$24&amp;$B$22,$B$48:$B$281&amp;$D$48:$D$281,0),MATCH($A25,$E$47:$O$47,0))</f>
        <v>#N/A</v>
      </c>
      <c r="L25" s="16" t="e">
        <f t="array" ref="L25">INDEX($E$48:$O$281,MATCH(L$24&amp;$B$22,$B$48:$B$281&amp;$D$48:$D$281,0),MATCH($A25,$E$47:$O$47,0))</f>
        <v>#N/A</v>
      </c>
      <c r="M25" s="16" t="e">
        <f t="array" ref="M25">INDEX($E$48:$O$281,MATCH(M$24&amp;$B$22,$B$48:$B$281&amp;$D$48:$D$281,0),MATCH($A25,$E$47:$O$47,0))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INDEX($E$48:$O$281,MATCH(B$24&amp;$B$22,$B$48:$B$281&amp;$D$48:$D$281,0),MATCH($A26,$E$47:$O$47,0))</f>
        <v>55.3</v>
      </c>
      <c r="C26" s="16">
        <f t="array" ref="C26">INDEX($E$48:$O$281,MATCH(C$24&amp;$B$22,$B$48:$B$281&amp;$D$48:$D$281,0),MATCH($A26,$E$47:$O$47,0))</f>
        <v>55.3</v>
      </c>
      <c r="D26" s="16">
        <f t="array" ref="D26">INDEX($E$48:$O$281,MATCH(D$24&amp;$B$22,$B$48:$B$281&amp;$D$48:$D$281,0),MATCH($A26,$E$47:$O$47,0))</f>
        <v>55.3</v>
      </c>
      <c r="E26" s="16">
        <f t="array" ref="E26">INDEX($E$48:$O$281,MATCH(E$24&amp;$B$22,$B$48:$B$281&amp;$D$48:$D$281,0),MATCH($A26,$E$47:$O$47,0))</f>
        <v>55.3</v>
      </c>
      <c r="F26" s="16">
        <f t="array" ref="F26">INDEX($E$48:$O$281,MATCH(F$24&amp;$B$22,$B$48:$B$281&amp;$D$48:$D$281,0),MATCH($A26,$E$47:$O$47,0))</f>
        <v>55.3</v>
      </c>
      <c r="G26" s="16">
        <f t="array" ref="G26">INDEX($E$48:$O$281,MATCH(G$24&amp;$B$22,$B$48:$B$281&amp;$D$48:$D$281,0),MATCH($A26,$E$47:$O$47,0))</f>
        <v>55.3</v>
      </c>
      <c r="H26" s="16">
        <f t="array" ref="H26">INDEX($E$48:$O$281,MATCH(H$24&amp;$B$22,$B$48:$B$281&amp;$D$48:$D$281,0),MATCH($A26,$E$47:$O$47,0))</f>
        <v>55.3</v>
      </c>
      <c r="I26" s="16">
        <f t="array" ref="I26">INDEX($E$48:$O$281,MATCH(I$24&amp;$B$22,$B$48:$B$281&amp;$D$48:$D$281,0),MATCH($A26,$E$47:$O$47,0))</f>
        <v>55.3</v>
      </c>
      <c r="J26" s="16">
        <f t="array" ref="J26">INDEX($E$48:$O$281,MATCH(J$24&amp;$B$22,$B$48:$B$281&amp;$D$48:$D$281,0),MATCH($A26,$E$47:$O$47,0))</f>
        <v>55.3</v>
      </c>
      <c r="K26" s="16" t="e">
        <f t="array" ref="K26">INDEX($E$48:$O$281,MATCH(K$24&amp;$B$22,$B$48:$B$281&amp;$D$48:$D$281,0),MATCH($A26,$E$47:$O$47,0))</f>
        <v>#N/A</v>
      </c>
      <c r="L26" s="16" t="e">
        <f t="array" ref="L26">INDEX($E$48:$O$281,MATCH(L$24&amp;$B$22,$B$48:$B$281&amp;$D$48:$D$281,0),MATCH($A26,$E$47:$O$47,0))</f>
        <v>#N/A</v>
      </c>
      <c r="M26" s="16" t="e">
        <f t="array" ref="M26">INDEX($E$48:$O$281,MATCH(M$24&amp;$B$22,$B$48:$B$281&amp;$D$48:$D$281,0),MATCH($A26,$E$47:$O$47,0))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INDEX($E$48:$O$281,MATCH(B$24&amp;$B$22,$B$48:$B$281&amp;$D$48:$D$281,0),MATCH($A27,$E$47:$O$47,0))</f>
        <v>71.747318231594093</v>
      </c>
      <c r="C27" s="16">
        <f t="array" ref="C27">INDEX($E$48:$O$281,MATCH(C$24&amp;$B$22,$B$48:$B$281&amp;$D$48:$D$281,0),MATCH($A27,$E$47:$O$47,0))</f>
        <v>71.747318231594079</v>
      </c>
      <c r="D27" s="16">
        <f t="array" ref="D27">INDEX($E$48:$O$281,MATCH(D$24&amp;$B$22,$B$48:$B$281&amp;$D$48:$D$281,0),MATCH($A27,$E$47:$O$47,0))</f>
        <v>71.747318231594093</v>
      </c>
      <c r="E27" s="16">
        <f t="array" ref="E27">INDEX($E$48:$O$281,MATCH(E$24&amp;$B$22,$B$48:$B$281&amp;$D$48:$D$281,0),MATCH($A27,$E$47:$O$47,0))</f>
        <v>71.747318231594093</v>
      </c>
      <c r="F27" s="16">
        <f t="array" ref="F27">INDEX($E$48:$O$281,MATCH(F$24&amp;$B$22,$B$48:$B$281&amp;$D$48:$D$281,0),MATCH($A27,$E$47:$O$47,0))</f>
        <v>71.747318231594107</v>
      </c>
      <c r="G27" s="16">
        <f t="array" ref="G27">INDEX($E$48:$O$281,MATCH(G$24&amp;$B$22,$B$48:$B$281&amp;$D$48:$D$281,0),MATCH($A27,$E$47:$O$47,0))</f>
        <v>71.747318231593695</v>
      </c>
      <c r="H27" s="16">
        <f t="array" ref="H27">INDEX($E$48:$O$281,MATCH(H$24&amp;$B$22,$B$48:$B$281&amp;$D$48:$D$281,0),MATCH($A27,$E$47:$O$47,0))</f>
        <v>71.747318231594107</v>
      </c>
      <c r="I27" s="16">
        <f t="array" ref="I27">INDEX($E$48:$O$281,MATCH(I$24&amp;$B$22,$B$48:$B$281&amp;$D$48:$D$281,0),MATCH($A27,$E$47:$O$47,0))</f>
        <v>71.747318231594093</v>
      </c>
      <c r="J27" s="16">
        <f t="array" ref="J27">INDEX($E$48:$O$281,MATCH(J$24&amp;$B$22,$B$48:$B$281&amp;$D$48:$D$281,0),MATCH($A27,$E$47:$O$47,0))</f>
        <v>71.747318231594107</v>
      </c>
      <c r="K27" s="16" t="e">
        <f t="array" ref="K27">INDEX($E$48:$O$281,MATCH(K$24&amp;$B$22,$B$48:$B$281&amp;$D$48:$D$281,0),MATCH($A27,$E$47:$O$47,0))</f>
        <v>#N/A</v>
      </c>
      <c r="L27" s="16" t="e">
        <f t="array" ref="L27">INDEX($E$48:$O$281,MATCH(L$24&amp;$B$22,$B$48:$B$281&amp;$D$48:$D$281,0),MATCH($A27,$E$47:$O$47,0))</f>
        <v>#N/A</v>
      </c>
      <c r="M27" s="16" t="e">
        <f t="array" ref="M27">INDEX($E$48:$O$281,MATCH(M$24&amp;$B$22,$B$48:$B$281&amp;$D$48:$D$281,0),MATCH($A27,$E$47:$O$47,0))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INDEX($E$48:$O$281,MATCH(B$24&amp;$B$22,$B$48:$B$281&amp;$D$48:$D$281,0),MATCH($A28,$E$47:$O$47,0))</f>
        <v>71.747318231594093</v>
      </c>
      <c r="C28" s="16">
        <f t="array" ref="C28">INDEX($E$48:$O$281,MATCH(C$24&amp;$B$22,$B$48:$B$281&amp;$D$48:$D$281,0),MATCH($A28,$E$47:$O$47,0))</f>
        <v>71.747318231594065</v>
      </c>
      <c r="D28" s="16">
        <f t="array" ref="D28">INDEX($E$48:$O$281,MATCH(D$24&amp;$B$22,$B$48:$B$281&amp;$D$48:$D$281,0),MATCH($A28,$E$47:$O$47,0))</f>
        <v>71.747318231594093</v>
      </c>
      <c r="E28" s="16">
        <f t="array" ref="E28">INDEX($E$48:$O$281,MATCH(E$24&amp;$B$22,$B$48:$B$281&amp;$D$48:$D$281,0),MATCH($A28,$E$47:$O$47,0))</f>
        <v>71.747318231593994</v>
      </c>
      <c r="F28" s="16">
        <f t="array" ref="F28">INDEX($E$48:$O$281,MATCH(F$24&amp;$B$22,$B$48:$B$281&amp;$D$48:$D$281,0),MATCH($A28,$E$47:$O$47,0))</f>
        <v>71.747318231594107</v>
      </c>
      <c r="G28" s="16">
        <f t="array" ref="G28">INDEX($E$48:$O$281,MATCH(G$24&amp;$B$22,$B$48:$B$281&amp;$D$48:$D$281,0),MATCH($A28,$E$47:$O$47,0))</f>
        <v>2981.6731868937595</v>
      </c>
      <c r="H28" s="16">
        <f t="array" ref="H28">INDEX($E$48:$O$281,MATCH(H$24&amp;$B$22,$B$48:$B$281&amp;$D$48:$D$281,0),MATCH($A28,$E$47:$O$47,0))</f>
        <v>524.09485103713132</v>
      </c>
      <c r="I28" s="16">
        <f t="array" ref="I28">INDEX($E$48:$O$281,MATCH(I$24&amp;$B$22,$B$48:$B$281&amp;$D$48:$D$281,0),MATCH($A28,$E$47:$O$47,0))</f>
        <v>71.747318231594093</v>
      </c>
      <c r="J28" s="16">
        <f t="array" ref="J28">INDEX($E$48:$O$281,MATCH(J$24&amp;$B$22,$B$48:$B$281&amp;$D$48:$D$281,0),MATCH($A28,$E$47:$O$47,0))</f>
        <v>71.747318231594107</v>
      </c>
      <c r="K28" s="16" t="e">
        <f t="array" ref="K28">INDEX($E$48:$O$281,MATCH(K$24&amp;$B$22,$B$48:$B$281&amp;$D$48:$D$281,0),MATCH($A28,$E$47:$O$47,0))</f>
        <v>#N/A</v>
      </c>
      <c r="L28" s="16" t="e">
        <f t="array" ref="L28">INDEX($E$48:$O$281,MATCH(L$24&amp;$B$22,$B$48:$B$281&amp;$D$48:$D$281,0),MATCH($A28,$E$47:$O$47,0))</f>
        <v>#N/A</v>
      </c>
      <c r="M28" s="16" t="e">
        <f t="array" ref="M28">INDEX($E$48:$O$281,MATCH(M$24&amp;$B$22,$B$48:$B$281&amp;$D$48:$D$281,0),MATCH($A28,$E$47:$O$47,0))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INDEX($E$48:$O$281,MATCH(B$24&amp;$B$22,$B$48:$B$281&amp;$D$48:$D$281,0),MATCH($A29,$E$47:$O$47,0))</f>
        <v>71.747318231594093</v>
      </c>
      <c r="C29" s="16">
        <f t="array" ref="C29">INDEX($E$48:$O$281,MATCH(C$24&amp;$B$22,$B$48:$B$281&amp;$D$48:$D$281,0),MATCH($A29,$E$47:$O$47,0))</f>
        <v>71.747318231594093</v>
      </c>
      <c r="D29" s="16">
        <f t="array" ref="D29">INDEX($E$48:$O$281,MATCH(D$24&amp;$B$22,$B$48:$B$281&amp;$D$48:$D$281,0),MATCH($A29,$E$47:$O$47,0))</f>
        <v>71.747318231594093</v>
      </c>
      <c r="E29" s="16">
        <f t="array" ref="E29">INDEX($E$48:$O$281,MATCH(E$24&amp;$B$22,$B$48:$B$281&amp;$D$48:$D$281,0),MATCH($A29,$E$47:$O$47,0))</f>
        <v>71.747318231594107</v>
      </c>
      <c r="F29" s="16">
        <f t="array" ref="F29">INDEX($E$48:$O$281,MATCH(F$24&amp;$B$22,$B$48:$B$281&amp;$D$48:$D$281,0),MATCH($A29,$E$47:$O$47,0))</f>
        <v>71.747318231594051</v>
      </c>
      <c r="G29" s="16">
        <f t="array" ref="G29">INDEX($E$48:$O$281,MATCH(G$24&amp;$B$22,$B$48:$B$281&amp;$D$48:$D$281,0),MATCH($A29,$E$47:$O$47,0))</f>
        <v>5991.4320392152331</v>
      </c>
      <c r="H29" s="16">
        <f t="array" ref="H29">INDEX($E$48:$O$281,MATCH(H$24&amp;$B$22,$B$48:$B$281&amp;$D$48:$D$281,0),MATCH($A29,$E$47:$O$47,0))</f>
        <v>5073.9410827384063</v>
      </c>
      <c r="I29" s="16">
        <f t="array" ref="I29">INDEX($E$48:$O$281,MATCH(I$24&amp;$B$22,$B$48:$B$281&amp;$D$48:$D$281,0),MATCH($A29,$E$47:$O$47,0))</f>
        <v>71.747318231594093</v>
      </c>
      <c r="J29" s="16">
        <f t="array" ref="J29">INDEX($E$48:$O$281,MATCH(J$24&amp;$B$22,$B$48:$B$281&amp;$D$48:$D$281,0),MATCH($A29,$E$47:$O$47,0))</f>
        <v>124.09775657121359</v>
      </c>
      <c r="K29" s="16" t="e">
        <f t="array" ref="K29">INDEX($E$48:$O$281,MATCH(K$24&amp;$B$22,$B$48:$B$281&amp;$D$48:$D$281,0),MATCH($A29,$E$47:$O$47,0))</f>
        <v>#N/A</v>
      </c>
      <c r="L29" s="16" t="e">
        <f t="array" ref="L29">INDEX($E$48:$O$281,MATCH(L$24&amp;$B$22,$B$48:$B$281&amp;$D$48:$D$281,0),MATCH($A29,$E$47:$O$47,0))</f>
        <v>#N/A</v>
      </c>
      <c r="M29" s="16" t="e">
        <f t="array" ref="M29">INDEX($E$48:$O$281,MATCH(M$24&amp;$B$22,$B$48:$B$281&amp;$D$48:$D$281,0),MATCH($A29,$E$47:$O$47,0))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INDEX($E$48:$O$281,MATCH(B$24&amp;$B$22,$B$48:$B$281&amp;$D$48:$D$281,0),MATCH($A30,$E$47:$O$47,0))</f>
        <v>6258.4618694589763</v>
      </c>
      <c r="C30" s="16">
        <f t="array" ref="C30">INDEX($E$48:$O$281,MATCH(C$24&amp;$B$22,$B$48:$B$281&amp;$D$48:$D$281,0),MATCH($A30,$E$47:$O$47,0))</f>
        <v>5850.6625926311181</v>
      </c>
      <c r="D30" s="16">
        <f t="array" ref="D30">INDEX($E$48:$O$281,MATCH(D$24&amp;$B$22,$B$48:$B$281&amp;$D$48:$D$281,0),MATCH($A30,$E$47:$O$47,0))</f>
        <v>7916.5966196348854</v>
      </c>
      <c r="E30" s="16">
        <f t="array" ref="E30">INDEX($E$48:$O$281,MATCH(E$24&amp;$B$22,$B$48:$B$281&amp;$D$48:$D$281,0),MATCH($A30,$E$47:$O$47,0))</f>
        <v>8124.5310387405698</v>
      </c>
      <c r="F30" s="16">
        <f t="array" ref="F30">INDEX($E$48:$O$281,MATCH(F$24&amp;$B$22,$B$48:$B$281&amp;$D$48:$D$281,0),MATCH($A30,$E$47:$O$47,0))</f>
        <v>7327.2689523491399</v>
      </c>
      <c r="G30" s="16">
        <f t="array" ref="G30">INDEX($E$48:$O$281,MATCH(G$24&amp;$B$22,$B$48:$B$281&amp;$D$48:$D$281,0),MATCH($A30,$E$47:$O$47,0))</f>
        <v>5422.994107068931</v>
      </c>
      <c r="H30" s="16">
        <f t="array" ref="H30">INDEX($E$48:$O$281,MATCH(H$24&amp;$B$22,$B$48:$B$281&amp;$D$48:$D$281,0),MATCH($A30,$E$47:$O$47,0))</f>
        <v>6340.7059707138924</v>
      </c>
      <c r="I30" s="16">
        <f t="array" ref="I30">INDEX($E$48:$O$281,MATCH(I$24&amp;$B$22,$B$48:$B$281&amp;$D$48:$D$281,0),MATCH($A30,$E$47:$O$47,0))</f>
        <v>9781.3840939147885</v>
      </c>
      <c r="J30" s="16">
        <f t="array" ref="J30">INDEX($E$48:$O$281,MATCH(J$24&amp;$B$22,$B$48:$B$281&amp;$D$48:$D$281,0),MATCH($A30,$E$47:$O$47,0))</f>
        <v>3269.069486776858</v>
      </c>
      <c r="K30" s="16" t="e">
        <f t="array" ref="K30">INDEX($E$48:$O$281,MATCH(K$24&amp;$B$22,$B$48:$B$281&amp;$D$48:$D$281,0),MATCH($A30,$E$47:$O$47,0))</f>
        <v>#N/A</v>
      </c>
      <c r="L30" s="16" t="e">
        <f t="array" ref="L30">INDEX($E$48:$O$281,MATCH(L$24&amp;$B$22,$B$48:$B$281&amp;$D$48:$D$281,0),MATCH($A30,$E$47:$O$47,0))</f>
        <v>#N/A</v>
      </c>
      <c r="M30" s="16" t="e">
        <f t="array" ref="M30">INDEX($E$48:$O$281,MATCH(M$24&amp;$B$22,$B$48:$B$281&amp;$D$48:$D$281,0),MATCH($A30,$E$47:$O$47,0))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INDEX($E$48:$O$281,MATCH(B$24&amp;$B$22,$B$48:$B$281&amp;$D$48:$D$281,0),MATCH($A31,$E$47:$O$47,0))</f>
        <v>14823.574078440352</v>
      </c>
      <c r="C31" s="16">
        <f t="array" ref="C31">INDEX($E$48:$O$281,MATCH(C$24&amp;$B$22,$B$48:$B$281&amp;$D$48:$D$281,0),MATCH($A31,$E$47:$O$47,0))</f>
        <v>14430.515968683507</v>
      </c>
      <c r="D31" s="16">
        <f t="array" ref="D31">INDEX($E$48:$O$281,MATCH(D$24&amp;$B$22,$B$48:$B$281&amp;$D$48:$D$281,0),MATCH($A31,$E$47:$O$47,0))</f>
        <v>14036.742718106621</v>
      </c>
      <c r="E31" s="16">
        <f t="array" ref="E31">INDEX($E$48:$O$281,MATCH(E$24&amp;$B$22,$B$48:$B$281&amp;$D$48:$D$281,0),MATCH($A31,$E$47:$O$47,0))</f>
        <v>18513.076959329879</v>
      </c>
      <c r="F31" s="16">
        <f t="array" ref="F31">INDEX($E$48:$O$281,MATCH(F$24&amp;$B$22,$B$48:$B$281&amp;$D$48:$D$281,0),MATCH($A31,$E$47:$O$47,0))</f>
        <v>17330.818862280092</v>
      </c>
      <c r="G31" s="16">
        <f t="array" ref="G31">INDEX($E$48:$O$281,MATCH(G$24&amp;$B$22,$B$48:$B$281&amp;$D$48:$D$281,0),MATCH($A31,$E$47:$O$47,0))</f>
        <v>13442.693941302476</v>
      </c>
      <c r="H31" s="16">
        <f t="array" ref="H31">INDEX($E$48:$O$281,MATCH(H$24&amp;$B$22,$B$48:$B$281&amp;$D$48:$D$281,0),MATCH($A31,$E$47:$O$47,0))</f>
        <v>16238.026902858801</v>
      </c>
      <c r="I31" s="16">
        <f t="array" ref="I31">INDEX($E$48:$O$281,MATCH(I$24&amp;$B$22,$B$48:$B$281&amp;$D$48:$D$281,0),MATCH($A31,$E$47:$O$47,0))</f>
        <v>17561.247919692873</v>
      </c>
      <c r="J31" s="16">
        <f t="array" ref="J31">INDEX($E$48:$O$281,MATCH(J$24&amp;$B$22,$B$48:$B$281&amp;$D$48:$D$281,0),MATCH($A31,$E$47:$O$47,0))</f>
        <v>13817.874642290124</v>
      </c>
      <c r="K31" s="16" t="e">
        <f t="array" ref="K31">INDEX($E$48:$O$281,MATCH(K$24&amp;$B$22,$B$48:$B$281&amp;$D$48:$D$281,0),MATCH($A31,$E$47:$O$47,0))</f>
        <v>#N/A</v>
      </c>
      <c r="L31" s="16" t="e">
        <f t="array" ref="L31">INDEX($E$48:$O$281,MATCH(L$24&amp;$B$22,$B$48:$B$281&amp;$D$48:$D$281,0),MATCH($A31,$E$47:$O$47,0))</f>
        <v>#N/A</v>
      </c>
      <c r="M31" s="16" t="e">
        <f t="array" ref="M31">INDEX($E$48:$O$281,MATCH(M$24&amp;$B$22,$B$48:$B$281&amp;$D$48:$D$281,0),MATCH($A31,$E$47:$O$47,0))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INDEX($E$48:$O$281,MATCH(B$24&amp;$B$22,$B$48:$B$281&amp;$D$48:$D$281,0),MATCH($A32,$E$47:$O$47,0))</f>
        <v>18743.004379777252</v>
      </c>
      <c r="C32" s="16">
        <f t="array" ref="C32">INDEX($E$48:$O$281,MATCH(C$24&amp;$B$22,$B$48:$B$281&amp;$D$48:$D$281,0),MATCH($A32,$E$47:$O$47,0))</f>
        <v>18682.62367748866</v>
      </c>
      <c r="D32" s="16">
        <f t="array" ref="D32">INDEX($E$48:$O$281,MATCH(D$24&amp;$B$22,$B$48:$B$281&amp;$D$48:$D$281,0),MATCH($A32,$E$47:$O$47,0))</f>
        <v>17341.371075638086</v>
      </c>
      <c r="E32" s="16">
        <f t="array" ref="E32">INDEX($E$48:$O$281,MATCH(E$24&amp;$B$22,$B$48:$B$281&amp;$D$48:$D$281,0),MATCH($A32,$E$47:$O$47,0))</f>
        <v>24216.082498714</v>
      </c>
      <c r="F32" s="16">
        <f t="array" ref="F32">INDEX($E$48:$O$281,MATCH(F$24&amp;$B$22,$B$48:$B$281&amp;$D$48:$D$281,0),MATCH($A32,$E$47:$O$47,0))</f>
        <v>24157.744036245858</v>
      </c>
      <c r="G32" s="16">
        <f t="array" ref="G32">INDEX($E$48:$O$281,MATCH(G$24&amp;$B$22,$B$48:$B$281&amp;$D$48:$D$281,0),MATCH($A32,$E$47:$O$47,0))</f>
        <v>20943.71487788171</v>
      </c>
      <c r="H32" s="16">
        <f t="array" ref="H32">INDEX($E$48:$O$281,MATCH(H$24&amp;$B$22,$B$48:$B$281&amp;$D$48:$D$281,0),MATCH($A32,$E$47:$O$47,0))</f>
        <v>21085.462034659915</v>
      </c>
      <c r="I32" s="16">
        <f t="array" ref="I32">INDEX($E$48:$O$281,MATCH(I$24&amp;$B$22,$B$48:$B$281&amp;$D$48:$D$281,0),MATCH($A32,$E$47:$O$47,0))</f>
        <v>22422.62755794272</v>
      </c>
      <c r="J32" s="16">
        <f t="array" ref="J32">INDEX($E$48:$O$281,MATCH(J$24&amp;$B$22,$B$48:$B$281&amp;$D$48:$D$281,0),MATCH($A32,$E$47:$O$47,0))</f>
        <v>22543.117441957635</v>
      </c>
      <c r="K32" s="16" t="e">
        <f t="array" ref="K32">INDEX($E$48:$O$281,MATCH(K$24&amp;$B$22,$B$48:$B$281&amp;$D$48:$D$281,0),MATCH($A32,$E$47:$O$47,0))</f>
        <v>#N/A</v>
      </c>
      <c r="L32" s="16" t="e">
        <f t="array" ref="L32">INDEX($E$48:$O$281,MATCH(L$24&amp;$B$22,$B$48:$B$281&amp;$D$48:$D$281,0),MATCH($A32,$E$47:$O$47,0))</f>
        <v>#N/A</v>
      </c>
      <c r="M32" s="16" t="e">
        <f t="array" ref="M32">INDEX($E$48:$O$281,MATCH(M$24&amp;$B$22,$B$48:$B$281&amp;$D$48:$D$281,0),MATCH($A32,$E$47:$O$47,0))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INDEX($E$48:$O$281,MATCH(B$24&amp;$B$22,$B$48:$B$281&amp;$D$48:$D$281,0),MATCH($A33,$E$47:$O$47,0))</f>
        <v>21520.418392012216</v>
      </c>
      <c r="C33" s="16">
        <f t="array" ref="C33">INDEX($E$48:$O$281,MATCH(C$24&amp;$B$22,$B$48:$B$281&amp;$D$48:$D$281,0),MATCH($A33,$E$47:$O$47,0))</f>
        <v>21359.210207820241</v>
      </c>
      <c r="D33" s="16">
        <f t="array" ref="D33">INDEX($E$48:$O$281,MATCH(D$24&amp;$B$22,$B$48:$B$281&amp;$D$48:$D$281,0),MATCH($A33,$E$47:$O$47,0))</f>
        <v>19674.716283529073</v>
      </c>
      <c r="E33" s="16">
        <f t="array" ref="E33">INDEX($E$48:$O$281,MATCH(E$24&amp;$B$22,$B$48:$B$281&amp;$D$48:$D$281,0),MATCH($A33,$E$47:$O$47,0))</f>
        <v>26343.897063244691</v>
      </c>
      <c r="F33" s="16">
        <f t="array" ref="F33">INDEX($E$48:$O$281,MATCH(F$24&amp;$B$22,$B$48:$B$281&amp;$D$48:$D$281,0),MATCH($A33,$E$47:$O$47,0))</f>
        <v>26225.972097394537</v>
      </c>
      <c r="G33" s="16">
        <f t="array" ref="G33">INDEX($E$48:$O$281,MATCH(G$24&amp;$B$22,$B$48:$B$281&amp;$D$48:$D$281,0),MATCH($A33,$E$47:$O$47,0))</f>
        <v>25637.306125981468</v>
      </c>
      <c r="H33" s="16">
        <f t="array" ref="H33">INDEX($E$48:$O$281,MATCH(H$24&amp;$B$22,$B$48:$B$281&amp;$D$48:$D$281,0),MATCH($A33,$E$47:$O$47,0))</f>
        <v>22291.877306240858</v>
      </c>
      <c r="I33" s="16">
        <f t="array" ref="I33">INDEX($E$48:$O$281,MATCH(I$24&amp;$B$22,$B$48:$B$281&amp;$D$48:$D$281,0),MATCH($A33,$E$47:$O$47,0))</f>
        <v>23224.878140834084</v>
      </c>
      <c r="J33" s="16">
        <f t="array" ref="J33">INDEX($E$48:$O$281,MATCH(J$24&amp;$B$22,$B$48:$B$281&amp;$D$48:$D$281,0),MATCH($A33,$E$47:$O$47,0))</f>
        <v>24657.597393481072</v>
      </c>
      <c r="K33" s="16" t="e">
        <f t="array" ref="K33">INDEX($E$48:$O$281,MATCH(K$24&amp;$B$22,$B$48:$B$281&amp;$D$48:$D$281,0),MATCH($A33,$E$47:$O$47,0))</f>
        <v>#N/A</v>
      </c>
      <c r="L33" s="16" t="e">
        <f t="array" ref="L33">INDEX($E$48:$O$281,MATCH(L$24&amp;$B$22,$B$48:$B$281&amp;$D$48:$D$281,0),MATCH($A33,$E$47:$O$47,0))</f>
        <v>#N/A</v>
      </c>
      <c r="M33" s="16" t="e">
        <f t="array" ref="M33">INDEX($E$48:$O$281,MATCH(M$24&amp;$B$22,$B$48:$B$281&amp;$D$48:$D$281,0),MATCH($A33,$E$47:$O$47,0))</f>
        <v>#N/A</v>
      </c>
    </row>
    <row r="34" spans="1:26" x14ac:dyDescent="0.3">
      <c r="A34" s="15">
        <v>2100</v>
      </c>
      <c r="B34" s="16">
        <f t="array" ref="B34">INDEX($E$48:$O$281,MATCH(B$24&amp;$B$22,$B$48:$B$281&amp;$D$48:$D$281,0),MATCH($A34,$E$47:$O$47,0))</f>
        <v>26453.674884684864</v>
      </c>
      <c r="C34" s="16">
        <f t="array" ref="C34">INDEX($E$48:$O$281,MATCH(C$24&amp;$B$22,$B$48:$B$281&amp;$D$48:$D$281,0),MATCH($A34,$E$47:$O$47,0))</f>
        <v>26420.862794458128</v>
      </c>
      <c r="D34" s="16">
        <f t="array" ref="D34">INDEX($E$48:$O$281,MATCH(D$24&amp;$B$22,$B$48:$B$281&amp;$D$48:$D$281,0),MATCH($A34,$E$47:$O$47,0))</f>
        <v>24419.380028955613</v>
      </c>
      <c r="E34" s="16">
        <f t="array" ref="E34">INDEX($E$48:$O$281,MATCH(E$24&amp;$B$22,$B$48:$B$281&amp;$D$48:$D$281,0),MATCH($A34,$E$47:$O$47,0))</f>
        <v>29776.215353243966</v>
      </c>
      <c r="F34" s="16">
        <f t="array" ref="F34">INDEX($E$48:$O$281,MATCH(F$24&amp;$B$22,$B$48:$B$281&amp;$D$48:$D$281,0),MATCH($A34,$E$47:$O$47,0))</f>
        <v>29670.898398334371</v>
      </c>
      <c r="G34" s="16">
        <f t="array" ref="G34">INDEX($E$48:$O$281,MATCH(G$24&amp;$B$22,$B$48:$B$281&amp;$D$48:$D$281,0),MATCH($A34,$E$47:$O$47,0))</f>
        <v>29428.519374391581</v>
      </c>
      <c r="H34" s="16">
        <f t="array" ref="H34">INDEX($E$48:$O$281,MATCH(H$24&amp;$B$22,$B$48:$B$281&amp;$D$48:$D$281,0),MATCH($A34,$E$47:$O$47,0))</f>
        <v>25392.69524198979</v>
      </c>
      <c r="I34" s="16">
        <f t="array" ref="I34">INDEX($E$48:$O$281,MATCH(I$24&amp;$B$22,$B$48:$B$281&amp;$D$48:$D$281,0),MATCH($A34,$E$47:$O$47,0))</f>
        <v>28333.007798741761</v>
      </c>
      <c r="J34" s="16">
        <f t="array" ref="J34">INDEX($E$48:$O$281,MATCH(J$24&amp;$B$22,$B$48:$B$281&amp;$D$48:$D$281,0),MATCH($A34,$E$47:$O$47,0))</f>
        <v>28801.382424343719</v>
      </c>
      <c r="K34" s="16" t="e">
        <f t="array" ref="K34">INDEX($E$48:$O$281,MATCH(K$24&amp;$B$22,$B$48:$B$281&amp;$D$48:$D$281,0),MATCH($A34,$E$47:$O$47,0))</f>
        <v>#N/A</v>
      </c>
      <c r="L34" s="16" t="e">
        <f t="array" ref="L34">INDEX($E$48:$O$281,MATCH(L$24&amp;$B$22,$B$48:$B$281&amp;$D$48:$D$281,0),MATCH($A34,$E$47:$O$47,0))</f>
        <v>#N/A</v>
      </c>
      <c r="M34" s="16" t="e">
        <f t="array" ref="M34">INDEX($E$48:$O$281,MATCH(M$24&amp;$B$22,$B$48:$B$281&amp;$D$48:$D$281,0),MATCH($A34,$E$47:$O$47,0))</f>
        <v>#N/A</v>
      </c>
    </row>
    <row r="36" spans="1:26" x14ac:dyDescent="0.3">
      <c r="A36" s="15" t="s">
        <v>196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15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262</v>
      </c>
      <c r="B38" s="15" t="str">
        <f>$B$24</f>
        <v>Vivid_0A</v>
      </c>
      <c r="C38" s="15" t="str">
        <f>B$24</f>
        <v>Vivid_0A</v>
      </c>
      <c r="D38" s="15" t="str">
        <f t="shared" ref="D38:N38" si="2">C$24</f>
        <v>Vivid_0A_BAU</v>
      </c>
      <c r="E38" s="15" t="str">
        <f t="shared" si="2"/>
        <v>Vivid_0B</v>
      </c>
      <c r="F38" s="15" t="str">
        <f t="shared" si="2"/>
        <v>Vivid_1</v>
      </c>
      <c r="G38" s="15" t="str">
        <f t="shared" si="2"/>
        <v>Vivid_2</v>
      </c>
      <c r="H38" s="15" t="str">
        <f t="shared" si="2"/>
        <v>Vivid_13</v>
      </c>
      <c r="I38" s="15" t="str">
        <f t="shared" si="2"/>
        <v>Vivid_14</v>
      </c>
      <c r="J38" s="15" t="str">
        <f t="shared" si="2"/>
        <v>Vivid_25</v>
      </c>
      <c r="K38" s="15" t="str">
        <f t="shared" si="2"/>
        <v>Vivid_26</v>
      </c>
      <c r="L38" s="15" t="str">
        <f t="shared" si="2"/>
        <v/>
      </c>
      <c r="M38" s="15" t="str">
        <f t="shared" si="2"/>
        <v/>
      </c>
      <c r="N38" s="15" t="str">
        <f t="shared" si="2"/>
        <v/>
      </c>
      <c r="O38" s="15" t="str">
        <f>B$24</f>
        <v>Vivid_0A</v>
      </c>
      <c r="P38" s="15" t="str">
        <f t="shared" ref="P38:Z38" si="3">C$24</f>
        <v>Vivid_0A_BAU</v>
      </c>
      <c r="Q38" s="15" t="str">
        <f t="shared" si="3"/>
        <v>Vivid_0B</v>
      </c>
      <c r="R38" s="15" t="str">
        <f t="shared" si="3"/>
        <v>Vivid_1</v>
      </c>
      <c r="S38" s="15" t="str">
        <f t="shared" si="3"/>
        <v>Vivid_2</v>
      </c>
      <c r="T38" s="15" t="str">
        <f t="shared" si="3"/>
        <v>Vivid_13</v>
      </c>
      <c r="U38" s="15" t="str">
        <f t="shared" si="3"/>
        <v>Vivid_14</v>
      </c>
      <c r="V38" s="15" t="str">
        <f t="shared" si="3"/>
        <v>Vivid_25</v>
      </c>
      <c r="W38" s="15" t="str">
        <f t="shared" si="3"/>
        <v>Vivid_26</v>
      </c>
      <c r="X38" s="15" t="str">
        <f t="shared" si="3"/>
        <v/>
      </c>
      <c r="Y38" s="15" t="str">
        <f t="shared" si="3"/>
        <v/>
      </c>
      <c r="Z38" s="15" t="str">
        <f t="shared" si="3"/>
        <v/>
      </c>
    </row>
    <row r="39" spans="1:26" x14ac:dyDescent="0.3">
      <c r="A39" s="15" t="s">
        <v>343</v>
      </c>
      <c r="B39" s="16">
        <f t="array" ref="B39">INDEX($E$48:$O$281,MATCH(B$38&amp;$A39,$B$48:$B$281&amp;$D$48:$D$281,0),MATCH(B$36,$E$47:$O$47,0))</f>
        <v>168.21969644858206</v>
      </c>
      <c r="C39" s="16">
        <f t="array" ref="C39">INDEX($E$48:$O$281,MATCH(C$38&amp;$A39,$B$48:$B$281&amp;$D$48:$D$281,0),MATCH(C$36,$E$47:$O$47,0))</f>
        <v>3949.7913002254718</v>
      </c>
      <c r="D39" s="16">
        <f t="array" ref="D39">INDEX($E$48:$O$281,MATCH(D$38&amp;$A39,$B$48:$B$281&amp;$D$48:$D$281,0),MATCH(D$36,$E$47:$O$47,0))</f>
        <v>3681.1861617559862</v>
      </c>
      <c r="E39" s="16">
        <f t="array" ref="E39">INDEX($E$48:$O$281,MATCH(E$38&amp;$A39,$B$48:$B$281&amp;$D$48:$D$281,0),MATCH(E$36,$E$47:$O$47,0))</f>
        <v>2894.2708358738432</v>
      </c>
      <c r="F39" s="16">
        <f t="array" ref="F39">INDEX($E$48:$O$281,MATCH(F$38&amp;$A39,$B$48:$B$281&amp;$D$48:$D$281,0),MATCH(F$36,$E$47:$O$47,0))</f>
        <v>1262.1169476581219</v>
      </c>
      <c r="G39" s="16">
        <f t="array" ref="G39">INDEX($E$48:$O$281,MATCH(G$38&amp;$A39,$B$48:$B$281&amp;$D$48:$D$281,0),MATCH(G$36,$E$47:$O$47,0))</f>
        <v>2836.1802049178796</v>
      </c>
      <c r="H39" s="16">
        <f t="array" ref="H39">INDEX($E$48:$O$281,MATCH(H$38&amp;$A39,$B$48:$B$281&amp;$D$48:$D$281,0),MATCH(H$36,$E$47:$O$47,0))</f>
        <v>1184.6473599172343</v>
      </c>
      <c r="I39" s="16">
        <f t="array" ref="I39">INDEX($E$48:$O$281,MATCH(I$38&amp;$A39,$B$48:$B$281&amp;$D$48:$D$281,0),MATCH(I$36,$E$47:$O$47,0))</f>
        <v>2836.1802049178796</v>
      </c>
      <c r="J39" s="16">
        <f t="array" ref="J39">INDEX($E$48:$O$281,MATCH(J$38&amp;$A39,$B$48:$B$281&amp;$D$48:$D$281,0),MATCH(J$36,$E$47:$O$47,0))</f>
        <v>1183.1542692347637</v>
      </c>
      <c r="K39" s="16">
        <f t="array" ref="K39">INDEX($E$48:$O$281,MATCH(K$38&amp;$A39,$B$48:$B$281&amp;$D$48:$D$281,0),MATCH(K$36,$E$47:$O$47,0))</f>
        <v>2836.1802049178796</v>
      </c>
      <c r="L39" s="16" t="e">
        <f t="array" ref="L39">INDEX($E$48:$O$281,MATCH(L$38&amp;$A39,$B$48:$B$281&amp;$D$48:$D$281,0),MATCH(L$36,$E$47:$O$47,0))</f>
        <v>#N/A</v>
      </c>
      <c r="M39" s="16" t="e">
        <f t="array" ref="M39">INDEX($E$48:$O$281,MATCH(M$38&amp;$A39,$B$48:$B$281&amp;$D$48:$D$281,0),MATCH(M$36,$E$47:$O$47,0))</f>
        <v>#N/A</v>
      </c>
      <c r="N39" s="16" t="e">
        <f t="array" ref="N39">INDEX($E$48:$O$281,MATCH(N$38&amp;$A39,$B$48:$B$281&amp;$D$48:$D$281,0),MATCH(N$36,$E$47:$O$47,0))</f>
        <v>#N/A</v>
      </c>
      <c r="O39" s="16">
        <f t="array" ref="O39">INDEX($E$48:$O$281,MATCH(O$38&amp;$A39,$B$48:$B$281&amp;$D$48:$D$281,0),MATCH(O$36,$E$47:$O$47,0))</f>
        <v>6237.8762743573661</v>
      </c>
      <c r="P39" s="16">
        <f t="array" ref="P39">INDEX($E$48:$O$281,MATCH(P$38&amp;$A39,$B$48:$B$281&amp;$D$48:$D$281,0),MATCH(P$36,$E$47:$O$47,0))</f>
        <v>6288.2705151785867</v>
      </c>
      <c r="Q39" s="16">
        <f t="array" ref="Q39">INDEX($E$48:$O$281,MATCH(Q$38&amp;$A39,$B$48:$B$281&amp;$D$48:$D$281,0),MATCH(Q$36,$E$47:$O$47,0))</f>
        <v>5810.6368630205779</v>
      </c>
      <c r="R39" s="16">
        <f t="array" ref="R39">INDEX($E$48:$O$281,MATCH(R$38&amp;$A39,$B$48:$B$281&amp;$D$48:$D$281,0),MATCH(R$36,$E$47:$O$47,0))</f>
        <v>2956.7022233595408</v>
      </c>
      <c r="S39" s="16">
        <f t="array" ref="S39">INDEX($E$48:$O$281,MATCH(S$38&amp;$A39,$B$48:$B$281&amp;$D$48:$D$281,0),MATCH(S$36,$E$47:$O$47,0))</f>
        <v>2558.8941667588429</v>
      </c>
      <c r="T39" s="16">
        <f t="array" ref="T39">INDEX($E$48:$O$281,MATCH(T$38&amp;$A39,$B$48:$B$281&amp;$D$48:$D$281,0),MATCH(T$36,$E$47:$O$47,0))</f>
        <v>1999.6413919792653</v>
      </c>
      <c r="U39" s="16">
        <f t="array" ref="U39">INDEX($E$48:$O$281,MATCH(U$38&amp;$A39,$B$48:$B$281&amp;$D$48:$D$281,0),MATCH(U$36,$E$47:$O$47,0))</f>
        <v>2068.2186375776478</v>
      </c>
      <c r="V39" s="16">
        <f t="array" ref="V39">INDEX($E$48:$O$281,MATCH(V$38&amp;$A39,$B$48:$B$281&amp;$D$48:$D$281,0),MATCH(V$36,$E$47:$O$47,0))</f>
        <v>1971.1735547087728</v>
      </c>
      <c r="W39" s="16">
        <f t="array" ref="W39">INDEX($E$48:$O$281,MATCH(W$38&amp;$A39,$B$48:$B$281&amp;$D$48:$D$281,0),MATCH(W$36,$E$47:$O$47,0))</f>
        <v>1070.7528382375062</v>
      </c>
      <c r="X39" s="16" t="e">
        <f t="array" ref="X39">INDEX($E$48:$O$281,MATCH(X$38&amp;$A39,$B$48:$B$281&amp;$D$48:$D$281,0),MATCH(X$36,$E$47:$O$47,0))</f>
        <v>#N/A</v>
      </c>
      <c r="Y39" s="16" t="e">
        <f t="array" ref="Y39">INDEX($E$48:$O$281,MATCH(Y$38&amp;$A39,$B$48:$B$281&amp;$D$48:$D$281,0),MATCH(Y$36,$E$47:$O$47,0))</f>
        <v>#N/A</v>
      </c>
      <c r="Z39" s="16" t="e">
        <f t="array" ref="Z39">INDEX($E$48:$O$281,MATCH(Z$38&amp;$A39,$B$48:$B$281&amp;$D$48:$D$281,0),MATCH(Z$36,$E$47:$O$47,0))</f>
        <v>#N/A</v>
      </c>
    </row>
    <row r="40" spans="1:26" x14ac:dyDescent="0.3">
      <c r="A40" s="15" t="s">
        <v>342</v>
      </c>
      <c r="B40" s="16">
        <f t="array" ref="B40">INDEX($E$48:$O$281,MATCH(B$38&amp;$A40,$B$48:$B$281&amp;$D$48:$D$281,0),MATCH(B$36,$E$47:$O$47,0))</f>
        <v>6.1144027199999992E-2</v>
      </c>
      <c r="C40" s="16">
        <f t="array" ref="C40">INDEX($E$48:$O$281,MATCH(C$38&amp;$A40,$B$48:$B$281&amp;$D$48:$D$281,0),MATCH(C$36,$E$47:$O$47,0))</f>
        <v>71.747318231594093</v>
      </c>
      <c r="D40" s="16">
        <f t="array" ref="D40">INDEX($E$48:$O$281,MATCH(D$38&amp;$A40,$B$48:$B$281&amp;$D$48:$D$281,0),MATCH(D$36,$E$47:$O$47,0))</f>
        <v>71.747318231594079</v>
      </c>
      <c r="E40" s="16">
        <f t="array" ref="E40">INDEX($E$48:$O$281,MATCH(E$38&amp;$A40,$B$48:$B$281&amp;$D$48:$D$281,0),MATCH(E$36,$E$47:$O$47,0))</f>
        <v>71.747318231594093</v>
      </c>
      <c r="F40" s="16">
        <f t="array" ref="F40">INDEX($E$48:$O$281,MATCH(F$38&amp;$A40,$B$48:$B$281&amp;$D$48:$D$281,0),MATCH(F$36,$E$47:$O$47,0))</f>
        <v>71.747318231594093</v>
      </c>
      <c r="G40" s="16">
        <f t="array" ref="G40">INDEX($E$48:$O$281,MATCH(G$38&amp;$A40,$B$48:$B$281&amp;$D$48:$D$281,0),MATCH(G$36,$E$47:$O$47,0))</f>
        <v>71.747318231594107</v>
      </c>
      <c r="H40" s="16">
        <f t="array" ref="H40">INDEX($E$48:$O$281,MATCH(H$38&amp;$A40,$B$48:$B$281&amp;$D$48:$D$281,0),MATCH(H$36,$E$47:$O$47,0))</f>
        <v>71.747318231593695</v>
      </c>
      <c r="I40" s="16">
        <f t="array" ref="I40">INDEX($E$48:$O$281,MATCH(I$38&amp;$A40,$B$48:$B$281&amp;$D$48:$D$281,0),MATCH(I$36,$E$47:$O$47,0))</f>
        <v>71.747318231594107</v>
      </c>
      <c r="J40" s="16">
        <f t="array" ref="J40">INDEX($E$48:$O$281,MATCH(J$38&amp;$A40,$B$48:$B$281&amp;$D$48:$D$281,0),MATCH(J$36,$E$47:$O$47,0))</f>
        <v>71.747318231594093</v>
      </c>
      <c r="K40" s="16">
        <f t="array" ref="K40">INDEX($E$48:$O$281,MATCH(K$38&amp;$A40,$B$48:$B$281&amp;$D$48:$D$281,0),MATCH(K$36,$E$47:$O$47,0))</f>
        <v>71.747318231594107</v>
      </c>
      <c r="L40" s="16" t="e">
        <f t="array" ref="L40">INDEX($E$48:$O$281,MATCH(L$38&amp;$A40,$B$48:$B$281&amp;$D$48:$D$281,0),MATCH(L$36,$E$47:$O$47,0))</f>
        <v>#N/A</v>
      </c>
      <c r="M40" s="16" t="e">
        <f t="array" ref="M40">INDEX($E$48:$O$281,MATCH(M$38&amp;$A40,$B$48:$B$281&amp;$D$48:$D$281,0),MATCH(M$36,$E$47:$O$47,0))</f>
        <v>#N/A</v>
      </c>
      <c r="N40" s="16" t="e">
        <f t="array" ref="N40">INDEX($E$48:$O$281,MATCH(N$38&amp;$A40,$B$48:$B$281&amp;$D$48:$D$281,0),MATCH(N$36,$E$47:$O$47,0))</f>
        <v>#N/A</v>
      </c>
      <c r="O40" s="16">
        <f t="array" ref="O40">INDEX($E$48:$O$281,MATCH(O$38&amp;$A40,$B$48:$B$281&amp;$D$48:$D$281,0),MATCH(O$36,$E$47:$O$47,0))</f>
        <v>71.747318231594093</v>
      </c>
      <c r="P40" s="16">
        <f t="array" ref="P40">INDEX($E$48:$O$281,MATCH(P$38&amp;$A40,$B$48:$B$281&amp;$D$48:$D$281,0),MATCH(P$36,$E$47:$O$47,0))</f>
        <v>71.747318231594093</v>
      </c>
      <c r="Q40" s="16">
        <f t="array" ref="Q40">INDEX($E$48:$O$281,MATCH(Q$38&amp;$A40,$B$48:$B$281&amp;$D$48:$D$281,0),MATCH(Q$36,$E$47:$O$47,0))</f>
        <v>71.747318231594093</v>
      </c>
      <c r="R40" s="16">
        <f t="array" ref="R40">INDEX($E$48:$O$281,MATCH(R$38&amp;$A40,$B$48:$B$281&amp;$D$48:$D$281,0),MATCH(R$36,$E$47:$O$47,0))</f>
        <v>71.747318231594107</v>
      </c>
      <c r="S40" s="16">
        <f t="array" ref="S40">INDEX($E$48:$O$281,MATCH(S$38&amp;$A40,$B$48:$B$281&amp;$D$48:$D$281,0),MATCH(S$36,$E$47:$O$47,0))</f>
        <v>71.747318231594051</v>
      </c>
      <c r="T40" s="16">
        <f t="array" ref="T40">INDEX($E$48:$O$281,MATCH(T$38&amp;$A40,$B$48:$B$281&amp;$D$48:$D$281,0),MATCH(T$36,$E$47:$O$47,0))</f>
        <v>5991.4320392152331</v>
      </c>
      <c r="U40" s="16">
        <f t="array" ref="U40">INDEX($E$48:$O$281,MATCH(U$38&amp;$A40,$B$48:$B$281&amp;$D$48:$D$281,0),MATCH(U$36,$E$47:$O$47,0))</f>
        <v>5073.9410827384063</v>
      </c>
      <c r="V40" s="16">
        <f t="array" ref="V40">INDEX($E$48:$O$281,MATCH(V$38&amp;$A40,$B$48:$B$281&amp;$D$48:$D$281,0),MATCH(V$36,$E$47:$O$47,0))</f>
        <v>71.747318231594093</v>
      </c>
      <c r="W40" s="16">
        <f t="array" ref="W40">INDEX($E$48:$O$281,MATCH(W$38&amp;$A40,$B$48:$B$281&amp;$D$48:$D$281,0),MATCH(W$36,$E$47:$O$47,0))</f>
        <v>124.09775657121359</v>
      </c>
      <c r="X40" s="16" t="e">
        <f t="array" ref="X40">INDEX($E$48:$O$281,MATCH(X$38&amp;$A40,$B$48:$B$281&amp;$D$48:$D$281,0),MATCH(X$36,$E$47:$O$47,0))</f>
        <v>#N/A</v>
      </c>
      <c r="Y40" s="16" t="e">
        <f t="array" ref="Y40">INDEX($E$48:$O$281,MATCH(Y$38&amp;$A40,$B$48:$B$281&amp;$D$48:$D$281,0),MATCH(Y$36,$E$47:$O$47,0))</f>
        <v>#N/A</v>
      </c>
      <c r="Z40" s="16" t="e">
        <f t="array" ref="Z40">INDEX($E$48:$O$281,MATCH(Z$38&amp;$A40,$B$48:$B$281&amp;$D$48:$D$281,0),MATCH(Z$36,$E$47:$O$47,0))</f>
        <v>#N/A</v>
      </c>
    </row>
    <row r="41" spans="1:26" x14ac:dyDescent="0.3">
      <c r="A41" s="15" t="s">
        <v>344</v>
      </c>
      <c r="B41" s="16">
        <f t="array" ref="B41">INDEX($E$48:$O$281,MATCH(B$38&amp;$A41,$B$48:$B$281&amp;$D$48:$D$281,0),MATCH(B$36,$E$47:$O$47,0))</f>
        <v>0</v>
      </c>
      <c r="C41" s="16">
        <f t="array" ref="C41">INDEX($E$48:$O$281,MATCH(C$38&amp;$A41,$B$48:$B$281&amp;$D$48:$D$281,0),MATCH(C$36,$E$47:$O$47,0))</f>
        <v>0</v>
      </c>
      <c r="D41" s="16">
        <f t="array" ref="D41">INDEX($E$48:$O$281,MATCH(D$38&amp;$A41,$B$48:$B$281&amp;$D$48:$D$281,0),MATCH(D$36,$E$47:$O$47,0))</f>
        <v>0</v>
      </c>
      <c r="E41" s="16">
        <f t="array" ref="E41">INDEX($E$48:$O$281,MATCH(E$38&amp;$A41,$B$48:$B$281&amp;$D$48:$D$281,0),MATCH(E$36,$E$47:$O$47,0))</f>
        <v>0</v>
      </c>
      <c r="F41" s="16">
        <f t="array" ref="F41">INDEX($E$48:$O$281,MATCH(F$38&amp;$A41,$B$48:$B$281&amp;$D$48:$D$281,0),MATCH(F$36,$E$47:$O$47,0))</f>
        <v>2971.4989888825612</v>
      </c>
      <c r="G41" s="16">
        <f t="array" ref="G41">INDEX($E$48:$O$281,MATCH(G$38&amp;$A41,$B$48:$B$281&amp;$D$48:$D$281,0),MATCH(G$36,$E$47:$O$47,0))</f>
        <v>0</v>
      </c>
      <c r="H41" s="16">
        <f t="array" ref="H41">INDEX($E$48:$O$281,MATCH(H$38&amp;$A41,$B$48:$B$281&amp;$D$48:$D$281,0),MATCH(H$36,$E$47:$O$47,0))</f>
        <v>1663.3872193366387</v>
      </c>
      <c r="I41" s="16">
        <f t="array" ref="I41">INDEX($E$48:$O$281,MATCH(I$38&amp;$A41,$B$48:$B$281&amp;$D$48:$D$281,0),MATCH(I$36,$E$47:$O$47,0))</f>
        <v>0</v>
      </c>
      <c r="J41" s="16">
        <f t="array" ref="J41">INDEX($E$48:$O$281,MATCH(J$38&amp;$A41,$B$48:$B$281&amp;$D$48:$D$281,0),MATCH(J$36,$E$47:$O$47,0))</f>
        <v>2920.5106923093185</v>
      </c>
      <c r="K41" s="16">
        <f t="array" ref="K41">INDEX($E$48:$O$281,MATCH(K$38&amp;$A41,$B$48:$B$281&amp;$D$48:$D$281,0),MATCH(K$36,$E$47:$O$47,0))</f>
        <v>0</v>
      </c>
      <c r="L41" s="16" t="e">
        <f t="array" ref="L41">INDEX($E$48:$O$281,MATCH(L$38&amp;$A41,$B$48:$B$281&amp;$D$48:$D$281,0),MATCH(L$36,$E$47:$O$47,0))</f>
        <v>#N/A</v>
      </c>
      <c r="M41" s="16" t="e">
        <f t="array" ref="M41">INDEX($E$48:$O$281,MATCH(M$38&amp;$A41,$B$48:$B$281&amp;$D$48:$D$281,0),MATCH(M$36,$E$47:$O$47,0))</f>
        <v>#N/A</v>
      </c>
      <c r="N41" s="16" t="e">
        <f t="array" ref="N41">INDEX($E$48:$O$281,MATCH(N$38&amp;$A41,$B$48:$B$281&amp;$D$48:$D$281,0),MATCH(N$36,$E$47:$O$47,0))</f>
        <v>#N/A</v>
      </c>
      <c r="O41" s="16">
        <f t="array" ref="O41">INDEX($E$48:$O$281,MATCH(O$38&amp;$A41,$B$48:$B$281&amp;$D$48:$D$281,0),MATCH(O$36,$E$47:$O$47,0))</f>
        <v>0</v>
      </c>
      <c r="P41" s="16">
        <f t="array" ref="P41">INDEX($E$48:$O$281,MATCH(P$38&amp;$A41,$B$48:$B$281&amp;$D$48:$D$281,0),MATCH(P$36,$E$47:$O$47,0))</f>
        <v>0</v>
      </c>
      <c r="Q41" s="16">
        <f t="array" ref="Q41">INDEX($E$48:$O$281,MATCH(Q$38&amp;$A41,$B$48:$B$281&amp;$D$48:$D$281,0),MATCH(Q$36,$E$47:$O$47,0))</f>
        <v>0</v>
      </c>
      <c r="R41" s="16">
        <f t="array" ref="R41">INDEX($E$48:$O$281,MATCH(R$38&amp;$A41,$B$48:$B$281&amp;$D$48:$D$281,0),MATCH(R$36,$E$47:$O$47,0))</f>
        <v>6575.1221400239165</v>
      </c>
      <c r="S41" s="16">
        <f t="array" ref="S41">INDEX($E$48:$O$281,MATCH(S$38&amp;$A41,$B$48:$B$281&amp;$D$48:$D$281,0),MATCH(S$36,$E$47:$O$47,0))</f>
        <v>6561.4665292409645</v>
      </c>
      <c r="T41" s="16">
        <f t="array" ref="T41">INDEX($E$48:$O$281,MATCH(T$38&amp;$A41,$B$48:$B$281&amp;$D$48:$D$281,0),MATCH(T$36,$E$47:$O$47,0))</f>
        <v>1247.7065933491078</v>
      </c>
      <c r="U41" s="16">
        <f t="array" ref="U41">INDEX($E$48:$O$281,MATCH(U$38&amp;$A41,$B$48:$B$281&amp;$D$48:$D$281,0),MATCH(U$36,$E$47:$O$47,0))</f>
        <v>1917.9431942670735</v>
      </c>
      <c r="V41" s="16">
        <f t="array" ref="V41">INDEX($E$48:$O$281,MATCH(V$38&amp;$A41,$B$48:$B$281&amp;$D$48:$D$281,0),MATCH(V$36,$E$47:$O$47,0))</f>
        <v>6540.0478635115178</v>
      </c>
      <c r="W41" s="16">
        <f t="array" ref="W41">INDEX($E$48:$O$281,MATCH(W$38&amp;$A41,$B$48:$B$281&amp;$D$48:$D$281,0),MATCH(W$36,$E$47:$O$47,0))</f>
        <v>6220.1872055711838</v>
      </c>
      <c r="X41" s="16" t="e">
        <f t="array" ref="X41">INDEX($E$48:$O$281,MATCH(X$38&amp;$A41,$B$48:$B$281&amp;$D$48:$D$281,0),MATCH(X$36,$E$47:$O$47,0))</f>
        <v>#N/A</v>
      </c>
      <c r="Y41" s="16" t="e">
        <f t="array" ref="Y41">INDEX($E$48:$O$281,MATCH(Y$38&amp;$A41,$B$48:$B$281&amp;$D$48:$D$281,0),MATCH(Y$36,$E$47:$O$47,0))</f>
        <v>#N/A</v>
      </c>
      <c r="Z41" s="16" t="e">
        <f t="array" ref="Z41">INDEX($E$48:$O$281,MATCH(Z$38&amp;$A41,$B$48:$B$281&amp;$D$48:$D$281,0),MATCH(Z$36,$E$47:$O$47,0))</f>
        <v>#N/A</v>
      </c>
    </row>
    <row r="42" spans="1:26" x14ac:dyDescent="0.3">
      <c r="A42" s="15" t="s">
        <v>345</v>
      </c>
      <c r="B42" s="16">
        <f t="array" ref="B42">INDEX($E$48:$O$281,MATCH(B$38&amp;$A42,$B$48:$B$281&amp;$D$48:$D$281,0),MATCH(B$36,$E$47:$O$47,0))</f>
        <v>16998.936298407138</v>
      </c>
      <c r="C42" s="16">
        <f t="array" ref="C42">INDEX($E$48:$O$281,MATCH(C$38&amp;$A42,$B$48:$B$281&amp;$D$48:$D$281,0),MATCH(C$36,$E$47:$O$47,0))</f>
        <v>24322.242951611905</v>
      </c>
      <c r="D42" s="16">
        <f t="array" ref="D42">INDEX($E$48:$O$281,MATCH(D$38&amp;$A42,$B$48:$B$281&amp;$D$48:$D$281,0),MATCH(D$36,$E$47:$O$47,0))</f>
        <v>24590.848090081399</v>
      </c>
      <c r="E42" s="16">
        <f t="array" ref="E42">INDEX($E$48:$O$281,MATCH(E$38&amp;$A42,$B$48:$B$281&amp;$D$48:$D$281,0),MATCH(E$36,$E$47:$O$47,0))</f>
        <v>25377.763415963527</v>
      </c>
      <c r="F42" s="16">
        <f t="array" ref="F42">INDEX($E$48:$O$281,MATCH(F$38&amp;$A42,$B$48:$B$281&amp;$D$48:$D$281,0),MATCH(F$36,$E$47:$O$47,0))</f>
        <v>24094.035975182604</v>
      </c>
      <c r="G42" s="16">
        <f t="array" ref="G42">INDEX($E$48:$O$281,MATCH(G$38&amp;$A42,$B$48:$B$281&amp;$D$48:$D$281,0),MATCH(G$36,$E$47:$O$47,0))</f>
        <v>25435.8540469195</v>
      </c>
      <c r="H42" s="16">
        <f t="array" ref="H42">INDEX($E$48:$O$281,MATCH(H$38&amp;$A42,$B$48:$B$281&amp;$D$48:$D$281,0),MATCH(H$36,$E$47:$O$47,0))</f>
        <v>9997.0176824331484</v>
      </c>
      <c r="I42" s="16">
        <f t="array" ref="I42">INDEX($E$48:$O$281,MATCH(I$38&amp;$A42,$B$48:$B$281&amp;$D$48:$D$281,0),MATCH(I$36,$E$47:$O$47,0))</f>
        <v>25435.8540469195</v>
      </c>
      <c r="J42" s="16">
        <f t="array" ref="J42">INDEX($E$48:$O$281,MATCH(J$38&amp;$A42,$B$48:$B$281&amp;$D$48:$D$281,0),MATCH(J$36,$E$47:$O$47,0))</f>
        <v>22905.668251674651</v>
      </c>
      <c r="K42" s="16">
        <f t="array" ref="K42">INDEX($E$48:$O$281,MATCH(K$38&amp;$A42,$B$48:$B$281&amp;$D$48:$D$281,0),MATCH(K$36,$E$47:$O$47,0))</f>
        <v>25435.8540469195</v>
      </c>
      <c r="L42" s="16" t="e">
        <f t="array" ref="L42">INDEX($E$48:$O$281,MATCH(L$38&amp;$A42,$B$48:$B$281&amp;$D$48:$D$281,0),MATCH(L$36,$E$47:$O$47,0))</f>
        <v>#N/A</v>
      </c>
      <c r="M42" s="16" t="e">
        <f t="array" ref="M42">INDEX($E$48:$O$281,MATCH(M$38&amp;$A42,$B$48:$B$281&amp;$D$48:$D$281,0),MATCH(M$36,$E$47:$O$47,0))</f>
        <v>#N/A</v>
      </c>
      <c r="N42" s="16" t="e">
        <f t="array" ref="N42">INDEX($E$48:$O$281,MATCH(N$38&amp;$A42,$B$48:$B$281&amp;$D$48:$D$281,0),MATCH(N$36,$E$47:$O$47,0))</f>
        <v>#N/A</v>
      </c>
      <c r="O42" s="16">
        <f t="array" ref="O42">INDEX($E$48:$O$281,MATCH(O$38&amp;$A42,$B$48:$B$281&amp;$D$48:$D$281,0),MATCH(O$36,$E$47:$O$47,0))</f>
        <v>28099.98702392415</v>
      </c>
      <c r="P42" s="16">
        <f t="array" ref="P42">INDEX($E$48:$O$281,MATCH(P$38&amp;$A42,$B$48:$B$281&amp;$D$48:$D$281,0),MATCH(P$36,$E$47:$O$47,0))</f>
        <v>28049.59278310294</v>
      </c>
      <c r="Q42" s="16">
        <f t="array" ref="Q42">INDEX($E$48:$O$281,MATCH(Q$38&amp;$A42,$B$48:$B$281&amp;$D$48:$D$281,0),MATCH(Q$36,$E$47:$O$47,0))</f>
        <v>28500.79846120549</v>
      </c>
      <c r="R42" s="16">
        <f t="array" ref="R42">INDEX($E$48:$O$281,MATCH(R$38&amp;$A42,$B$48:$B$281&amp;$D$48:$D$281,0),MATCH(R$36,$E$47:$O$47,0))</f>
        <v>24912.299973004363</v>
      </c>
      <c r="S42" s="16">
        <f t="array" ref="S42">INDEX($E$48:$O$281,MATCH(S$38&amp;$A42,$B$48:$B$281&amp;$D$48:$D$281,0),MATCH(S$36,$E$47:$O$47,0))</f>
        <v>25229.859769201983</v>
      </c>
      <c r="T42" s="16">
        <f t="array" ref="T42">INDEX($E$48:$O$281,MATCH(T$38&amp;$A42,$B$48:$B$281&amp;$D$48:$D$281,0),MATCH(T$36,$E$47:$O$47,0))</f>
        <v>1986.4527271190764</v>
      </c>
      <c r="U42" s="16">
        <f t="array" ref="U42">INDEX($E$48:$O$281,MATCH(U$38&amp;$A42,$B$48:$B$281&amp;$D$48:$D$281,0),MATCH(U$36,$E$47:$O$47,0))</f>
        <v>1992.0534677013038</v>
      </c>
      <c r="V42" s="16">
        <f t="array" ref="V42">INDEX($E$48:$O$281,MATCH(V$38&amp;$A42,$B$48:$B$281&amp;$D$48:$D$281,0),MATCH(V$36,$E$47:$O$47,0))</f>
        <v>22993.385688396185</v>
      </c>
      <c r="W42" s="16">
        <f t="array" ref="W42">INDEX($E$48:$O$281,MATCH(W$38&amp;$A42,$B$48:$B$281&amp;$D$48:$D$281,0),MATCH(W$36,$E$47:$O$47,0))</f>
        <v>11601.381087454643</v>
      </c>
      <c r="X42" s="16" t="e">
        <f t="array" ref="X42">INDEX($E$48:$O$281,MATCH(X$38&amp;$A42,$B$48:$B$281&amp;$D$48:$D$281,0),MATCH(X$36,$E$47:$O$47,0))</f>
        <v>#N/A</v>
      </c>
      <c r="Y42" s="16" t="e">
        <f t="array" ref="Y42">INDEX($E$48:$O$281,MATCH(Y$38&amp;$A42,$B$48:$B$281&amp;$D$48:$D$281,0),MATCH(Y$36,$E$47:$O$47,0))</f>
        <v>#N/A</v>
      </c>
      <c r="Z42" s="16" t="e">
        <f t="array" ref="Z42">INDEX($E$48:$O$281,MATCH(Z$38&amp;$A42,$B$48:$B$281&amp;$D$48:$D$281,0),MATCH(Z$36,$E$47:$O$47,0))</f>
        <v>#N/A</v>
      </c>
    </row>
    <row r="43" spans="1:26" x14ac:dyDescent="0.3">
      <c r="A43" s="15" t="s">
        <v>346</v>
      </c>
      <c r="B43" s="16">
        <f t="array" ref="B43">INDEX($E$48:$O$281,MATCH(B$38&amp;$A43,$B$48:$B$281&amp;$D$48:$D$281,0),MATCH(B$36,$E$47:$O$47,0))</f>
        <v>0</v>
      </c>
      <c r="C43" s="16">
        <f t="array" ref="C43">INDEX($E$48:$O$281,MATCH(C$38&amp;$A43,$B$48:$B$281&amp;$D$48:$D$281,0),MATCH(C$36,$E$47:$O$47,0))</f>
        <v>0</v>
      </c>
      <c r="D43" s="16">
        <f t="array" ref="D43">INDEX($E$48:$O$281,MATCH(D$38&amp;$A43,$B$48:$B$281&amp;$D$48:$D$281,0),MATCH(D$36,$E$47:$O$47,0))</f>
        <v>0</v>
      </c>
      <c r="E43" s="16">
        <f t="array" ref="E43">INDEX($E$48:$O$281,MATCH(E$38&amp;$A43,$B$48:$B$281&amp;$D$48:$D$281,0),MATCH(E$36,$E$47:$O$47,0))</f>
        <v>0</v>
      </c>
      <c r="F43" s="16">
        <f t="array" ref="F43">INDEX($E$48:$O$281,MATCH(F$38&amp;$A43,$B$48:$B$281&amp;$D$48:$D$281,0),MATCH(F$36,$E$47:$O$47,0))</f>
        <v>0</v>
      </c>
      <c r="G43" s="16">
        <f t="array" ref="G43">INDEX($E$48:$O$281,MATCH(G$38&amp;$A43,$B$48:$B$281&amp;$D$48:$D$281,0),MATCH(G$36,$E$47:$O$47,0))</f>
        <v>0</v>
      </c>
      <c r="H43" s="16">
        <f t="array" ref="H43">INDEX($E$48:$O$281,MATCH(H$38&amp;$A43,$B$48:$B$281&amp;$D$48:$D$281,0),MATCH(H$36,$E$47:$O$47,0))</f>
        <v>4312.4671595492509</v>
      </c>
      <c r="I43" s="16">
        <f t="array" ref="I43">INDEX($E$48:$O$281,MATCH(I$38&amp;$A43,$B$48:$B$281&amp;$D$48:$D$281,0),MATCH(I$36,$E$47:$O$47,0))</f>
        <v>0</v>
      </c>
      <c r="J43" s="16">
        <f t="array" ref="J43">INDEX($E$48:$O$281,MATCH(J$38&amp;$A43,$B$48:$B$281&amp;$D$48:$D$281,0),MATCH(J$36,$E$47:$O$47,0))</f>
        <v>1245.9294161887101</v>
      </c>
      <c r="K43" s="16">
        <f t="array" ref="K43">INDEX($E$48:$O$281,MATCH(K$38&amp;$A43,$B$48:$B$281&amp;$D$48:$D$281,0),MATCH(K$36,$E$47:$O$47,0))</f>
        <v>0</v>
      </c>
      <c r="L43" s="16" t="e">
        <f t="array" ref="L43">INDEX($E$48:$O$281,MATCH(L$38&amp;$A43,$B$48:$B$281&amp;$D$48:$D$281,0),MATCH(L$36,$E$47:$O$47,0))</f>
        <v>#N/A</v>
      </c>
      <c r="M43" s="16" t="e">
        <f t="array" ref="M43">INDEX($E$48:$O$281,MATCH(M$38&amp;$A43,$B$48:$B$281&amp;$D$48:$D$281,0),MATCH(M$36,$E$47:$O$47,0))</f>
        <v>#N/A</v>
      </c>
      <c r="N43" s="16" t="e">
        <f t="array" ref="N43">INDEX($E$48:$O$281,MATCH(N$38&amp;$A43,$B$48:$B$281&amp;$D$48:$D$281,0),MATCH(N$36,$E$47:$O$47,0))</f>
        <v>#N/A</v>
      </c>
      <c r="O43" s="16">
        <f t="array" ref="O43">INDEX($E$48:$O$281,MATCH(O$38&amp;$A43,$B$48:$B$281&amp;$D$48:$D$281,0),MATCH(O$36,$E$47:$O$47,0))</f>
        <v>0</v>
      </c>
      <c r="P43" s="16">
        <f t="array" ref="P43">INDEX($E$48:$O$281,MATCH(P$38&amp;$A43,$B$48:$B$281&amp;$D$48:$D$281,0),MATCH(P$36,$E$47:$O$47,0))</f>
        <v>0</v>
      </c>
      <c r="Q43" s="16">
        <f t="array" ref="Q43">INDEX($E$48:$O$281,MATCH(Q$38&amp;$A43,$B$48:$B$281&amp;$D$48:$D$281,0),MATCH(Q$36,$E$47:$O$47,0))</f>
        <v>26.4279740554555</v>
      </c>
      <c r="R43" s="16">
        <f t="array" ref="R43">INDEX($E$48:$O$281,MATCH(R$38&amp;$A43,$B$48:$B$281&amp;$D$48:$D$281,0),MATCH(R$36,$E$47:$O$47,0))</f>
        <v>319.54206623094046</v>
      </c>
      <c r="S43" s="16">
        <f t="array" ref="S43">INDEX($E$48:$O$281,MATCH(S$38&amp;$A43,$B$48:$B$281&amp;$D$48:$D$281,0),MATCH(S$36,$E$47:$O$47,0))</f>
        <v>303.03106077652689</v>
      </c>
      <c r="T43" s="16">
        <f t="array" ref="T43">INDEX($E$48:$O$281,MATCH(T$38&amp;$A43,$B$48:$B$281&amp;$D$48:$D$281,0),MATCH(T$36,$E$47:$O$47,0))</f>
        <v>232.4634892969928</v>
      </c>
      <c r="U43" s="16">
        <f t="array" ref="U43">INDEX($E$48:$O$281,MATCH(U$38&amp;$A43,$B$48:$B$281&amp;$D$48:$D$281,0),MATCH(U$36,$E$47:$O$47,0))</f>
        <v>1160.9800965992702</v>
      </c>
      <c r="V43" s="16">
        <f t="array" ref="V43">INDEX($E$48:$O$281,MATCH(V$38&amp;$A43,$B$48:$B$281&amp;$D$48:$D$281,0),MATCH(V$36,$E$47:$O$47,0))</f>
        <v>3019.3973106566273</v>
      </c>
      <c r="W43" s="16">
        <f t="array" ref="W43">INDEX($E$48:$O$281,MATCH(W$38&amp;$A43,$B$48:$B$281&amp;$D$48:$D$281,0),MATCH(W$36,$E$47:$O$47,0))</f>
        <v>7734.7853870463105</v>
      </c>
      <c r="X43" s="16" t="e">
        <f t="array" ref="X43">INDEX($E$48:$O$281,MATCH(X$38&amp;$A43,$B$48:$B$281&amp;$D$48:$D$281,0),MATCH(X$36,$E$47:$O$47,0))</f>
        <v>#N/A</v>
      </c>
      <c r="Y43" s="16" t="e">
        <f t="array" ref="Y43">INDEX($E$48:$O$281,MATCH(Y$38&amp;$A43,$B$48:$B$281&amp;$D$48:$D$281,0),MATCH(Y$36,$E$47:$O$47,0))</f>
        <v>#N/A</v>
      </c>
      <c r="Z43" s="16" t="e">
        <f t="array" ref="Z43">INDEX($E$48:$O$281,MATCH(Z$38&amp;$A43,$B$48:$B$281&amp;$D$48:$D$281,0),MATCH(Z$36,$E$47:$O$47,0))</f>
        <v>#N/A</v>
      </c>
    </row>
    <row r="44" spans="1:26" x14ac:dyDescent="0.3">
      <c r="A44" s="15" t="s">
        <v>347</v>
      </c>
      <c r="B44" s="16">
        <f t="array" ref="B44">INDEX($E$48:$O$281,MATCH(B$38&amp;$A44,$B$48:$B$281&amp;$D$48:$D$281,0),MATCH(B$36,$E$47:$O$47,0))</f>
        <v>0</v>
      </c>
      <c r="C44" s="16">
        <f t="array" ref="C44">INDEX($E$48:$O$281,MATCH(C$38&amp;$A44,$B$48:$B$281&amp;$D$48:$D$281,0),MATCH(C$36,$E$47:$O$47,0))</f>
        <v>0</v>
      </c>
      <c r="D44" s="16">
        <f t="array" ref="D44">INDEX($E$48:$O$281,MATCH(D$38&amp;$A44,$B$48:$B$281&amp;$D$48:$D$281,0),MATCH(D$36,$E$47:$O$47,0))</f>
        <v>0</v>
      </c>
      <c r="E44" s="16">
        <f t="array" ref="E44">INDEX($E$48:$O$281,MATCH(E$38&amp;$A44,$B$48:$B$281&amp;$D$48:$D$281,0),MATCH(E$36,$E$47:$O$47,0))</f>
        <v>0</v>
      </c>
      <c r="F44" s="16">
        <f t="array" ref="F44">INDEX($E$48:$O$281,MATCH(F$38&amp;$A44,$B$48:$B$281&amp;$D$48:$D$281,0),MATCH(F$36,$E$47:$O$47,0))</f>
        <v>0</v>
      </c>
      <c r="G44" s="16">
        <f t="array" ref="G44">INDEX($E$48:$O$281,MATCH(G$38&amp;$A44,$B$48:$B$281&amp;$D$48:$D$281,0),MATCH(G$36,$E$47:$O$47,0))</f>
        <v>0</v>
      </c>
      <c r="H44" s="16">
        <f t="array" ref="H44">INDEX($E$48:$O$281,MATCH(H$38&amp;$A44,$B$48:$B$281&amp;$D$48:$D$281,0),MATCH(H$36,$E$47:$O$47,0))</f>
        <v>9753.1928258849766</v>
      </c>
      <c r="I44" s="16">
        <f t="array" ref="I44">INDEX($E$48:$O$281,MATCH(I$38&amp;$A44,$B$48:$B$281&amp;$D$48:$D$281,0),MATCH(I$36,$E$47:$O$47,0))</f>
        <v>0</v>
      </c>
      <c r="J44" s="16">
        <f t="array" ref="J44">INDEX($E$48:$O$281,MATCH(J$38&amp;$A44,$B$48:$B$281&amp;$D$48:$D$281,0),MATCH(J$36,$E$47:$O$47,0))</f>
        <v>0</v>
      </c>
      <c r="K44" s="16">
        <f t="array" ref="K44">INDEX($E$48:$O$281,MATCH(K$38&amp;$A44,$B$48:$B$281&amp;$D$48:$D$281,0),MATCH(K$36,$E$47:$O$47,0))</f>
        <v>0</v>
      </c>
      <c r="L44" s="16" t="e">
        <f t="array" ref="L44">INDEX($E$48:$O$281,MATCH(L$38&amp;$A44,$B$48:$B$281&amp;$D$48:$D$281,0),MATCH(L$36,$E$47:$O$47,0))</f>
        <v>#N/A</v>
      </c>
      <c r="M44" s="16" t="e">
        <f t="array" ref="M44">INDEX($E$48:$O$281,MATCH(M$38&amp;$A44,$B$48:$B$281&amp;$D$48:$D$281,0),MATCH(M$36,$E$47:$O$47,0))</f>
        <v>#N/A</v>
      </c>
      <c r="N44" s="16" t="e">
        <f t="array" ref="N44">INDEX($E$48:$O$281,MATCH(N$38&amp;$A44,$B$48:$B$281&amp;$D$48:$D$281,0),MATCH(N$36,$E$47:$O$47,0))</f>
        <v>#N/A</v>
      </c>
      <c r="O44" s="16">
        <f t="array" ref="O44">INDEX($E$48:$O$281,MATCH(O$38&amp;$A44,$B$48:$B$281&amp;$D$48:$D$281,0),MATCH(O$36,$E$47:$O$47,0))</f>
        <v>0</v>
      </c>
      <c r="P44" s="16">
        <f t="array" ref="P44">INDEX($E$48:$O$281,MATCH(P$38&amp;$A44,$B$48:$B$281&amp;$D$48:$D$281,0),MATCH(P$36,$E$47:$O$47,0))</f>
        <v>0</v>
      </c>
      <c r="Q44" s="16">
        <f t="array" ref="Q44">INDEX($E$48:$O$281,MATCH(Q$38&amp;$A44,$B$48:$B$281&amp;$D$48:$D$281,0),MATCH(Q$36,$E$47:$O$47,0))</f>
        <v>0</v>
      </c>
      <c r="R44" s="16">
        <f t="array" ref="R44">INDEX($E$48:$O$281,MATCH(R$38&amp;$A44,$B$48:$B$281&amp;$D$48:$D$281,0),MATCH(R$36,$E$47:$O$47,0))</f>
        <v>0</v>
      </c>
      <c r="S44" s="16">
        <f t="array" ref="S44">INDEX($E$48:$O$281,MATCH(S$38&amp;$A44,$B$48:$B$281&amp;$D$48:$D$281,0),MATCH(S$36,$E$47:$O$47,0))</f>
        <v>0</v>
      </c>
      <c r="T44" s="16">
        <f t="array" ref="T44">INDEX($E$48:$O$281,MATCH(T$38&amp;$A44,$B$48:$B$281&amp;$D$48:$D$281,0),MATCH(T$36,$E$47:$O$47,0))</f>
        <v>14067.903202470896</v>
      </c>
      <c r="U44" s="16">
        <f t="array" ref="U44">INDEX($E$48:$O$281,MATCH(U$38&amp;$A44,$B$48:$B$281&amp;$D$48:$D$281,0),MATCH(U$36,$E$47:$O$47,0))</f>
        <v>15706.905972831428</v>
      </c>
      <c r="V44" s="16">
        <f t="array" ref="V44">INDEX($E$48:$O$281,MATCH(V$38&amp;$A44,$B$48:$B$281&amp;$D$48:$D$281,0),MATCH(V$36,$E$47:$O$47,0))</f>
        <v>0</v>
      </c>
      <c r="W44" s="16">
        <f t="array" ref="W44">INDEX($E$48:$O$281,MATCH(W$38&amp;$A44,$B$48:$B$281&amp;$D$48:$D$281,0),MATCH(W$36,$E$47:$O$47,0))</f>
        <v>7602.6658029767523</v>
      </c>
      <c r="X44" s="16" t="e">
        <f t="array" ref="X44">INDEX($E$48:$O$281,MATCH(X$38&amp;$A44,$B$48:$B$281&amp;$D$48:$D$281,0),MATCH(X$36,$E$47:$O$47,0))</f>
        <v>#N/A</v>
      </c>
      <c r="Y44" s="16" t="e">
        <f t="array" ref="Y44">INDEX($E$48:$O$281,MATCH(Y$38&amp;$A44,$B$48:$B$281&amp;$D$48:$D$281,0),MATCH(Y$36,$E$47:$O$47,0))</f>
        <v>#N/A</v>
      </c>
      <c r="Z44" s="16" t="e">
        <f t="array" ref="Z44">INDEX($E$48:$O$281,MATCH(Z$38&amp;$A44,$B$48:$B$281&amp;$D$48:$D$281,0),MATCH(Z$36,$E$47:$O$47,0))</f>
        <v>#N/A</v>
      </c>
    </row>
    <row r="45" spans="1:26" ht="15" thickBot="1" x14ac:dyDescent="0.35"/>
    <row r="46" spans="1:26" s="17" customFormat="1" ht="15" thickBot="1" x14ac:dyDescent="0.35">
      <c r="A46" s="17" t="s">
        <v>202</v>
      </c>
      <c r="S46" s="19"/>
    </row>
    <row r="47" spans="1:26" x14ac:dyDescent="0.3">
      <c r="A47" s="15" t="s">
        <v>87</v>
      </c>
      <c r="B47" s="15" t="s">
        <v>8</v>
      </c>
      <c r="C47" s="15" t="s">
        <v>60</v>
      </c>
      <c r="D47" s="15" t="s">
        <v>364</v>
      </c>
      <c r="E47" s="15">
        <v>2007</v>
      </c>
      <c r="F47" s="15">
        <v>2012</v>
      </c>
      <c r="G47" s="15">
        <v>2020</v>
      </c>
      <c r="H47" s="15">
        <v>2030</v>
      </c>
      <c r="I47" s="15">
        <v>2040</v>
      </c>
      <c r="J47" s="15">
        <v>2050</v>
      </c>
      <c r="K47" s="15">
        <v>2060</v>
      </c>
      <c r="L47" s="15">
        <v>2070</v>
      </c>
      <c r="M47" s="15">
        <v>2080</v>
      </c>
      <c r="N47" s="15">
        <v>2090</v>
      </c>
      <c r="O47" s="15">
        <v>2100</v>
      </c>
    </row>
    <row r="48" spans="1:26" x14ac:dyDescent="0.3">
      <c r="A48" s="15" t="str">
        <f>INDEX('R1. Scenario specifications'!$C$11:$C$49,MATCH($B48,'R1. Scenario specifications'!$A$11:$A$49,0))</f>
        <v>TIAM BAU - No Policy Action</v>
      </c>
      <c r="B48" s="15" t="s">
        <v>11</v>
      </c>
      <c r="C48" s="15" t="s">
        <v>311</v>
      </c>
      <c r="D48" s="15" t="s">
        <v>343</v>
      </c>
      <c r="E48" s="16">
        <v>217.24638951185781</v>
      </c>
      <c r="F48" s="16">
        <v>168.21969644858206</v>
      </c>
      <c r="G48" s="16">
        <v>986.0576552502414</v>
      </c>
      <c r="H48" s="16">
        <v>3949.7913002254718</v>
      </c>
      <c r="I48" s="16">
        <v>5803.9751429378794</v>
      </c>
      <c r="J48" s="16">
        <v>6237.8762743573661</v>
      </c>
      <c r="K48" s="16">
        <v>5223.7225078570355</v>
      </c>
      <c r="L48" s="16">
        <v>4494.5341733044188</v>
      </c>
      <c r="M48" s="16">
        <v>4734.4547153795502</v>
      </c>
      <c r="N48" s="16">
        <v>4812.0441925108835</v>
      </c>
      <c r="O48" s="16">
        <v>6175.9752165583795</v>
      </c>
      <c r="S48" s="18"/>
    </row>
    <row r="49" spans="1:15" x14ac:dyDescent="0.3">
      <c r="A49" s="15" t="str">
        <f>INDEX('R1. Scenario specifications'!$C$11:$C$49,MATCH($B49,'R1. Scenario specifications'!$A$11:$A$49,0))</f>
        <v>TIAM BAU - No Policy Action</v>
      </c>
      <c r="B49" s="15" t="s">
        <v>11</v>
      </c>
      <c r="C49" s="15" t="s">
        <v>312</v>
      </c>
      <c r="D49" s="15" t="s">
        <v>342</v>
      </c>
      <c r="E49" s="16">
        <v>0.14080836420000001</v>
      </c>
      <c r="F49" s="16">
        <v>6.1144027199999992E-2</v>
      </c>
      <c r="G49" s="16">
        <v>55.3</v>
      </c>
      <c r="H49" s="16">
        <v>71.747318231594093</v>
      </c>
      <c r="I49" s="16">
        <v>71.747318231594093</v>
      </c>
      <c r="J49" s="16">
        <v>71.747318231594093</v>
      </c>
      <c r="K49" s="16">
        <v>6258.4618694589763</v>
      </c>
      <c r="L49" s="16">
        <v>14823.574078440352</v>
      </c>
      <c r="M49" s="16">
        <v>18743.004379777252</v>
      </c>
      <c r="N49" s="16">
        <v>21520.418392012216</v>
      </c>
      <c r="O49" s="16">
        <v>26453.674884684864</v>
      </c>
    </row>
    <row r="50" spans="1:15" x14ac:dyDescent="0.3">
      <c r="A50" s="15" t="str">
        <f>INDEX('R1. Scenario specifications'!$C$11:$C$49,MATCH($B50,'R1. Scenario specifications'!$A$11:$A$49,0))</f>
        <v>TIAM BAU - No Policy Action</v>
      </c>
      <c r="B50" s="15" t="s">
        <v>11</v>
      </c>
      <c r="C50" s="15" t="s">
        <v>315</v>
      </c>
      <c r="D50" s="15" t="s">
        <v>344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</row>
    <row r="51" spans="1:15" x14ac:dyDescent="0.3">
      <c r="A51" s="15" t="str">
        <f>INDEX('R1. Scenario specifications'!$C$11:$C$49,MATCH($B51,'R1. Scenario specifications'!$A$11:$A$49,0))</f>
        <v>TIAM BAU - No Policy Action</v>
      </c>
      <c r="B51" s="15" t="s">
        <v>11</v>
      </c>
      <c r="C51" s="15" t="s">
        <v>313</v>
      </c>
      <c r="D51" s="15" t="s">
        <v>345</v>
      </c>
      <c r="E51" s="16">
        <v>12817.753923205752</v>
      </c>
      <c r="F51" s="16">
        <v>16998.936298407138</v>
      </c>
      <c r="G51" s="16">
        <v>24625.140900374412</v>
      </c>
      <c r="H51" s="16">
        <v>24322.242951611905</v>
      </c>
      <c r="I51" s="16">
        <v>23139.277966837479</v>
      </c>
      <c r="J51" s="16">
        <v>28099.98702392415</v>
      </c>
      <c r="K51" s="16">
        <v>21333.599558658505</v>
      </c>
      <c r="L51" s="16">
        <v>16276.804417350038</v>
      </c>
      <c r="M51" s="16">
        <v>16107.162283660675</v>
      </c>
      <c r="N51" s="16">
        <v>16913.660096538384</v>
      </c>
      <c r="O51" s="16">
        <v>13051.298607394157</v>
      </c>
    </row>
    <row r="52" spans="1:15" x14ac:dyDescent="0.3">
      <c r="A52" s="15" t="str">
        <f>INDEX('R1. Scenario specifications'!$C$11:$C$49,MATCH($B52,'R1. Scenario specifications'!$A$11:$A$49,0))</f>
        <v>TIAM BAU - No Policy Action</v>
      </c>
      <c r="B52" s="15" t="s">
        <v>11</v>
      </c>
      <c r="C52" s="15" t="s">
        <v>314</v>
      </c>
      <c r="D52" s="15" t="s">
        <v>346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4518.2102566041503</v>
      </c>
      <c r="L52" s="16">
        <v>4487.5127037083485</v>
      </c>
      <c r="M52" s="16">
        <v>3193.3704501026314</v>
      </c>
      <c r="N52" s="16">
        <v>2249.7499372722077</v>
      </c>
      <c r="O52" s="16">
        <v>2675.207957377037</v>
      </c>
    </row>
    <row r="53" spans="1:15" x14ac:dyDescent="0.3">
      <c r="A53" s="15" t="str">
        <f>INDEX('R1. Scenario specifications'!$C$11:$C$49,MATCH($B53,'R1. Scenario specifications'!$A$11:$A$49,0))</f>
        <v>TIAM BAU - No Policy Action</v>
      </c>
      <c r="B53" s="15" t="s">
        <v>11</v>
      </c>
      <c r="C53" s="15" t="s">
        <v>316</v>
      </c>
      <c r="D53" s="15" t="s">
        <v>347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</row>
    <row r="54" spans="1:15" x14ac:dyDescent="0.3">
      <c r="A54" s="15" t="str">
        <f>INDEX('R1. Scenario specifications'!$C$11:$C$49,MATCH($B54,'R1. Scenario specifications'!$A$11:$A$49,0))</f>
        <v>Vivid BAU - WEO Current Policies Scenario emissions pathway run through TIAM</v>
      </c>
      <c r="B54" s="15" t="s">
        <v>13</v>
      </c>
      <c r="C54" s="15" t="s">
        <v>311</v>
      </c>
      <c r="D54" s="15" t="s">
        <v>343</v>
      </c>
      <c r="E54" s="16">
        <v>216.85220072809824</v>
      </c>
      <c r="F54" s="16">
        <v>168.26182350980329</v>
      </c>
      <c r="G54" s="16">
        <v>1090.9104904135143</v>
      </c>
      <c r="H54" s="16">
        <v>3681.1861617559862</v>
      </c>
      <c r="I54" s="16">
        <v>6012.2390848955256</v>
      </c>
      <c r="J54" s="16">
        <v>6288.2705151785867</v>
      </c>
      <c r="K54" s="16">
        <v>5280.8609527278049</v>
      </c>
      <c r="L54" s="16">
        <v>4526.5283604538326</v>
      </c>
      <c r="M54" s="16">
        <v>4733.4503916669855</v>
      </c>
      <c r="N54" s="16">
        <v>4845.1323272698173</v>
      </c>
      <c r="O54" s="16">
        <v>6195.2559552138264</v>
      </c>
    </row>
    <row r="55" spans="1:15" x14ac:dyDescent="0.3">
      <c r="A55" s="15" t="str">
        <f>INDEX('R1. Scenario specifications'!$C$11:$C$49,MATCH($B55,'R1. Scenario specifications'!$A$11:$A$49,0))</f>
        <v>Vivid BAU - WEO Current Policies Scenario emissions pathway run through TIAM</v>
      </c>
      <c r="B55" s="15" t="s">
        <v>13</v>
      </c>
      <c r="C55" s="15" t="s">
        <v>312</v>
      </c>
      <c r="D55" s="15" t="s">
        <v>342</v>
      </c>
      <c r="E55" s="16">
        <v>0.14080836420000001</v>
      </c>
      <c r="F55" s="16">
        <v>6.1144027199999992E-2</v>
      </c>
      <c r="G55" s="16">
        <v>55.3</v>
      </c>
      <c r="H55" s="16">
        <v>71.747318231594079</v>
      </c>
      <c r="I55" s="16">
        <v>71.747318231594065</v>
      </c>
      <c r="J55" s="16">
        <v>71.747318231594093</v>
      </c>
      <c r="K55" s="16">
        <v>5850.6625926311181</v>
      </c>
      <c r="L55" s="16">
        <v>14430.515968683507</v>
      </c>
      <c r="M55" s="16">
        <v>18682.62367748866</v>
      </c>
      <c r="N55" s="16">
        <v>21359.210207820241</v>
      </c>
      <c r="O55" s="16">
        <v>26420.862794458128</v>
      </c>
    </row>
    <row r="56" spans="1:15" x14ac:dyDescent="0.3">
      <c r="A56" s="15" t="str">
        <f>INDEX('R1. Scenario specifications'!$C$11:$C$49,MATCH($B56,'R1. Scenario specifications'!$A$11:$A$49,0))</f>
        <v>Vivid BAU - WEO Current Policies Scenario emissions pathway run through TIAM</v>
      </c>
      <c r="B56" s="15" t="s">
        <v>13</v>
      </c>
      <c r="C56" s="15" t="s">
        <v>315</v>
      </c>
      <c r="D56" s="15" t="s">
        <v>344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</row>
    <row r="57" spans="1:15" x14ac:dyDescent="0.3">
      <c r="A57" s="15" t="str">
        <f>INDEX('R1. Scenario specifications'!$C$11:$C$49,MATCH($B57,'R1. Scenario specifications'!$A$11:$A$49,0))</f>
        <v>Vivid BAU - WEO Current Policies Scenario emissions pathway run through TIAM</v>
      </c>
      <c r="B57" s="15" t="s">
        <v>13</v>
      </c>
      <c r="C57" s="15" t="s">
        <v>313</v>
      </c>
      <c r="D57" s="15" t="s">
        <v>345</v>
      </c>
      <c r="E57" s="16">
        <v>12818.148111989511</v>
      </c>
      <c r="F57" s="16">
        <v>16998.625427262785</v>
      </c>
      <c r="G57" s="16">
        <v>24520.164653409705</v>
      </c>
      <c r="H57" s="16">
        <v>24590.848090081399</v>
      </c>
      <c r="I57" s="16">
        <v>22931.014024879838</v>
      </c>
      <c r="J57" s="16">
        <v>28049.59278310294</v>
      </c>
      <c r="K57" s="16">
        <v>21252.191362521371</v>
      </c>
      <c r="L57" s="16">
        <v>16190.122705975831</v>
      </c>
      <c r="M57" s="16">
        <v>16056.220708938128</v>
      </c>
      <c r="N57" s="16">
        <v>17028.192206330477</v>
      </c>
      <c r="O57" s="16">
        <v>13087.288023238791</v>
      </c>
    </row>
    <row r="58" spans="1:15" x14ac:dyDescent="0.3">
      <c r="A58" s="15" t="str">
        <f>INDEX('R1. Scenario specifications'!$C$11:$C$49,MATCH($B58,'R1. Scenario specifications'!$A$11:$A$49,0))</f>
        <v>Vivid BAU - WEO Current Policies Scenario emissions pathway run through TIAM</v>
      </c>
      <c r="B58" s="15" t="s">
        <v>13</v>
      </c>
      <c r="C58" s="15" t="s">
        <v>314</v>
      </c>
      <c r="D58" s="15" t="s">
        <v>346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4950.2792846983702</v>
      </c>
      <c r="L58" s="16">
        <v>4935.2583376899929</v>
      </c>
      <c r="M58" s="16">
        <v>3305.6970508263421</v>
      </c>
      <c r="N58" s="16">
        <v>2263.3378769131496</v>
      </c>
      <c r="O58" s="16">
        <v>2652.7498931036862</v>
      </c>
    </row>
    <row r="59" spans="1:15" x14ac:dyDescent="0.3">
      <c r="A59" s="15" t="str">
        <f>INDEX('R1. Scenario specifications'!$C$11:$C$49,MATCH($B59,'R1. Scenario specifications'!$A$11:$A$49,0))</f>
        <v>Vivid BAU - WEO Current Policies Scenario emissions pathway run through TIAM</v>
      </c>
      <c r="B59" s="15" t="s">
        <v>13</v>
      </c>
      <c r="C59" s="15" t="s">
        <v>316</v>
      </c>
      <c r="D59" s="15" t="s">
        <v>347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</row>
    <row r="60" spans="1:15" x14ac:dyDescent="0.3">
      <c r="A60" s="15" t="str">
        <f>INDEX('R1. Scenario specifications'!$C$11:$C$49,MATCH($B60,'R1. Scenario specifications'!$A$11:$A$49,0))</f>
        <v>Vivid Paris NDCs - WEO New Policies Scenario emissions pathway run through TIAM</v>
      </c>
      <c r="B60" s="15" t="s">
        <v>14</v>
      </c>
      <c r="C60" s="15" t="s">
        <v>311</v>
      </c>
      <c r="D60" s="15" t="s">
        <v>343</v>
      </c>
      <c r="E60" s="16">
        <v>217.24638951185781</v>
      </c>
      <c r="F60" s="16">
        <v>168.21969644858206</v>
      </c>
      <c r="G60" s="16">
        <v>1042.1099364571705</v>
      </c>
      <c r="H60" s="16">
        <v>2894.2708358738432</v>
      </c>
      <c r="I60" s="16">
        <v>5283.6501149503365</v>
      </c>
      <c r="J60" s="16">
        <v>5810.6368630205779</v>
      </c>
      <c r="K60" s="16">
        <v>4837.1413940774974</v>
      </c>
      <c r="L60" s="16">
        <v>4572.2479106417077</v>
      </c>
      <c r="M60" s="16">
        <v>4793.6077607168081</v>
      </c>
      <c r="N60" s="16">
        <v>5035.2806896032835</v>
      </c>
      <c r="O60" s="16">
        <v>6416.3520098213994</v>
      </c>
    </row>
    <row r="61" spans="1:15" x14ac:dyDescent="0.3">
      <c r="A61" s="15" t="str">
        <f>INDEX('R1. Scenario specifications'!$C$11:$C$49,MATCH($B61,'R1. Scenario specifications'!$A$11:$A$49,0))</f>
        <v>Vivid Paris NDCs - WEO New Policies Scenario emissions pathway run through TIAM</v>
      </c>
      <c r="B61" s="15" t="s">
        <v>14</v>
      </c>
      <c r="C61" s="15" t="s">
        <v>312</v>
      </c>
      <c r="D61" s="15" t="s">
        <v>342</v>
      </c>
      <c r="E61" s="16">
        <v>0.14080836420000001</v>
      </c>
      <c r="F61" s="16">
        <v>6.1144027199999992E-2</v>
      </c>
      <c r="G61" s="16">
        <v>55.3</v>
      </c>
      <c r="H61" s="16">
        <v>71.747318231594093</v>
      </c>
      <c r="I61" s="16">
        <v>71.747318231594093</v>
      </c>
      <c r="J61" s="16">
        <v>71.747318231594093</v>
      </c>
      <c r="K61" s="16">
        <v>7916.5966196348854</v>
      </c>
      <c r="L61" s="16">
        <v>14036.742718106621</v>
      </c>
      <c r="M61" s="16">
        <v>17341.371075638086</v>
      </c>
      <c r="N61" s="16">
        <v>19674.716283529073</v>
      </c>
      <c r="O61" s="16">
        <v>24419.380028955613</v>
      </c>
    </row>
    <row r="62" spans="1:15" x14ac:dyDescent="0.3">
      <c r="A62" s="15" t="str">
        <f>INDEX('R1. Scenario specifications'!$C$11:$C$49,MATCH($B62,'R1. Scenario specifications'!$A$11:$A$49,0))</f>
        <v>Vivid Paris NDCs - WEO New Policies Scenario emissions pathway run through TIAM</v>
      </c>
      <c r="B62" s="15" t="s">
        <v>14</v>
      </c>
      <c r="C62" s="15" t="s">
        <v>315</v>
      </c>
      <c r="D62" s="15" t="s">
        <v>344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</row>
    <row r="63" spans="1:15" x14ac:dyDescent="0.3">
      <c r="A63" s="15" t="str">
        <f>INDEX('R1. Scenario specifications'!$C$11:$C$49,MATCH($B63,'R1. Scenario specifications'!$A$11:$A$49,0))</f>
        <v>Vivid Paris NDCs - WEO New Policies Scenario emissions pathway run through TIAM</v>
      </c>
      <c r="B63" s="15" t="s">
        <v>14</v>
      </c>
      <c r="C63" s="15" t="s">
        <v>313</v>
      </c>
      <c r="D63" s="15" t="s">
        <v>345</v>
      </c>
      <c r="E63" s="16">
        <v>12817.753923205752</v>
      </c>
      <c r="F63" s="16">
        <v>16998.936298407138</v>
      </c>
      <c r="G63" s="16">
        <v>24569.088619167484</v>
      </c>
      <c r="H63" s="16">
        <v>25377.763415963527</v>
      </c>
      <c r="I63" s="16">
        <v>23570.745532186575</v>
      </c>
      <c r="J63" s="16">
        <v>28500.79846120549</v>
      </c>
      <c r="K63" s="16">
        <v>18722.73270026741</v>
      </c>
      <c r="L63" s="16">
        <v>16284.807521675091</v>
      </c>
      <c r="M63" s="16">
        <v>16747.006882797679</v>
      </c>
      <c r="N63" s="16">
        <v>17179.040130012745</v>
      </c>
      <c r="O63" s="16">
        <v>13797.213641780008</v>
      </c>
    </row>
    <row r="64" spans="1:15" x14ac:dyDescent="0.3">
      <c r="A64" s="15" t="str">
        <f>INDEX('R1. Scenario specifications'!$C$11:$C$49,MATCH($B64,'R1. Scenario specifications'!$A$11:$A$49,0))</f>
        <v>Vivid Paris NDCs - WEO New Policies Scenario emissions pathway run through TIAM</v>
      </c>
      <c r="B64" s="15" t="s">
        <v>14</v>
      </c>
      <c r="C64" s="15" t="s">
        <v>314</v>
      </c>
      <c r="D64" s="15" t="s">
        <v>346</v>
      </c>
      <c r="E64" s="16">
        <v>0</v>
      </c>
      <c r="F64" s="16">
        <v>0</v>
      </c>
      <c r="G64" s="16">
        <v>0</v>
      </c>
      <c r="H64" s="16">
        <v>0</v>
      </c>
      <c r="I64" s="16">
        <v>88.857462638457406</v>
      </c>
      <c r="J64" s="16">
        <v>26.4279740554555</v>
      </c>
      <c r="K64" s="16">
        <v>5857.5234785988623</v>
      </c>
      <c r="L64" s="16">
        <v>5188.6272223797314</v>
      </c>
      <c r="M64" s="16">
        <v>3896.006109767538</v>
      </c>
      <c r="N64" s="16">
        <v>3606.8355151885935</v>
      </c>
      <c r="O64" s="16">
        <v>3723.2109854574182</v>
      </c>
    </row>
    <row r="65" spans="1:15" x14ac:dyDescent="0.3">
      <c r="A65" s="15" t="str">
        <f>INDEX('R1. Scenario specifications'!$C$11:$C$49,MATCH($B65,'R1. Scenario specifications'!$A$11:$A$49,0))</f>
        <v>Vivid Paris NDCs - WEO New Policies Scenario emissions pathway run through TIAM</v>
      </c>
      <c r="B65" s="15" t="s">
        <v>14</v>
      </c>
      <c r="C65" s="15" t="s">
        <v>316</v>
      </c>
      <c r="D65" s="15" t="s">
        <v>347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</row>
    <row r="66" spans="1:15" x14ac:dyDescent="0.3">
      <c r="A66" s="15" t="str">
        <f>INDEX('R1. Scenario specifications'!$C$11:$C$49,MATCH($B66,'R1. Scenario specifications'!$A$11:$A$49,0))</f>
        <v>Current 2DS, 2020 start, 'Expect the Unexpected'</v>
      </c>
      <c r="B66" s="15" t="s">
        <v>15</v>
      </c>
      <c r="C66" s="15" t="s">
        <v>311</v>
      </c>
      <c r="D66" s="15" t="s">
        <v>343</v>
      </c>
      <c r="E66" s="16">
        <v>217.24638951185781</v>
      </c>
      <c r="F66" s="16">
        <v>168.21969644858206</v>
      </c>
      <c r="G66" s="16">
        <v>1042.1099364571705</v>
      </c>
      <c r="H66" s="16">
        <v>1262.1169476581219</v>
      </c>
      <c r="I66" s="16">
        <v>2266.8717095297879</v>
      </c>
      <c r="J66" s="16">
        <v>2956.7022233595408</v>
      </c>
      <c r="K66" s="16">
        <v>1696.9340003851744</v>
      </c>
      <c r="L66" s="16">
        <v>421.98616013802217</v>
      </c>
      <c r="M66" s="16">
        <v>218.31640559492507</v>
      </c>
      <c r="N66" s="16">
        <v>814.47748258924594</v>
      </c>
      <c r="O66" s="16">
        <v>1484.1653441111036</v>
      </c>
    </row>
    <row r="67" spans="1:15" x14ac:dyDescent="0.3">
      <c r="A67" s="15" t="str">
        <f>INDEX('R1. Scenario specifications'!$C$11:$C$49,MATCH($B67,'R1. Scenario specifications'!$A$11:$A$49,0))</f>
        <v>Current 2DS, 2020 start, 'Expect the Unexpected'</v>
      </c>
      <c r="B67" s="15" t="s">
        <v>15</v>
      </c>
      <c r="C67" s="15" t="s">
        <v>312</v>
      </c>
      <c r="D67" s="15" t="s">
        <v>342</v>
      </c>
      <c r="E67" s="16">
        <v>0.14080836420000001</v>
      </c>
      <c r="F67" s="16">
        <v>6.1144027199999992E-2</v>
      </c>
      <c r="G67" s="16">
        <v>55.3</v>
      </c>
      <c r="H67" s="16">
        <v>71.747318231594093</v>
      </c>
      <c r="I67" s="16">
        <v>71.747318231593994</v>
      </c>
      <c r="J67" s="16">
        <v>71.747318231594107</v>
      </c>
      <c r="K67" s="16">
        <v>8124.5310387405698</v>
      </c>
      <c r="L67" s="16">
        <v>18513.076959329879</v>
      </c>
      <c r="M67" s="16">
        <v>24216.082498714</v>
      </c>
      <c r="N67" s="16">
        <v>26343.897063244691</v>
      </c>
      <c r="O67" s="16">
        <v>29776.215353243966</v>
      </c>
    </row>
    <row r="68" spans="1:15" x14ac:dyDescent="0.3">
      <c r="A68" s="15" t="str">
        <f>INDEX('R1. Scenario specifications'!$C$11:$C$49,MATCH($B68,'R1. Scenario specifications'!$A$11:$A$49,0))</f>
        <v>Current 2DS, 2020 start, 'Expect the Unexpected'</v>
      </c>
      <c r="B68" s="15" t="s">
        <v>15</v>
      </c>
      <c r="C68" s="15" t="s">
        <v>315</v>
      </c>
      <c r="D68" s="15" t="s">
        <v>344</v>
      </c>
      <c r="E68" s="16">
        <v>0</v>
      </c>
      <c r="F68" s="16">
        <v>0</v>
      </c>
      <c r="G68" s="16">
        <v>0</v>
      </c>
      <c r="H68" s="16">
        <v>2971.4989888825612</v>
      </c>
      <c r="I68" s="16">
        <v>4570.5580448089704</v>
      </c>
      <c r="J68" s="16">
        <v>6575.1221400239165</v>
      </c>
      <c r="K68" s="16">
        <v>7186.5607635303222</v>
      </c>
      <c r="L68" s="16">
        <v>7672.4059660227549</v>
      </c>
      <c r="M68" s="16">
        <v>8142.3518854434951</v>
      </c>
      <c r="N68" s="16">
        <v>8600.3930882597615</v>
      </c>
      <c r="O68" s="16">
        <v>9143.546828164237</v>
      </c>
    </row>
    <row r="69" spans="1:15" x14ac:dyDescent="0.3">
      <c r="A69" s="15" t="str">
        <f>INDEX('R1. Scenario specifications'!$C$11:$C$49,MATCH($B69,'R1. Scenario specifications'!$A$11:$A$49,0))</f>
        <v>Current 2DS, 2020 start, 'Expect the Unexpected'</v>
      </c>
      <c r="B69" s="15" t="s">
        <v>15</v>
      </c>
      <c r="C69" s="15" t="s">
        <v>313</v>
      </c>
      <c r="D69" s="15" t="s">
        <v>345</v>
      </c>
      <c r="E69" s="16">
        <v>12817.753923205752</v>
      </c>
      <c r="F69" s="16">
        <v>16998.936298407138</v>
      </c>
      <c r="G69" s="16">
        <v>24569.088619167484</v>
      </c>
      <c r="H69" s="16">
        <v>24094.035975182604</v>
      </c>
      <c r="I69" s="16">
        <v>21277.603042391082</v>
      </c>
      <c r="J69" s="16">
        <v>24912.299973004363</v>
      </c>
      <c r="K69" s="16">
        <v>14531.819140764062</v>
      </c>
      <c r="L69" s="16">
        <v>7582.739763378202</v>
      </c>
      <c r="M69" s="16">
        <v>5796.3793314113436</v>
      </c>
      <c r="N69" s="16">
        <v>5209.9153969675372</v>
      </c>
      <c r="O69" s="16">
        <v>4761.9778895350391</v>
      </c>
    </row>
    <row r="70" spans="1:15" x14ac:dyDescent="0.3">
      <c r="A70" s="15" t="str">
        <f>INDEX('R1. Scenario specifications'!$C$11:$C$49,MATCH($B70,'R1. Scenario specifications'!$A$11:$A$49,0))</f>
        <v>Current 2DS, 2020 start, 'Expect the Unexpected'</v>
      </c>
      <c r="B70" s="15" t="s">
        <v>15</v>
      </c>
      <c r="C70" s="15" t="s">
        <v>314</v>
      </c>
      <c r="D70" s="15" t="s">
        <v>346</v>
      </c>
      <c r="E70" s="16">
        <v>0</v>
      </c>
      <c r="F70" s="16">
        <v>0</v>
      </c>
      <c r="G70" s="16">
        <v>0</v>
      </c>
      <c r="H70" s="16">
        <v>0</v>
      </c>
      <c r="I70" s="16">
        <v>1074.3803952565972</v>
      </c>
      <c r="J70" s="16">
        <v>319.54206623094046</v>
      </c>
      <c r="K70" s="16">
        <v>6325.4395882731042</v>
      </c>
      <c r="L70" s="16">
        <v>6255.592813622482</v>
      </c>
      <c r="M70" s="16">
        <v>3538.0498332079769</v>
      </c>
      <c r="N70" s="16">
        <v>2533.7222693053136</v>
      </c>
      <c r="O70" s="16">
        <v>603.39834711409787</v>
      </c>
    </row>
    <row r="71" spans="1:15" x14ac:dyDescent="0.3">
      <c r="A71" s="15" t="str">
        <f>INDEX('R1. Scenario specifications'!$C$11:$C$49,MATCH($B71,'R1. Scenario specifications'!$A$11:$A$49,0))</f>
        <v>Current 2DS, 2020 start, 'Expect the Unexpected'</v>
      </c>
      <c r="B71" s="15" t="s">
        <v>15</v>
      </c>
      <c r="C71" s="15" t="s">
        <v>316</v>
      </c>
      <c r="D71" s="15" t="s">
        <v>347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1119.85985119927</v>
      </c>
      <c r="N71" s="16">
        <v>2062.402578554791</v>
      </c>
      <c r="O71" s="16">
        <v>2733.2431461673955</v>
      </c>
    </row>
    <row r="72" spans="1:15" x14ac:dyDescent="0.3">
      <c r="A72" s="15" t="str">
        <f>INDEX('R1. Scenario specifications'!$C$11:$C$49,MATCH($B72,'R1. Scenario specifications'!$A$11:$A$49,0))</f>
        <v>Current 2DS, 2030 start, 'Expect the Unexpected' but with cheap energy efficiency</v>
      </c>
      <c r="B72" s="15" t="s">
        <v>16</v>
      </c>
      <c r="C72" s="15" t="s">
        <v>311</v>
      </c>
      <c r="D72" s="15" t="s">
        <v>343</v>
      </c>
      <c r="E72" s="16">
        <v>217.31672274041591</v>
      </c>
      <c r="F72" s="16">
        <v>168.21969644858234</v>
      </c>
      <c r="G72" s="16">
        <v>1044.8405945709637</v>
      </c>
      <c r="H72" s="16">
        <v>2836.1802049178796</v>
      </c>
      <c r="I72" s="16">
        <v>2554.817550303404</v>
      </c>
      <c r="J72" s="16">
        <v>2711.6620145311845</v>
      </c>
      <c r="K72" s="16">
        <v>1436.0413298904032</v>
      </c>
      <c r="L72" s="16">
        <v>344.16179140675291</v>
      </c>
      <c r="M72" s="16">
        <v>215.07090543960854</v>
      </c>
      <c r="N72" s="16">
        <v>471.6113601927824</v>
      </c>
      <c r="O72" s="16">
        <v>1111.6472351044522</v>
      </c>
    </row>
    <row r="73" spans="1:15" x14ac:dyDescent="0.3">
      <c r="A73" s="15" t="str">
        <f>INDEX('R1. Scenario specifications'!$C$11:$C$49,MATCH($B73,'R1. Scenario specifications'!$A$11:$A$49,0))</f>
        <v>Current 2DS, 2030 start, 'Expect the Unexpected' but with cheap energy efficiency</v>
      </c>
      <c r="B73" s="15" t="s">
        <v>16</v>
      </c>
      <c r="C73" s="15" t="s">
        <v>312</v>
      </c>
      <c r="D73" s="15" t="s">
        <v>342</v>
      </c>
      <c r="E73" s="16">
        <v>0.14080836420000001</v>
      </c>
      <c r="F73" s="16">
        <v>6.1144027199999992E-2</v>
      </c>
      <c r="G73" s="16">
        <v>55.3</v>
      </c>
      <c r="H73" s="16">
        <v>71.747318231594107</v>
      </c>
      <c r="I73" s="16">
        <v>71.747318231594093</v>
      </c>
      <c r="J73" s="16">
        <v>71.747318231593994</v>
      </c>
      <c r="K73" s="16">
        <v>4292.1980450867886</v>
      </c>
      <c r="L73" s="16">
        <v>12242.601062342006</v>
      </c>
      <c r="M73" s="16">
        <v>17440.942984619076</v>
      </c>
      <c r="N73" s="16">
        <v>20400.514752826817</v>
      </c>
      <c r="O73" s="16">
        <v>23450.952324118396</v>
      </c>
    </row>
    <row r="74" spans="1:15" x14ac:dyDescent="0.3">
      <c r="A74" s="15" t="str">
        <f>INDEX('R1. Scenario specifications'!$C$11:$C$49,MATCH($B74,'R1. Scenario specifications'!$A$11:$A$49,0))</f>
        <v>Current 2DS, 2030 start, 'Expect the Unexpected' but with cheap energy efficiency</v>
      </c>
      <c r="B74" s="15" t="s">
        <v>16</v>
      </c>
      <c r="C74" s="15" t="s">
        <v>315</v>
      </c>
      <c r="D74" s="15" t="s">
        <v>344</v>
      </c>
      <c r="E74" s="16">
        <v>0</v>
      </c>
      <c r="F74" s="16">
        <v>0</v>
      </c>
      <c r="G74" s="16">
        <v>0</v>
      </c>
      <c r="H74" s="16">
        <v>0</v>
      </c>
      <c r="I74" s="16">
        <v>3720.7489018870642</v>
      </c>
      <c r="J74" s="16">
        <v>5692.9677382408572</v>
      </c>
      <c r="K74" s="16">
        <v>6219.111594631815</v>
      </c>
      <c r="L74" s="16">
        <v>6651.5706359278429</v>
      </c>
      <c r="M74" s="16">
        <v>7052.7631590917299</v>
      </c>
      <c r="N74" s="16">
        <v>7439.6007579572515</v>
      </c>
      <c r="O74" s="16">
        <v>7875.9959311702078</v>
      </c>
    </row>
    <row r="75" spans="1:15" x14ac:dyDescent="0.3">
      <c r="A75" s="15" t="str">
        <f>INDEX('R1. Scenario specifications'!$C$11:$C$49,MATCH($B75,'R1. Scenario specifications'!$A$11:$A$49,0))</f>
        <v>Current 2DS, 2030 start, 'Expect the Unexpected' but with cheap energy efficiency</v>
      </c>
      <c r="B75" s="15" t="s">
        <v>16</v>
      </c>
      <c r="C75" s="15" t="s">
        <v>313</v>
      </c>
      <c r="D75" s="15" t="s">
        <v>345</v>
      </c>
      <c r="E75" s="16">
        <v>12817.683589977194</v>
      </c>
      <c r="F75" s="16">
        <v>16998.936298407134</v>
      </c>
      <c r="G75" s="16">
        <v>24566.357961053694</v>
      </c>
      <c r="H75" s="16">
        <v>25435.8540469195</v>
      </c>
      <c r="I75" s="16">
        <v>18601.467078777081</v>
      </c>
      <c r="J75" s="16">
        <v>20156.435199778902</v>
      </c>
      <c r="K75" s="16">
        <v>13510.738595267792</v>
      </c>
      <c r="L75" s="16">
        <v>9138.8348355411417</v>
      </c>
      <c r="M75" s="16">
        <v>6269.9051602512573</v>
      </c>
      <c r="N75" s="16">
        <v>5613.9841034944529</v>
      </c>
      <c r="O75" s="16">
        <v>5192.1847098711587</v>
      </c>
    </row>
    <row r="76" spans="1:15" x14ac:dyDescent="0.3">
      <c r="A76" s="15" t="str">
        <f>INDEX('R1. Scenario specifications'!$C$11:$C$49,MATCH($B76,'R1. Scenario specifications'!$A$11:$A$49,0))</f>
        <v>Current 2DS, 2030 start, 'Expect the Unexpected' but with cheap energy efficiency</v>
      </c>
      <c r="B76" s="15" t="s">
        <v>16</v>
      </c>
      <c r="C76" s="15" t="s">
        <v>314</v>
      </c>
      <c r="D76" s="15" t="s">
        <v>346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5532.2969144301424</v>
      </c>
      <c r="L76" s="16">
        <v>4839.1734319636707</v>
      </c>
      <c r="M76" s="16">
        <v>4287.4165392459463</v>
      </c>
      <c r="N76" s="16">
        <v>3122.6986555698477</v>
      </c>
      <c r="O76" s="16">
        <v>711.43477612883123</v>
      </c>
    </row>
    <row r="77" spans="1:15" x14ac:dyDescent="0.3">
      <c r="A77" s="15" t="str">
        <f>INDEX('R1. Scenario specifications'!$C$11:$C$49,MATCH($B77,'R1. Scenario specifications'!$A$11:$A$49,0))</f>
        <v>Current 2DS, 2030 start, 'Expect the Unexpected' but with cheap energy efficiency</v>
      </c>
      <c r="B77" s="15" t="s">
        <v>16</v>
      </c>
      <c r="C77" s="15" t="s">
        <v>316</v>
      </c>
      <c r="D77" s="15" t="s">
        <v>347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326.06443874975207</v>
      </c>
      <c r="O77" s="16">
        <v>1272.8944766417203</v>
      </c>
    </row>
    <row r="78" spans="1:15" x14ac:dyDescent="0.3">
      <c r="A78" s="15" t="str">
        <f>INDEX('R1. Scenario specifications'!$C$11:$C$49,MATCH($B78,'R1. Scenario specifications'!$A$11:$A$49,0))</f>
        <v>Current 2DS, 2020 start, 'Expect the Unexpected' but with most conservative biomass CCS / NET technology cost assumptions</v>
      </c>
      <c r="B78" s="15" t="s">
        <v>17</v>
      </c>
      <c r="C78" s="15" t="s">
        <v>311</v>
      </c>
      <c r="D78" s="15" t="s">
        <v>343</v>
      </c>
      <c r="E78" s="16">
        <v>217.31672274041591</v>
      </c>
      <c r="F78" s="16">
        <v>168.21969644858234</v>
      </c>
      <c r="G78" s="16">
        <v>1044.8405945709637</v>
      </c>
      <c r="H78" s="16">
        <v>1269.5077249835717</v>
      </c>
      <c r="I78" s="16">
        <v>2321.4476890827159</v>
      </c>
      <c r="J78" s="16">
        <v>3045.2042360233345</v>
      </c>
      <c r="K78" s="16">
        <v>1665.6924272632366</v>
      </c>
      <c r="L78" s="16">
        <v>373.03389167585362</v>
      </c>
      <c r="M78" s="16">
        <v>247.07290870050861</v>
      </c>
      <c r="N78" s="16">
        <v>817.0883056525488</v>
      </c>
      <c r="O78" s="16">
        <v>1479.9599615188561</v>
      </c>
    </row>
    <row r="79" spans="1:15" x14ac:dyDescent="0.3">
      <c r="A79" s="15" t="str">
        <f>INDEX('R1. Scenario specifications'!$C$11:$C$49,MATCH($B79,'R1. Scenario specifications'!$A$11:$A$49,0))</f>
        <v>Current 2DS, 2020 start, 'Expect the Unexpected' but with most conservative biomass CCS / NET technology cost assumptions</v>
      </c>
      <c r="B79" s="15" t="s">
        <v>17</v>
      </c>
      <c r="C79" s="15" t="s">
        <v>312</v>
      </c>
      <c r="D79" s="15" t="s">
        <v>342</v>
      </c>
      <c r="E79" s="16">
        <v>0.14080836420000001</v>
      </c>
      <c r="F79" s="16">
        <v>6.1144027199999992E-2</v>
      </c>
      <c r="G79" s="16">
        <v>55.3</v>
      </c>
      <c r="H79" s="16">
        <v>71.747318231594051</v>
      </c>
      <c r="I79" s="16">
        <v>71.747318231594093</v>
      </c>
      <c r="J79" s="16">
        <v>71.747318231593994</v>
      </c>
      <c r="K79" s="16">
        <v>8807.5586621592138</v>
      </c>
      <c r="L79" s="16">
        <v>19405.970936306931</v>
      </c>
      <c r="M79" s="16">
        <v>24301.670932841345</v>
      </c>
      <c r="N79" s="16">
        <v>26293.529657136976</v>
      </c>
      <c r="O79" s="16">
        <v>29686.246429491162</v>
      </c>
    </row>
    <row r="80" spans="1:15" x14ac:dyDescent="0.3">
      <c r="A80" s="15" t="str">
        <f>INDEX('R1. Scenario specifications'!$C$11:$C$49,MATCH($B80,'R1. Scenario specifications'!$A$11:$A$49,0))</f>
        <v>Current 2DS, 2020 start, 'Expect the Unexpected' but with most conservative biomass CCS / NET technology cost assumptions</v>
      </c>
      <c r="B80" s="15" t="s">
        <v>17</v>
      </c>
      <c r="C80" s="15" t="s">
        <v>315</v>
      </c>
      <c r="D80" s="15" t="s">
        <v>344</v>
      </c>
      <c r="E80" s="16">
        <v>0</v>
      </c>
      <c r="F80" s="16">
        <v>0</v>
      </c>
      <c r="G80" s="16">
        <v>0</v>
      </c>
      <c r="H80" s="16">
        <v>2969.2843058847693</v>
      </c>
      <c r="I80" s="16">
        <v>4569.2605134218666</v>
      </c>
      <c r="J80" s="16">
        <v>6578.0444522367052</v>
      </c>
      <c r="K80" s="16">
        <v>7178.9112789601722</v>
      </c>
      <c r="L80" s="16">
        <v>7669.4648858814844</v>
      </c>
      <c r="M80" s="16">
        <v>8144.1584986318094</v>
      </c>
      <c r="N80" s="16">
        <v>8595.3726670000942</v>
      </c>
      <c r="O80" s="16">
        <v>9140.3875140865111</v>
      </c>
    </row>
    <row r="81" spans="1:15" x14ac:dyDescent="0.3">
      <c r="A81" s="15" t="str">
        <f>INDEX('R1. Scenario specifications'!$C$11:$C$49,MATCH($B81,'R1. Scenario specifications'!$A$11:$A$49,0))</f>
        <v>Current 2DS, 2020 start, 'Expect the Unexpected' but with most conservative biomass CCS / NET technology cost assumptions</v>
      </c>
      <c r="B81" s="15" t="s">
        <v>17</v>
      </c>
      <c r="C81" s="15" t="s">
        <v>313</v>
      </c>
      <c r="D81" s="15" t="s">
        <v>345</v>
      </c>
      <c r="E81" s="16">
        <v>12817.683589977194</v>
      </c>
      <c r="F81" s="16">
        <v>16998.936298407134</v>
      </c>
      <c r="G81" s="16">
        <v>24566.357961053694</v>
      </c>
      <c r="H81" s="16">
        <v>24084.192290775864</v>
      </c>
      <c r="I81" s="16">
        <v>21230.723029139797</v>
      </c>
      <c r="J81" s="16">
        <v>24816.985439278131</v>
      </c>
      <c r="K81" s="16">
        <v>14347.807674479533</v>
      </c>
      <c r="L81" s="16">
        <v>7335.1745007040608</v>
      </c>
      <c r="M81" s="16">
        <v>5696.0320765907054</v>
      </c>
      <c r="N81" s="16">
        <v>5196.5022623925133</v>
      </c>
      <c r="O81" s="16">
        <v>4759.6429156841577</v>
      </c>
    </row>
    <row r="82" spans="1:15" x14ac:dyDescent="0.3">
      <c r="A82" s="15" t="str">
        <f>INDEX('R1. Scenario specifications'!$C$11:$C$49,MATCH($B82,'R1. Scenario specifications'!$A$11:$A$49,0))</f>
        <v>Current 2DS, 2020 start, 'Expect the Unexpected' but with most conservative biomass CCS / NET technology cost assumptions</v>
      </c>
      <c r="B82" s="15" t="s">
        <v>17</v>
      </c>
      <c r="C82" s="15" t="s">
        <v>314</v>
      </c>
      <c r="D82" s="15" t="s">
        <v>346</v>
      </c>
      <c r="E82" s="16">
        <v>0</v>
      </c>
      <c r="F82" s="16">
        <v>0</v>
      </c>
      <c r="G82" s="16">
        <v>0</v>
      </c>
      <c r="H82" s="16">
        <v>0</v>
      </c>
      <c r="I82" s="16">
        <v>1076.6985227706048</v>
      </c>
      <c r="J82" s="16">
        <v>320.23152339051387</v>
      </c>
      <c r="K82" s="16">
        <v>5808.6844681381326</v>
      </c>
      <c r="L82" s="16">
        <v>5652.1747291011325</v>
      </c>
      <c r="M82" s="16">
        <v>3493.5911125125044</v>
      </c>
      <c r="N82" s="16">
        <v>2552.0286647305693</v>
      </c>
      <c r="O82" s="16">
        <v>601.49733728509148</v>
      </c>
    </row>
    <row r="83" spans="1:15" x14ac:dyDescent="0.3">
      <c r="A83" s="15" t="str">
        <f>INDEX('R1. Scenario specifications'!$C$11:$C$49,MATCH($B83,'R1. Scenario specifications'!$A$11:$A$49,0))</f>
        <v>Current 2DS, 2020 start, 'Expect the Unexpected' but with most conservative biomass CCS / NET technology cost assumptions</v>
      </c>
      <c r="B83" s="15" t="s">
        <v>17</v>
      </c>
      <c r="C83" s="15" t="s">
        <v>316</v>
      </c>
      <c r="D83" s="15" t="s">
        <v>347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1132.3511593775299</v>
      </c>
      <c r="N83" s="16">
        <v>2066.0145354324891</v>
      </c>
      <c r="O83" s="16">
        <v>2807.2102999754266</v>
      </c>
    </row>
    <row r="84" spans="1:15" x14ac:dyDescent="0.3">
      <c r="A84" s="15" t="str">
        <f>INDEX('R1. Scenario specifications'!$C$11:$C$49,MATCH($B84,'R1. Scenario specifications'!$A$11:$A$49,0))</f>
        <v>Current 2DS, 2030 start, 'Expect the Unexpected' but with most conservative biomass CCS / NET technology cost assumptions</v>
      </c>
      <c r="B84" s="15" t="s">
        <v>18</v>
      </c>
      <c r="C84" s="15" t="s">
        <v>311</v>
      </c>
      <c r="D84" s="15" t="s">
        <v>343</v>
      </c>
      <c r="E84" s="16">
        <v>217.31672274041591</v>
      </c>
      <c r="F84" s="16">
        <v>168.21969644858234</v>
      </c>
      <c r="G84" s="16">
        <v>1044.8405945709637</v>
      </c>
      <c r="H84" s="16">
        <v>2836.1802049178796</v>
      </c>
      <c r="I84" s="16">
        <v>2788.8567215477278</v>
      </c>
      <c r="J84" s="16">
        <v>2556.5389855970157</v>
      </c>
      <c r="K84" s="16">
        <v>1280.7829716308063</v>
      </c>
      <c r="L84" s="16">
        <v>308.8834037094374</v>
      </c>
      <c r="M84" s="16">
        <v>262.24555319770292</v>
      </c>
      <c r="N84" s="16">
        <v>828.58330577270658</v>
      </c>
      <c r="O84" s="16">
        <v>1574.3809155019519</v>
      </c>
    </row>
    <row r="85" spans="1:15" x14ac:dyDescent="0.3">
      <c r="A85" s="15" t="str">
        <f>INDEX('R1. Scenario specifications'!$C$11:$C$49,MATCH($B85,'R1. Scenario specifications'!$A$11:$A$49,0))</f>
        <v>Current 2DS, 2030 start, 'Expect the Unexpected' but with most conservative biomass CCS / NET technology cost assumptions</v>
      </c>
      <c r="B85" s="15" t="s">
        <v>18</v>
      </c>
      <c r="C85" s="15" t="s">
        <v>312</v>
      </c>
      <c r="D85" s="15" t="s">
        <v>342</v>
      </c>
      <c r="E85" s="16">
        <v>0.14080836420000001</v>
      </c>
      <c r="F85" s="16">
        <v>6.1144027199999992E-2</v>
      </c>
      <c r="G85" s="16">
        <v>55.3</v>
      </c>
      <c r="H85" s="16">
        <v>71.747318231594107</v>
      </c>
      <c r="I85" s="16">
        <v>71.747318231594107</v>
      </c>
      <c r="J85" s="16">
        <v>71.747318231594051</v>
      </c>
      <c r="K85" s="16">
        <v>7348.885923639773</v>
      </c>
      <c r="L85" s="16">
        <v>17342.784308126284</v>
      </c>
      <c r="M85" s="16">
        <v>24126.130879941727</v>
      </c>
      <c r="N85" s="16">
        <v>26221.752211863877</v>
      </c>
      <c r="O85" s="16">
        <v>29672.884056984964</v>
      </c>
    </row>
    <row r="86" spans="1:15" x14ac:dyDescent="0.3">
      <c r="A86" s="15" t="str">
        <f>INDEX('R1. Scenario specifications'!$C$11:$C$49,MATCH($B86,'R1. Scenario specifications'!$A$11:$A$49,0))</f>
        <v>Current 2DS, 2030 start, 'Expect the Unexpected' but with most conservative biomass CCS / NET technology cost assumptions</v>
      </c>
      <c r="B86" s="15" t="s">
        <v>18</v>
      </c>
      <c r="C86" s="15" t="s">
        <v>315</v>
      </c>
      <c r="D86" s="15" t="s">
        <v>344</v>
      </c>
      <c r="E86" s="16">
        <v>0</v>
      </c>
      <c r="F86" s="16">
        <v>0</v>
      </c>
      <c r="G86" s="16">
        <v>0</v>
      </c>
      <c r="H86" s="16">
        <v>0</v>
      </c>
      <c r="I86" s="16">
        <v>4219.2776926691304</v>
      </c>
      <c r="J86" s="16">
        <v>6561.0891158790746</v>
      </c>
      <c r="K86" s="16">
        <v>7158.9762018722804</v>
      </c>
      <c r="L86" s="16">
        <v>7667.9559591472635</v>
      </c>
      <c r="M86" s="16">
        <v>8157.0716041004707</v>
      </c>
      <c r="N86" s="16">
        <v>8592.7844071097934</v>
      </c>
      <c r="O86" s="16">
        <v>9140.3875140865111</v>
      </c>
    </row>
    <row r="87" spans="1:15" x14ac:dyDescent="0.3">
      <c r="A87" s="15" t="str">
        <f>INDEX('R1. Scenario specifications'!$C$11:$C$49,MATCH($B87,'R1. Scenario specifications'!$A$11:$A$49,0))</f>
        <v>Current 2DS, 2030 start, 'Expect the Unexpected' but with most conservative biomass CCS / NET technology cost assumptions</v>
      </c>
      <c r="B87" s="15" t="s">
        <v>18</v>
      </c>
      <c r="C87" s="15" t="s">
        <v>313</v>
      </c>
      <c r="D87" s="15" t="s">
        <v>345</v>
      </c>
      <c r="E87" s="16">
        <v>12817.683589977194</v>
      </c>
      <c r="F87" s="16">
        <v>16998.936298407134</v>
      </c>
      <c r="G87" s="16">
        <v>24566.357961053694</v>
      </c>
      <c r="H87" s="16">
        <v>25435.8540469195</v>
      </c>
      <c r="I87" s="16">
        <v>21173.551363816521</v>
      </c>
      <c r="J87" s="16">
        <v>25231.291330418448</v>
      </c>
      <c r="K87" s="16">
        <v>13815.140879704937</v>
      </c>
      <c r="L87" s="16">
        <v>7646.2947987694897</v>
      </c>
      <c r="M87" s="16">
        <v>5814.8676639226787</v>
      </c>
      <c r="N87" s="16">
        <v>5176.5844109573163</v>
      </c>
      <c r="O87" s="16">
        <v>4658.3984756098589</v>
      </c>
    </row>
    <row r="88" spans="1:15" x14ac:dyDescent="0.3">
      <c r="A88" s="15" t="str">
        <f>INDEX('R1. Scenario specifications'!$C$11:$C$49,MATCH($B88,'R1. Scenario specifications'!$A$11:$A$49,0))</f>
        <v>Current 2DS, 2030 start, 'Expect the Unexpected' but with most conservative biomass CCS / NET technology cost assumptions</v>
      </c>
      <c r="B88" s="15" t="s">
        <v>18</v>
      </c>
      <c r="C88" s="15" t="s">
        <v>314</v>
      </c>
      <c r="D88" s="15" t="s">
        <v>346</v>
      </c>
      <c r="E88" s="16">
        <v>0</v>
      </c>
      <c r="F88" s="16">
        <v>0</v>
      </c>
      <c r="G88" s="16">
        <v>0</v>
      </c>
      <c r="H88" s="16">
        <v>0</v>
      </c>
      <c r="I88" s="16">
        <v>1014.7809412897325</v>
      </c>
      <c r="J88" s="16">
        <v>301.8160050044994</v>
      </c>
      <c r="K88" s="16">
        <v>8102.9703727487249</v>
      </c>
      <c r="L88" s="16">
        <v>7479.696023767221</v>
      </c>
      <c r="M88" s="16">
        <v>3954.1706648317368</v>
      </c>
      <c r="N88" s="16">
        <v>2530.4389936583966</v>
      </c>
      <c r="O88" s="16">
        <v>583.97234305175425</v>
      </c>
    </row>
    <row r="89" spans="1:15" x14ac:dyDescent="0.3">
      <c r="A89" s="15" t="str">
        <f>INDEX('R1. Scenario specifications'!$C$11:$C$49,MATCH($B89,'R1. Scenario specifications'!$A$11:$A$49,0))</f>
        <v>Current 2DS, 2030 start, 'Expect the Unexpected' but with most conservative biomass CCS / NET technology cost assumptions</v>
      </c>
      <c r="B89" s="15" t="s">
        <v>18</v>
      </c>
      <c r="C89" s="15" t="s">
        <v>316</v>
      </c>
      <c r="D89" s="15" t="s">
        <v>347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754.45409606701105</v>
      </c>
      <c r="N89" s="16">
        <v>2147.132122635815</v>
      </c>
      <c r="O89" s="16">
        <v>2838.0976667149598</v>
      </c>
    </row>
    <row r="90" spans="1:15" x14ac:dyDescent="0.3">
      <c r="A90" s="15" t="str">
        <f>INDEX('R1. Scenario specifications'!$C$11:$C$49,MATCH($B90,'R1. Scenario specifications'!$A$11:$A$49,0))</f>
        <v>Current 1.5DS, 2020 start, 'Expect the Unexpected'</v>
      </c>
      <c r="B90" s="15" t="s">
        <v>19</v>
      </c>
      <c r="C90" s="15" t="s">
        <v>311</v>
      </c>
      <c r="D90" s="15" t="s">
        <v>343</v>
      </c>
      <c r="E90" s="16">
        <v>217.31672274041591</v>
      </c>
      <c r="F90" s="16">
        <v>168.21969644858234</v>
      </c>
      <c r="G90" s="16">
        <v>1044.8405945709637</v>
      </c>
      <c r="H90" s="16">
        <v>1184.6473599172343</v>
      </c>
      <c r="I90" s="16">
        <v>1575.8335346011663</v>
      </c>
      <c r="J90" s="16">
        <v>1999.6413919792653</v>
      </c>
      <c r="K90" s="16">
        <v>2999.0219848215602</v>
      </c>
      <c r="L90" s="16">
        <v>1437.9201932053793</v>
      </c>
      <c r="M90" s="16">
        <v>734.38067839352334</v>
      </c>
      <c r="N90" s="16">
        <v>1489.3690590055112</v>
      </c>
      <c r="O90" s="16">
        <v>2162.6732842061233</v>
      </c>
    </row>
    <row r="91" spans="1:15" x14ac:dyDescent="0.3">
      <c r="A91" s="15" t="str">
        <f>INDEX('R1. Scenario specifications'!$C$11:$C$49,MATCH($B91,'R1. Scenario specifications'!$A$11:$A$49,0))</f>
        <v>Current 1.5DS, 2020 start, 'Expect the Unexpected'</v>
      </c>
      <c r="B91" s="15" t="s">
        <v>19</v>
      </c>
      <c r="C91" s="15" t="s">
        <v>312</v>
      </c>
      <c r="D91" s="15" t="s">
        <v>342</v>
      </c>
      <c r="E91" s="16">
        <v>0.14080836420000001</v>
      </c>
      <c r="F91" s="16">
        <v>6.1144027199999992E-2</v>
      </c>
      <c r="G91" s="16">
        <v>55.3</v>
      </c>
      <c r="H91" s="16">
        <v>71.747318231593695</v>
      </c>
      <c r="I91" s="16">
        <v>2981.6731868937595</v>
      </c>
      <c r="J91" s="16">
        <v>5991.4320392152331</v>
      </c>
      <c r="K91" s="16">
        <v>5422.994107068931</v>
      </c>
      <c r="L91" s="16">
        <v>13442.693941302476</v>
      </c>
      <c r="M91" s="16">
        <v>20943.71487788171</v>
      </c>
      <c r="N91" s="16">
        <v>25637.306125981468</v>
      </c>
      <c r="O91" s="16">
        <v>29428.519374391581</v>
      </c>
    </row>
    <row r="92" spans="1:15" x14ac:dyDescent="0.3">
      <c r="A92" s="15" t="str">
        <f>INDEX('R1. Scenario specifications'!$C$11:$C$49,MATCH($B92,'R1. Scenario specifications'!$A$11:$A$49,0))</f>
        <v>Current 1.5DS, 2020 start, 'Expect the Unexpected'</v>
      </c>
      <c r="B92" s="15" t="s">
        <v>19</v>
      </c>
      <c r="C92" s="15" t="s">
        <v>315</v>
      </c>
      <c r="D92" s="15" t="s">
        <v>344</v>
      </c>
      <c r="E92" s="16">
        <v>0</v>
      </c>
      <c r="F92" s="16">
        <v>0</v>
      </c>
      <c r="G92" s="16">
        <v>0</v>
      </c>
      <c r="H92" s="16">
        <v>1663.3872193366387</v>
      </c>
      <c r="I92" s="16">
        <v>998.00637284126401</v>
      </c>
      <c r="J92" s="16">
        <v>1247.7065933491078</v>
      </c>
      <c r="K92" s="16">
        <v>5128.5578286238815</v>
      </c>
      <c r="L92" s="16">
        <v>7585.4451819797705</v>
      </c>
      <c r="M92" s="16">
        <v>8125.930978376392</v>
      </c>
      <c r="N92" s="16">
        <v>8583.6391972820747</v>
      </c>
      <c r="O92" s="16">
        <v>9135.9385647772815</v>
      </c>
    </row>
    <row r="93" spans="1:15" x14ac:dyDescent="0.3">
      <c r="A93" s="15" t="str">
        <f>INDEX('R1. Scenario specifications'!$C$11:$C$49,MATCH($B93,'R1. Scenario specifications'!$A$11:$A$49,0))</f>
        <v>Current 1.5DS, 2020 start, 'Expect the Unexpected'</v>
      </c>
      <c r="B93" s="15" t="s">
        <v>19</v>
      </c>
      <c r="C93" s="15" t="s">
        <v>313</v>
      </c>
      <c r="D93" s="15" t="s">
        <v>345</v>
      </c>
      <c r="E93" s="16">
        <v>12817.683589977194</v>
      </c>
      <c r="F93" s="16">
        <v>16998.936298407134</v>
      </c>
      <c r="G93" s="16">
        <v>24566.357961053694</v>
      </c>
      <c r="H93" s="16">
        <v>9997.0176824331484</v>
      </c>
      <c r="I93" s="16">
        <v>3442.9628789301842</v>
      </c>
      <c r="J93" s="16">
        <v>1986.4527271190764</v>
      </c>
      <c r="K93" s="16">
        <v>1860.3424976816434</v>
      </c>
      <c r="L93" s="16">
        <v>4575.8448343749069</v>
      </c>
      <c r="M93" s="16">
        <v>5160.4724712333091</v>
      </c>
      <c r="N93" s="16">
        <v>4490.0067317699613</v>
      </c>
      <c r="O93" s="16">
        <v>4017.8550237243016</v>
      </c>
    </row>
    <row r="94" spans="1:15" x14ac:dyDescent="0.3">
      <c r="A94" s="15" t="str">
        <f>INDEX('R1. Scenario specifications'!$C$11:$C$49,MATCH($B94,'R1. Scenario specifications'!$A$11:$A$49,0))</f>
        <v>Current 1.5DS, 2020 start, 'Expect the Unexpected'</v>
      </c>
      <c r="B94" s="15" t="s">
        <v>19</v>
      </c>
      <c r="C94" s="15" t="s">
        <v>314</v>
      </c>
      <c r="D94" s="15" t="s">
        <v>346</v>
      </c>
      <c r="E94" s="16">
        <v>0</v>
      </c>
      <c r="F94" s="16">
        <v>0</v>
      </c>
      <c r="G94" s="16">
        <v>0</v>
      </c>
      <c r="H94" s="16">
        <v>4312.4671595492509</v>
      </c>
      <c r="I94" s="16">
        <v>2064.2138041110547</v>
      </c>
      <c r="J94" s="16">
        <v>232.4634892969928</v>
      </c>
      <c r="K94" s="16">
        <v>3519.2477110544419</v>
      </c>
      <c r="L94" s="16">
        <v>9530.1426775274613</v>
      </c>
      <c r="M94" s="16">
        <v>6103.7196387822869</v>
      </c>
      <c r="N94" s="16">
        <v>2854.0775094299097</v>
      </c>
      <c r="O94" s="16">
        <v>532.12690376475143</v>
      </c>
    </row>
    <row r="95" spans="1:15" x14ac:dyDescent="0.3">
      <c r="A95" s="15" t="str">
        <f>INDEX('R1. Scenario specifications'!$C$11:$C$49,MATCH($B95,'R1. Scenario specifications'!$A$11:$A$49,0))</f>
        <v>Current 1.5DS, 2020 start, 'Expect the Unexpected'</v>
      </c>
      <c r="B95" s="15" t="s">
        <v>19</v>
      </c>
      <c r="C95" s="15" t="s">
        <v>316</v>
      </c>
      <c r="D95" s="15" t="s">
        <v>347</v>
      </c>
      <c r="E95" s="16">
        <v>0</v>
      </c>
      <c r="F95" s="16">
        <v>0</v>
      </c>
      <c r="G95" s="16">
        <v>0</v>
      </c>
      <c r="H95" s="16">
        <v>9753.1928258849766</v>
      </c>
      <c r="I95" s="16">
        <v>13108.127500219882</v>
      </c>
      <c r="J95" s="16">
        <v>14067.903202470896</v>
      </c>
      <c r="K95" s="16">
        <v>16312.657662893424</v>
      </c>
      <c r="L95" s="16">
        <v>3875.8299002644189</v>
      </c>
      <c r="M95" s="16">
        <v>1891.4593102015799</v>
      </c>
      <c r="N95" s="16">
        <v>2409.8717902228323</v>
      </c>
      <c r="O95" s="16">
        <v>3110.0406493334876</v>
      </c>
    </row>
    <row r="96" spans="1:15" x14ac:dyDescent="0.3">
      <c r="A96" s="15" t="str">
        <f>INDEX('R1. Scenario specifications'!$C$11:$C$49,MATCH($B96,'R1. Scenario specifications'!$A$11:$A$49,0))</f>
        <v>Current 1.5DS, 2030 start, 'Expect the Unexpected'</v>
      </c>
      <c r="B96" s="15" t="s">
        <v>20</v>
      </c>
      <c r="C96" s="15" t="s">
        <v>311</v>
      </c>
      <c r="D96" s="15" t="s">
        <v>343</v>
      </c>
      <c r="E96" s="16">
        <v>217.31672274041591</v>
      </c>
      <c r="F96" s="16">
        <v>168.21969644858234</v>
      </c>
      <c r="G96" s="16">
        <v>1044.8405945709637</v>
      </c>
      <c r="H96" s="16">
        <v>2836.1802049178796</v>
      </c>
      <c r="I96" s="16">
        <v>1961.622911990049</v>
      </c>
      <c r="J96" s="16">
        <v>2068.2186375776478</v>
      </c>
      <c r="K96" s="16">
        <v>2226.0955761154673</v>
      </c>
      <c r="L96" s="16">
        <v>1163.801944754438</v>
      </c>
      <c r="M96" s="16">
        <v>400.88975710739754</v>
      </c>
      <c r="N96" s="16">
        <v>289.5929069982264</v>
      </c>
      <c r="O96" s="16">
        <v>578.14991792800288</v>
      </c>
    </row>
    <row r="97" spans="1:15" x14ac:dyDescent="0.3">
      <c r="A97" s="15" t="str">
        <f>INDEX('R1. Scenario specifications'!$C$11:$C$49,MATCH($B97,'R1. Scenario specifications'!$A$11:$A$49,0))</f>
        <v>Current 1.5DS, 2030 start, 'Expect the Unexpected'</v>
      </c>
      <c r="B97" s="15" t="s">
        <v>20</v>
      </c>
      <c r="C97" s="15" t="s">
        <v>312</v>
      </c>
      <c r="D97" s="15" t="s">
        <v>342</v>
      </c>
      <c r="E97" s="16">
        <v>0.14080836420000001</v>
      </c>
      <c r="F97" s="16">
        <v>6.1144027199999992E-2</v>
      </c>
      <c r="G97" s="16">
        <v>55.3</v>
      </c>
      <c r="H97" s="16">
        <v>71.747318231594107</v>
      </c>
      <c r="I97" s="16">
        <v>524.09485103713132</v>
      </c>
      <c r="J97" s="16">
        <v>5073.9410827384063</v>
      </c>
      <c r="K97" s="16">
        <v>6340.7059707138924</v>
      </c>
      <c r="L97" s="16">
        <v>16238.026902858801</v>
      </c>
      <c r="M97" s="16">
        <v>21085.462034659915</v>
      </c>
      <c r="N97" s="16">
        <v>22291.877306240858</v>
      </c>
      <c r="O97" s="16">
        <v>25392.69524198979</v>
      </c>
    </row>
    <row r="98" spans="1:15" x14ac:dyDescent="0.3">
      <c r="A98" s="15" t="str">
        <f>INDEX('R1. Scenario specifications'!$C$11:$C$49,MATCH($B98,'R1. Scenario specifications'!$A$11:$A$49,0))</f>
        <v>Current 1.5DS, 2030 start, 'Expect the Unexpected'</v>
      </c>
      <c r="B98" s="15" t="s">
        <v>20</v>
      </c>
      <c r="C98" s="15" t="s">
        <v>315</v>
      </c>
      <c r="D98" s="15" t="s">
        <v>344</v>
      </c>
      <c r="E98" s="16">
        <v>0</v>
      </c>
      <c r="F98" s="16">
        <v>0</v>
      </c>
      <c r="G98" s="16">
        <v>0</v>
      </c>
      <c r="H98" s="16">
        <v>0</v>
      </c>
      <c r="I98" s="16">
        <v>1477.8640276244305</v>
      </c>
      <c r="J98" s="16">
        <v>1917.9431942670735</v>
      </c>
      <c r="K98" s="16">
        <v>1707.877421687182</v>
      </c>
      <c r="L98" s="16">
        <v>7565.1512768089669</v>
      </c>
      <c r="M98" s="16">
        <v>8220.7102605792916</v>
      </c>
      <c r="N98" s="16">
        <v>8694.8075143453752</v>
      </c>
      <c r="O98" s="16">
        <v>9197.9862304712442</v>
      </c>
    </row>
    <row r="99" spans="1:15" x14ac:dyDescent="0.3">
      <c r="A99" s="15" t="str">
        <f>INDEX('R1. Scenario specifications'!$C$11:$C$49,MATCH($B99,'R1. Scenario specifications'!$A$11:$A$49,0))</f>
        <v>Current 1.5DS, 2030 start, 'Expect the Unexpected'</v>
      </c>
      <c r="B99" s="15" t="s">
        <v>20</v>
      </c>
      <c r="C99" s="15" t="s">
        <v>313</v>
      </c>
      <c r="D99" s="15" t="s">
        <v>345</v>
      </c>
      <c r="E99" s="16">
        <v>12817.683589977194</v>
      </c>
      <c r="F99" s="16">
        <v>16998.936298407134</v>
      </c>
      <c r="G99" s="16">
        <v>24566.357961053694</v>
      </c>
      <c r="H99" s="16">
        <v>25435.8540469195</v>
      </c>
      <c r="I99" s="16">
        <v>8280.097637287261</v>
      </c>
      <c r="J99" s="16">
        <v>1992.0534677013038</v>
      </c>
      <c r="K99" s="16">
        <v>1729.6829046584605</v>
      </c>
      <c r="L99" s="16">
        <v>11580.001252699916</v>
      </c>
      <c r="M99" s="16">
        <v>10522.303347124456</v>
      </c>
      <c r="N99" s="16">
        <v>9234.0516031636416</v>
      </c>
      <c r="O99" s="16">
        <v>8561.048298546415</v>
      </c>
    </row>
    <row r="100" spans="1:15" x14ac:dyDescent="0.3">
      <c r="A100" s="15" t="str">
        <f>INDEX('R1. Scenario specifications'!$C$11:$C$49,MATCH($B100,'R1. Scenario specifications'!$A$11:$A$49,0))</f>
        <v>Current 1.5DS, 2030 start, 'Expect the Unexpected'</v>
      </c>
      <c r="B100" s="15" t="s">
        <v>20</v>
      </c>
      <c r="C100" s="15" t="s">
        <v>314</v>
      </c>
      <c r="D100" s="15" t="s">
        <v>346</v>
      </c>
      <c r="E100" s="16">
        <v>0</v>
      </c>
      <c r="F100" s="16">
        <v>0</v>
      </c>
      <c r="G100" s="16">
        <v>0</v>
      </c>
      <c r="H100" s="16">
        <v>0</v>
      </c>
      <c r="I100" s="16">
        <v>3903.5056316118526</v>
      </c>
      <c r="J100" s="16">
        <v>1160.9800965992702</v>
      </c>
      <c r="K100" s="16">
        <v>123.04447647516247</v>
      </c>
      <c r="L100" s="16">
        <v>904.33312786957993</v>
      </c>
      <c r="M100" s="16">
        <v>3242.727196936894</v>
      </c>
      <c r="N100" s="16">
        <v>5654.3714370816942</v>
      </c>
      <c r="O100" s="16">
        <v>5213.3647927502907</v>
      </c>
    </row>
    <row r="101" spans="1:15" x14ac:dyDescent="0.3">
      <c r="A101" s="15" t="str">
        <f>INDEX('R1. Scenario specifications'!$C$11:$C$49,MATCH($B101,'R1. Scenario specifications'!$A$11:$A$49,0))</f>
        <v>Current 1.5DS, 2030 start, 'Expect the Unexpected'</v>
      </c>
      <c r="B101" s="15" t="s">
        <v>20</v>
      </c>
      <c r="C101" s="15" t="s">
        <v>316</v>
      </c>
      <c r="D101" s="15" t="s">
        <v>347</v>
      </c>
      <c r="E101" s="16">
        <v>0</v>
      </c>
      <c r="F101" s="16">
        <v>0</v>
      </c>
      <c r="G101" s="16">
        <v>0</v>
      </c>
      <c r="H101" s="16">
        <v>0</v>
      </c>
      <c r="I101" s="16">
        <v>10218.532145742405</v>
      </c>
      <c r="J101" s="16">
        <v>15706.905972831428</v>
      </c>
      <c r="K101" s="16">
        <v>15008.829905655175</v>
      </c>
      <c r="L101" s="16">
        <v>3343.3563948614706</v>
      </c>
      <c r="M101" s="16">
        <v>0</v>
      </c>
      <c r="N101" s="16">
        <v>0</v>
      </c>
      <c r="O101" s="16">
        <v>0</v>
      </c>
    </row>
    <row r="102" spans="1:15" x14ac:dyDescent="0.3">
      <c r="A102" s="15" t="str">
        <f>INDEX('R1. Scenario specifications'!$C$11:$C$49,MATCH($B102,'R1. Scenario specifications'!$A$11:$A$49,0))</f>
        <v>Current 1.5DS, 2020 start, 'Expect the Unexpected' but with cheap renewables</v>
      </c>
      <c r="B102" s="15" t="s">
        <v>21</v>
      </c>
      <c r="C102" s="15" t="s">
        <v>311</v>
      </c>
      <c r="D102" s="15" t="s">
        <v>343</v>
      </c>
      <c r="E102" s="16">
        <v>217.31672274041591</v>
      </c>
      <c r="F102" s="16">
        <v>168.21969644858234</v>
      </c>
      <c r="G102" s="16">
        <v>1044.8405945709637</v>
      </c>
      <c r="H102" s="16">
        <v>1160.8138238450556</v>
      </c>
      <c r="I102" s="16">
        <v>1557.6379551198061</v>
      </c>
      <c r="J102" s="16">
        <v>2046.9995339901525</v>
      </c>
      <c r="K102" s="16">
        <v>2571.2572025050808</v>
      </c>
      <c r="L102" s="16">
        <v>1278.8784242842698</v>
      </c>
      <c r="M102" s="16">
        <v>636.24130778069787</v>
      </c>
      <c r="N102" s="16">
        <v>1484.9118191819239</v>
      </c>
      <c r="O102" s="16">
        <v>2051.8828664364237</v>
      </c>
    </row>
    <row r="103" spans="1:15" x14ac:dyDescent="0.3">
      <c r="A103" s="15" t="str">
        <f>INDEX('R1. Scenario specifications'!$C$11:$C$49,MATCH($B103,'R1. Scenario specifications'!$A$11:$A$49,0))</f>
        <v>Current 1.5DS, 2020 start, 'Expect the Unexpected' but with cheap renewables</v>
      </c>
      <c r="B103" s="15" t="s">
        <v>21</v>
      </c>
      <c r="C103" s="15" t="s">
        <v>312</v>
      </c>
      <c r="D103" s="15" t="s">
        <v>342</v>
      </c>
      <c r="E103" s="16">
        <v>0.14080836420000001</v>
      </c>
      <c r="F103" s="16">
        <v>6.1144027199999992E-2</v>
      </c>
      <c r="G103" s="16">
        <v>55.3</v>
      </c>
      <c r="H103" s="16">
        <v>71.747318231594093</v>
      </c>
      <c r="I103" s="16">
        <v>2941.1178774352461</v>
      </c>
      <c r="J103" s="16">
        <v>6083.1543131332764</v>
      </c>
      <c r="K103" s="16">
        <v>5415.1704455804611</v>
      </c>
      <c r="L103" s="16">
        <v>13542.996304331033</v>
      </c>
      <c r="M103" s="16">
        <v>20895.46935173629</v>
      </c>
      <c r="N103" s="16">
        <v>25789.990014684587</v>
      </c>
      <c r="O103" s="16">
        <v>29524.991557942631</v>
      </c>
    </row>
    <row r="104" spans="1:15" x14ac:dyDescent="0.3">
      <c r="A104" s="15" t="str">
        <f>INDEX('R1. Scenario specifications'!$C$11:$C$49,MATCH($B104,'R1. Scenario specifications'!$A$11:$A$49,0))</f>
        <v>Current 1.5DS, 2020 start, 'Expect the Unexpected' but with cheap renewables</v>
      </c>
      <c r="B104" s="15" t="s">
        <v>21</v>
      </c>
      <c r="C104" s="15" t="s">
        <v>315</v>
      </c>
      <c r="D104" s="15" t="s">
        <v>344</v>
      </c>
      <c r="E104" s="16">
        <v>0</v>
      </c>
      <c r="F104" s="16">
        <v>0</v>
      </c>
      <c r="G104" s="16">
        <v>0</v>
      </c>
      <c r="H104" s="16">
        <v>1708.7141987706373</v>
      </c>
      <c r="I104" s="16">
        <v>1016.8408236652107</v>
      </c>
      <c r="J104" s="16">
        <v>1240.5054938529406</v>
      </c>
      <c r="K104" s="16">
        <v>5251.2931647303922</v>
      </c>
      <c r="L104" s="16">
        <v>7592.1109421961819</v>
      </c>
      <c r="M104" s="16">
        <v>8129.3928020962794</v>
      </c>
      <c r="N104" s="16">
        <v>8584.2388438716171</v>
      </c>
      <c r="O104" s="16">
        <v>9138.5667211114469</v>
      </c>
    </row>
    <row r="105" spans="1:15" x14ac:dyDescent="0.3">
      <c r="A105" s="15" t="str">
        <f>INDEX('R1. Scenario specifications'!$C$11:$C$49,MATCH($B105,'R1. Scenario specifications'!$A$11:$A$49,0))</f>
        <v>Current 1.5DS, 2020 start, 'Expect the Unexpected' but with cheap renewables</v>
      </c>
      <c r="B105" s="15" t="s">
        <v>21</v>
      </c>
      <c r="C105" s="15" t="s">
        <v>313</v>
      </c>
      <c r="D105" s="15" t="s">
        <v>345</v>
      </c>
      <c r="E105" s="16">
        <v>12817.683589977194</v>
      </c>
      <c r="F105" s="16">
        <v>16998.936298407134</v>
      </c>
      <c r="G105" s="16">
        <v>24566.357961053694</v>
      </c>
      <c r="H105" s="16">
        <v>10047.567514974693</v>
      </c>
      <c r="I105" s="16">
        <v>3459.436640646139</v>
      </c>
      <c r="J105" s="16">
        <v>1973.4967587599897</v>
      </c>
      <c r="K105" s="16">
        <v>2294.3279950899691</v>
      </c>
      <c r="L105" s="16">
        <v>4718.5317322615492</v>
      </c>
      <c r="M105" s="16">
        <v>5248.3477026283954</v>
      </c>
      <c r="N105" s="16">
        <v>4500.0180779842876</v>
      </c>
      <c r="O105" s="16">
        <v>4145.3966211375537</v>
      </c>
    </row>
    <row r="106" spans="1:15" x14ac:dyDescent="0.3">
      <c r="A106" s="15" t="str">
        <f>INDEX('R1. Scenario specifications'!$C$11:$C$49,MATCH($B106,'R1. Scenario specifications'!$A$11:$A$49,0))</f>
        <v>Current 1.5DS, 2020 start, 'Expect the Unexpected' but with cheap renewables</v>
      </c>
      <c r="B106" s="15" t="s">
        <v>21</v>
      </c>
      <c r="C106" s="15" t="s">
        <v>314</v>
      </c>
      <c r="D106" s="15" t="s">
        <v>346</v>
      </c>
      <c r="E106" s="16">
        <v>0</v>
      </c>
      <c r="F106" s="16">
        <v>0</v>
      </c>
      <c r="G106" s="16">
        <v>0</v>
      </c>
      <c r="H106" s="16">
        <v>4419.399225823664</v>
      </c>
      <c r="I106" s="16">
        <v>2084.3707855341358</v>
      </c>
      <c r="J106" s="16">
        <v>228.99951790694919</v>
      </c>
      <c r="K106" s="16">
        <v>3761.5308022379991</v>
      </c>
      <c r="L106" s="16">
        <v>9551.8709936793421</v>
      </c>
      <c r="M106" s="16">
        <v>6123.0504720687459</v>
      </c>
      <c r="N106" s="16">
        <v>2822.4434639759056</v>
      </c>
      <c r="O106" s="16">
        <v>519.68414447253053</v>
      </c>
    </row>
    <row r="107" spans="1:15" x14ac:dyDescent="0.3">
      <c r="A107" s="15" t="str">
        <f>INDEX('R1. Scenario specifications'!$C$11:$C$49,MATCH($B107,'R1. Scenario specifications'!$A$11:$A$49,0))</f>
        <v>Current 1.5DS, 2020 start, 'Expect the Unexpected' but with cheap renewables</v>
      </c>
      <c r="B107" s="15" t="s">
        <v>21</v>
      </c>
      <c r="C107" s="15" t="s">
        <v>316</v>
      </c>
      <c r="D107" s="15" t="s">
        <v>347</v>
      </c>
      <c r="E107" s="16">
        <v>0</v>
      </c>
      <c r="F107" s="16">
        <v>0</v>
      </c>
      <c r="G107" s="16">
        <v>0</v>
      </c>
      <c r="H107" s="16">
        <v>9945.7162614536028</v>
      </c>
      <c r="I107" s="16">
        <v>13101.595411274819</v>
      </c>
      <c r="J107" s="16">
        <v>14285.069561847298</v>
      </c>
      <c r="K107" s="16">
        <v>16110.835100091752</v>
      </c>
      <c r="L107" s="16">
        <v>3794.9153005338517</v>
      </c>
      <c r="M107" s="16">
        <v>1947.3856158481269</v>
      </c>
      <c r="N107" s="16">
        <v>2277.4020051933885</v>
      </c>
      <c r="O107" s="16">
        <v>3035.4362436305378</v>
      </c>
    </row>
    <row r="108" spans="1:15" x14ac:dyDescent="0.3">
      <c r="A108" s="15" t="str">
        <f>INDEX('R1. Scenario specifications'!$C$11:$C$49,MATCH($B108,'R1. Scenario specifications'!$A$11:$A$49,0))</f>
        <v>Current 1.5DS, 2030 start, 'Expect the Unexpected' but with cheap renewables</v>
      </c>
      <c r="B108" s="15" t="s">
        <v>22</v>
      </c>
      <c r="C108" s="15" t="s">
        <v>311</v>
      </c>
      <c r="D108" s="15" t="s">
        <v>343</v>
      </c>
      <c r="E108" s="16">
        <v>217.31672274041591</v>
      </c>
      <c r="F108" s="16">
        <v>168.21969644858234</v>
      </c>
      <c r="G108" s="16">
        <v>1044.8405945709637</v>
      </c>
      <c r="H108" s="16">
        <v>2836.1802049178796</v>
      </c>
      <c r="I108" s="16">
        <v>1987.5078766257811</v>
      </c>
      <c r="J108" s="16">
        <v>2083.0104976454636</v>
      </c>
      <c r="K108" s="16">
        <v>2227.4627050650174</v>
      </c>
      <c r="L108" s="16">
        <v>1165.7431541431879</v>
      </c>
      <c r="M108" s="16">
        <v>396.10777824146004</v>
      </c>
      <c r="N108" s="16">
        <v>284.6124275122346</v>
      </c>
      <c r="O108" s="16">
        <v>576.21592466309926</v>
      </c>
    </row>
    <row r="109" spans="1:15" x14ac:dyDescent="0.3">
      <c r="A109" s="15" t="str">
        <f>INDEX('R1. Scenario specifications'!$C$11:$C$49,MATCH($B109,'R1. Scenario specifications'!$A$11:$A$49,0))</f>
        <v>Current 1.5DS, 2030 start, 'Expect the Unexpected' but with cheap renewables</v>
      </c>
      <c r="B109" s="15" t="s">
        <v>22</v>
      </c>
      <c r="C109" s="15" t="s">
        <v>312</v>
      </c>
      <c r="D109" s="15" t="s">
        <v>342</v>
      </c>
      <c r="E109" s="16">
        <v>0.14080836420000001</v>
      </c>
      <c r="F109" s="16">
        <v>6.1144027199999992E-2</v>
      </c>
      <c r="G109" s="16">
        <v>55.3</v>
      </c>
      <c r="H109" s="16">
        <v>71.747318231594107</v>
      </c>
      <c r="I109" s="16">
        <v>525.61525209057345</v>
      </c>
      <c r="J109" s="16">
        <v>5103.3979937323966</v>
      </c>
      <c r="K109" s="16">
        <v>6337.83683327379</v>
      </c>
      <c r="L109" s="16">
        <v>16462.037673117673</v>
      </c>
      <c r="M109" s="16">
        <v>21182.032227654036</v>
      </c>
      <c r="N109" s="16">
        <v>22329.20348673714</v>
      </c>
      <c r="O109" s="16">
        <v>25687.454382891687</v>
      </c>
    </row>
    <row r="110" spans="1:15" x14ac:dyDescent="0.3">
      <c r="A110" s="15" t="str">
        <f>INDEX('R1. Scenario specifications'!$C$11:$C$49,MATCH($B110,'R1. Scenario specifications'!$A$11:$A$49,0))</f>
        <v>Current 1.5DS, 2030 start, 'Expect the Unexpected' but with cheap renewables</v>
      </c>
      <c r="B110" s="15" t="s">
        <v>22</v>
      </c>
      <c r="C110" s="15" t="s">
        <v>315</v>
      </c>
      <c r="D110" s="15" t="s">
        <v>344</v>
      </c>
      <c r="E110" s="16">
        <v>0</v>
      </c>
      <c r="F110" s="16">
        <v>0</v>
      </c>
      <c r="G110" s="16">
        <v>0</v>
      </c>
      <c r="H110" s="16">
        <v>0</v>
      </c>
      <c r="I110" s="16">
        <v>1467.6955681123479</v>
      </c>
      <c r="J110" s="16">
        <v>1929.8212651563351</v>
      </c>
      <c r="K110" s="16">
        <v>1731.4060499468296</v>
      </c>
      <c r="L110" s="16">
        <v>7571.4668478383737</v>
      </c>
      <c r="M110" s="16">
        <v>8220.7102605792916</v>
      </c>
      <c r="N110" s="16">
        <v>8694.5724822334178</v>
      </c>
      <c r="O110" s="16">
        <v>9198.1149753189929</v>
      </c>
    </row>
    <row r="111" spans="1:15" x14ac:dyDescent="0.3">
      <c r="A111" s="15" t="str">
        <f>INDEX('R1. Scenario specifications'!$C$11:$C$49,MATCH($B111,'R1. Scenario specifications'!$A$11:$A$49,0))</f>
        <v>Current 1.5DS, 2030 start, 'Expect the Unexpected' but with cheap renewables</v>
      </c>
      <c r="B111" s="15" t="s">
        <v>22</v>
      </c>
      <c r="C111" s="15" t="s">
        <v>313</v>
      </c>
      <c r="D111" s="15" t="s">
        <v>345</v>
      </c>
      <c r="E111" s="16">
        <v>12817.683589977194</v>
      </c>
      <c r="F111" s="16">
        <v>16998.936298407134</v>
      </c>
      <c r="G111" s="16">
        <v>24566.357961053694</v>
      </c>
      <c r="H111" s="16">
        <v>25435.8540469195</v>
      </c>
      <c r="I111" s="16">
        <v>8279.9580922382611</v>
      </c>
      <c r="J111" s="16">
        <v>1963.2874016676483</v>
      </c>
      <c r="K111" s="16">
        <v>1702.3340269346211</v>
      </c>
      <c r="L111" s="16">
        <v>11469.689911650519</v>
      </c>
      <c r="M111" s="16">
        <v>10505.285278639538</v>
      </c>
      <c r="N111" s="16">
        <v>9187.0410257305921</v>
      </c>
      <c r="O111" s="16">
        <v>8482.5305615990637</v>
      </c>
    </row>
    <row r="112" spans="1:15" x14ac:dyDescent="0.3">
      <c r="A112" s="15" t="str">
        <f>INDEX('R1. Scenario specifications'!$C$11:$C$49,MATCH($B112,'R1. Scenario specifications'!$A$11:$A$49,0))</f>
        <v>Current 1.5DS, 2030 start, 'Expect the Unexpected' but with cheap renewables</v>
      </c>
      <c r="B112" s="15" t="s">
        <v>22</v>
      </c>
      <c r="C112" s="15" t="s">
        <v>314</v>
      </c>
      <c r="D112" s="15" t="s">
        <v>346</v>
      </c>
      <c r="E112" s="16">
        <v>0</v>
      </c>
      <c r="F112" s="16">
        <v>0</v>
      </c>
      <c r="G112" s="16">
        <v>0</v>
      </c>
      <c r="H112" s="16">
        <v>0</v>
      </c>
      <c r="I112" s="16">
        <v>3901.3613219558388</v>
      </c>
      <c r="J112" s="16">
        <v>1160.3423363226057</v>
      </c>
      <c r="K112" s="16">
        <v>119.81718242854799</v>
      </c>
      <c r="L112" s="16">
        <v>779.83411168672444</v>
      </c>
      <c r="M112" s="16">
        <v>3167.9570512936243</v>
      </c>
      <c r="N112" s="16">
        <v>5669.0363135044481</v>
      </c>
      <c r="O112" s="16">
        <v>5009.355344283942</v>
      </c>
    </row>
    <row r="113" spans="1:15" x14ac:dyDescent="0.3">
      <c r="A113" s="15" t="str">
        <f>INDEX('R1. Scenario specifications'!$C$11:$C$49,MATCH($B113,'R1. Scenario specifications'!$A$11:$A$49,0))</f>
        <v>Current 1.5DS, 2030 start, 'Expect the Unexpected' but with cheap renewables</v>
      </c>
      <c r="B113" s="15" t="s">
        <v>22</v>
      </c>
      <c r="C113" s="15" t="s">
        <v>316</v>
      </c>
      <c r="D113" s="15" t="s">
        <v>347</v>
      </c>
      <c r="E113" s="16">
        <v>0</v>
      </c>
      <c r="F113" s="16">
        <v>0</v>
      </c>
      <c r="G113" s="16">
        <v>0</v>
      </c>
      <c r="H113" s="16">
        <v>0</v>
      </c>
      <c r="I113" s="16">
        <v>10202.218240651486</v>
      </c>
      <c r="J113" s="16">
        <v>15702.053893471028</v>
      </c>
      <c r="K113" s="16">
        <v>15017.379457656536</v>
      </c>
      <c r="L113" s="16">
        <v>3345.8992014166952</v>
      </c>
      <c r="M113" s="16">
        <v>0</v>
      </c>
      <c r="N113" s="16">
        <v>0</v>
      </c>
      <c r="O113" s="16">
        <v>0</v>
      </c>
    </row>
    <row r="114" spans="1:15" x14ac:dyDescent="0.3">
      <c r="A114" s="15" t="str">
        <f>INDEX('R1. Scenario specifications'!$C$11:$C$49,MATCH($B114,'R1. Scenario specifications'!$A$11:$A$49,0))</f>
        <v>Current 1.5DS, 2020 start, 'Expect the Unexpected' but with cheap CCS</v>
      </c>
      <c r="B114" s="15" t="s">
        <v>23</v>
      </c>
      <c r="C114" s="15" t="s">
        <v>311</v>
      </c>
      <c r="D114" s="15" t="s">
        <v>343</v>
      </c>
      <c r="E114" s="16">
        <v>217.31672274041591</v>
      </c>
      <c r="F114" s="16">
        <v>168.21969644858234</v>
      </c>
      <c r="G114" s="16">
        <v>1044.8405945709637</v>
      </c>
      <c r="H114" s="16">
        <v>1184.6473599172291</v>
      </c>
      <c r="I114" s="16">
        <v>1575.8335346011636</v>
      </c>
      <c r="J114" s="16">
        <v>1999.6413919792653</v>
      </c>
      <c r="K114" s="16">
        <v>2999.0219848215602</v>
      </c>
      <c r="L114" s="16">
        <v>1437.9201932053793</v>
      </c>
      <c r="M114" s="16">
        <v>734.38067848545256</v>
      </c>
      <c r="N114" s="16">
        <v>1489.3690580441012</v>
      </c>
      <c r="O114" s="16">
        <v>2162.6732943322882</v>
      </c>
    </row>
    <row r="115" spans="1:15" x14ac:dyDescent="0.3">
      <c r="A115" s="15" t="str">
        <f>INDEX('R1. Scenario specifications'!$C$11:$C$49,MATCH($B115,'R1. Scenario specifications'!$A$11:$A$49,0))</f>
        <v>Current 1.5DS, 2020 start, 'Expect the Unexpected' but with cheap CCS</v>
      </c>
      <c r="B115" s="15" t="s">
        <v>23</v>
      </c>
      <c r="C115" s="15" t="s">
        <v>312</v>
      </c>
      <c r="D115" s="15" t="s">
        <v>342</v>
      </c>
      <c r="E115" s="16">
        <v>0.14080836420000001</v>
      </c>
      <c r="F115" s="16">
        <v>6.1144027199999992E-2</v>
      </c>
      <c r="G115" s="16">
        <v>55.3</v>
      </c>
      <c r="H115" s="16">
        <v>71.747318231593695</v>
      </c>
      <c r="I115" s="16">
        <v>2981.6731868937586</v>
      </c>
      <c r="J115" s="16">
        <v>5991.4320392152331</v>
      </c>
      <c r="K115" s="16">
        <v>5422.9941070689347</v>
      </c>
      <c r="L115" s="16">
        <v>13442.693915235672</v>
      </c>
      <c r="M115" s="16">
        <v>20943.714878364055</v>
      </c>
      <c r="N115" s="16">
        <v>25637.306455151822</v>
      </c>
      <c r="O115" s="16">
        <v>29428.519471636369</v>
      </c>
    </row>
    <row r="116" spans="1:15" x14ac:dyDescent="0.3">
      <c r="A116" s="15" t="str">
        <f>INDEX('R1. Scenario specifications'!$C$11:$C$49,MATCH($B116,'R1. Scenario specifications'!$A$11:$A$49,0))</f>
        <v>Current 1.5DS, 2020 start, 'Expect the Unexpected' but with cheap CCS</v>
      </c>
      <c r="B116" s="15" t="s">
        <v>23</v>
      </c>
      <c r="C116" s="15" t="s">
        <v>315</v>
      </c>
      <c r="D116" s="15" t="s">
        <v>344</v>
      </c>
      <c r="E116" s="16">
        <v>0</v>
      </c>
      <c r="F116" s="16">
        <v>0</v>
      </c>
      <c r="G116" s="16">
        <v>0</v>
      </c>
      <c r="H116" s="16">
        <v>1663.3872193366387</v>
      </c>
      <c r="I116" s="16">
        <v>998.00637284126401</v>
      </c>
      <c r="J116" s="16">
        <v>1247.7065933491078</v>
      </c>
      <c r="K116" s="16">
        <v>5128.5578286238779</v>
      </c>
      <c r="L116" s="16">
        <v>7585.4451819797723</v>
      </c>
      <c r="M116" s="16">
        <v>8125.930978376392</v>
      </c>
      <c r="N116" s="16">
        <v>8583.6391972820766</v>
      </c>
      <c r="O116" s="16">
        <v>9135.9385647772779</v>
      </c>
    </row>
    <row r="117" spans="1:15" x14ac:dyDescent="0.3">
      <c r="A117" s="15" t="str">
        <f>INDEX('R1. Scenario specifications'!$C$11:$C$49,MATCH($B117,'R1. Scenario specifications'!$A$11:$A$49,0))</f>
        <v>Current 1.5DS, 2020 start, 'Expect the Unexpected' but with cheap CCS</v>
      </c>
      <c r="B117" s="15" t="s">
        <v>23</v>
      </c>
      <c r="C117" s="15" t="s">
        <v>313</v>
      </c>
      <c r="D117" s="15" t="s">
        <v>345</v>
      </c>
      <c r="E117" s="16">
        <v>12817.683589977194</v>
      </c>
      <c r="F117" s="16">
        <v>16998.936298407134</v>
      </c>
      <c r="G117" s="16">
        <v>24566.357961053694</v>
      </c>
      <c r="H117" s="16">
        <v>9997.0176824331575</v>
      </c>
      <c r="I117" s="16">
        <v>3442.9628789301873</v>
      </c>
      <c r="J117" s="16">
        <v>1986.4527271190764</v>
      </c>
      <c r="K117" s="16">
        <v>1860.342497681643</v>
      </c>
      <c r="L117" s="16">
        <v>4575.8448343749069</v>
      </c>
      <c r="M117" s="16">
        <v>5160.4724711413783</v>
      </c>
      <c r="N117" s="16">
        <v>4490.0067327313718</v>
      </c>
      <c r="O117" s="16">
        <v>4017.8550135981359</v>
      </c>
    </row>
    <row r="118" spans="1:15" x14ac:dyDescent="0.3">
      <c r="A118" s="15" t="str">
        <f>INDEX('R1. Scenario specifications'!$C$11:$C$49,MATCH($B118,'R1. Scenario specifications'!$A$11:$A$49,0))</f>
        <v>Current 1.5DS, 2020 start, 'Expect the Unexpected' but with cheap CCS</v>
      </c>
      <c r="B118" s="15" t="s">
        <v>23</v>
      </c>
      <c r="C118" s="15" t="s">
        <v>314</v>
      </c>
      <c r="D118" s="15" t="s">
        <v>346</v>
      </c>
      <c r="E118" s="16">
        <v>0</v>
      </c>
      <c r="F118" s="16">
        <v>0</v>
      </c>
      <c r="G118" s="16">
        <v>0</v>
      </c>
      <c r="H118" s="16">
        <v>4312.4671595492509</v>
      </c>
      <c r="I118" s="16">
        <v>2064.2138041110547</v>
      </c>
      <c r="J118" s="16">
        <v>232.46348929699292</v>
      </c>
      <c r="K118" s="16">
        <v>3519.2475315311513</v>
      </c>
      <c r="L118" s="16">
        <v>9530.1426502004779</v>
      </c>
      <c r="M118" s="16">
        <v>6103.7196391077787</v>
      </c>
      <c r="N118" s="16">
        <v>2854.0778397140748</v>
      </c>
      <c r="O118" s="16">
        <v>532.1270026548284</v>
      </c>
    </row>
    <row r="119" spans="1:15" x14ac:dyDescent="0.3">
      <c r="A119" s="15" t="str">
        <f>INDEX('R1. Scenario specifications'!$C$11:$C$49,MATCH($B119,'R1. Scenario specifications'!$A$11:$A$49,0))</f>
        <v>Current 1.5DS, 2020 start, 'Expect the Unexpected' but with cheap CCS</v>
      </c>
      <c r="B119" s="15" t="s">
        <v>23</v>
      </c>
      <c r="C119" s="15" t="s">
        <v>316</v>
      </c>
      <c r="D119" s="15" t="s">
        <v>347</v>
      </c>
      <c r="E119" s="16">
        <v>0</v>
      </c>
      <c r="F119" s="16">
        <v>0</v>
      </c>
      <c r="G119" s="16">
        <v>0</v>
      </c>
      <c r="H119" s="16">
        <v>9753.1928258849748</v>
      </c>
      <c r="I119" s="16">
        <v>13108.127500219882</v>
      </c>
      <c r="J119" s="16">
        <v>14067.903202470896</v>
      </c>
      <c r="K119" s="16">
        <v>16312.657842416718</v>
      </c>
      <c r="L119" s="16">
        <v>3875.8299536582117</v>
      </c>
      <c r="M119" s="16">
        <v>1891.4593093937399</v>
      </c>
      <c r="N119" s="16">
        <v>2409.8711307683016</v>
      </c>
      <c r="O119" s="16">
        <v>3110.0404531986169</v>
      </c>
    </row>
    <row r="120" spans="1:15" x14ac:dyDescent="0.3">
      <c r="A120" s="15" t="str">
        <f>INDEX('R1. Scenario specifications'!$C$11:$C$49,MATCH($B120,'R1. Scenario specifications'!$A$11:$A$49,0))</f>
        <v>Current 1.5DS, 2030 start, 'Expect the Unexpected' but with cheap CCS</v>
      </c>
      <c r="B120" s="15" t="s">
        <v>24</v>
      </c>
      <c r="C120" s="15" t="s">
        <v>311</v>
      </c>
      <c r="D120" s="15" t="s">
        <v>343</v>
      </c>
      <c r="E120" s="16">
        <v>217.31672274041591</v>
      </c>
      <c r="F120" s="16">
        <v>168.21969644858234</v>
      </c>
      <c r="G120" s="16">
        <v>1044.8405945709637</v>
      </c>
      <c r="H120" s="16">
        <v>2836.1802049178796</v>
      </c>
      <c r="I120" s="16">
        <v>1961.6229119900479</v>
      </c>
      <c r="J120" s="16">
        <v>2068.2186375776469</v>
      </c>
      <c r="K120" s="16">
        <v>2226.0955761154669</v>
      </c>
      <c r="L120" s="16">
        <v>1163.8019447544434</v>
      </c>
      <c r="M120" s="16">
        <v>400.88975710865293</v>
      </c>
      <c r="N120" s="16">
        <v>289.59290699831871</v>
      </c>
      <c r="O120" s="16">
        <v>578.1499179281185</v>
      </c>
    </row>
    <row r="121" spans="1:15" x14ac:dyDescent="0.3">
      <c r="A121" s="15" t="str">
        <f>INDEX('R1. Scenario specifications'!$C$11:$C$49,MATCH($B121,'R1. Scenario specifications'!$A$11:$A$49,0))</f>
        <v>Current 1.5DS, 2030 start, 'Expect the Unexpected' but with cheap CCS</v>
      </c>
      <c r="B121" s="15" t="s">
        <v>24</v>
      </c>
      <c r="C121" s="15" t="s">
        <v>312</v>
      </c>
      <c r="D121" s="15" t="s">
        <v>342</v>
      </c>
      <c r="E121" s="16">
        <v>0.14080836420000001</v>
      </c>
      <c r="F121" s="16">
        <v>6.1144027199999992E-2</v>
      </c>
      <c r="G121" s="16">
        <v>55.3</v>
      </c>
      <c r="H121" s="16">
        <v>71.747318231594107</v>
      </c>
      <c r="I121" s="16">
        <v>524.09485103713166</v>
      </c>
      <c r="J121" s="16">
        <v>5073.9410827384054</v>
      </c>
      <c r="K121" s="16">
        <v>6340.7059707138924</v>
      </c>
      <c r="L121" s="16">
        <v>16238.026902862788</v>
      </c>
      <c r="M121" s="16">
        <v>21085.462032410745</v>
      </c>
      <c r="N121" s="16">
        <v>22291.877305987597</v>
      </c>
      <c r="O121" s="16">
        <v>25392.695242614747</v>
      </c>
    </row>
    <row r="122" spans="1:15" x14ac:dyDescent="0.3">
      <c r="A122" s="15" t="str">
        <f>INDEX('R1. Scenario specifications'!$C$11:$C$49,MATCH($B122,'R1. Scenario specifications'!$A$11:$A$49,0))</f>
        <v>Current 1.5DS, 2030 start, 'Expect the Unexpected' but with cheap CCS</v>
      </c>
      <c r="B122" s="15" t="s">
        <v>24</v>
      </c>
      <c r="C122" s="15" t="s">
        <v>315</v>
      </c>
      <c r="D122" s="15" t="s">
        <v>344</v>
      </c>
      <c r="E122" s="16">
        <v>0</v>
      </c>
      <c r="F122" s="16">
        <v>0</v>
      </c>
      <c r="G122" s="16">
        <v>0</v>
      </c>
      <c r="H122" s="16">
        <v>0</v>
      </c>
      <c r="I122" s="16">
        <v>1477.864027623327</v>
      </c>
      <c r="J122" s="16">
        <v>1917.9431942680301</v>
      </c>
      <c r="K122" s="16">
        <v>1707.8774216880652</v>
      </c>
      <c r="L122" s="16">
        <v>7565.1512768089669</v>
      </c>
      <c r="M122" s="16">
        <v>8220.7102605792916</v>
      </c>
      <c r="N122" s="16">
        <v>8694.8075143453752</v>
      </c>
      <c r="O122" s="16">
        <v>9197.9862304712442</v>
      </c>
    </row>
    <row r="123" spans="1:15" x14ac:dyDescent="0.3">
      <c r="A123" s="15" t="str">
        <f>INDEX('R1. Scenario specifications'!$C$11:$C$49,MATCH($B123,'R1. Scenario specifications'!$A$11:$A$49,0))</f>
        <v>Current 1.5DS, 2030 start, 'Expect the Unexpected' but with cheap CCS</v>
      </c>
      <c r="B123" s="15" t="s">
        <v>24</v>
      </c>
      <c r="C123" s="15" t="s">
        <v>313</v>
      </c>
      <c r="D123" s="15" t="s">
        <v>345</v>
      </c>
      <c r="E123" s="16">
        <v>12817.683589977194</v>
      </c>
      <c r="F123" s="16">
        <v>16998.936298407134</v>
      </c>
      <c r="G123" s="16">
        <v>24566.357961053694</v>
      </c>
      <c r="H123" s="16">
        <v>25435.8540469195</v>
      </c>
      <c r="I123" s="16">
        <v>8280.0976372883615</v>
      </c>
      <c r="J123" s="16">
        <v>1992.053467700347</v>
      </c>
      <c r="K123" s="16">
        <v>1729.6829046575776</v>
      </c>
      <c r="L123" s="16">
        <v>11580.001252699909</v>
      </c>
      <c r="M123" s="16">
        <v>10522.30334233605</v>
      </c>
      <c r="N123" s="16">
        <v>9234.0516016426081</v>
      </c>
      <c r="O123" s="16">
        <v>8561.0482985863837</v>
      </c>
    </row>
    <row r="124" spans="1:15" x14ac:dyDescent="0.3">
      <c r="A124" s="15" t="str">
        <f>INDEX('R1. Scenario specifications'!$C$11:$C$49,MATCH($B124,'R1. Scenario specifications'!$A$11:$A$49,0))</f>
        <v>Current 1.5DS, 2030 start, 'Expect the Unexpected' but with cheap CCS</v>
      </c>
      <c r="B124" s="15" t="s">
        <v>24</v>
      </c>
      <c r="C124" s="15" t="s">
        <v>314</v>
      </c>
      <c r="D124" s="15" t="s">
        <v>346</v>
      </c>
      <c r="E124" s="16">
        <v>0</v>
      </c>
      <c r="F124" s="16">
        <v>0</v>
      </c>
      <c r="G124" s="16">
        <v>0</v>
      </c>
      <c r="H124" s="16">
        <v>0</v>
      </c>
      <c r="I124" s="16">
        <v>3903.505631611853</v>
      </c>
      <c r="J124" s="16">
        <v>1160.9800965992702</v>
      </c>
      <c r="K124" s="16">
        <v>123.04447647516247</v>
      </c>
      <c r="L124" s="16">
        <v>904.3331278655985</v>
      </c>
      <c r="M124" s="16">
        <v>3242.7272039732088</v>
      </c>
      <c r="N124" s="16">
        <v>5654.3714388558801</v>
      </c>
      <c r="O124" s="16">
        <v>5213.3647920852582</v>
      </c>
    </row>
    <row r="125" spans="1:15" x14ac:dyDescent="0.3">
      <c r="A125" s="15" t="str">
        <f>INDEX('R1. Scenario specifications'!$C$11:$C$49,MATCH($B125,'R1. Scenario specifications'!$A$11:$A$49,0))</f>
        <v>Current 1.5DS, 2030 start, 'Expect the Unexpected' but with cheap CCS</v>
      </c>
      <c r="B125" s="15" t="s">
        <v>24</v>
      </c>
      <c r="C125" s="15" t="s">
        <v>316</v>
      </c>
      <c r="D125" s="15" t="s">
        <v>347</v>
      </c>
      <c r="E125" s="16">
        <v>0</v>
      </c>
      <c r="F125" s="16">
        <v>0</v>
      </c>
      <c r="G125" s="16">
        <v>0</v>
      </c>
      <c r="H125" s="16">
        <v>0</v>
      </c>
      <c r="I125" s="16">
        <v>10218.532145742405</v>
      </c>
      <c r="J125" s="16">
        <v>15706.905972831428</v>
      </c>
      <c r="K125" s="16">
        <v>15008.829905655175</v>
      </c>
      <c r="L125" s="16">
        <v>3343.3563948614706</v>
      </c>
      <c r="M125" s="16">
        <v>0</v>
      </c>
      <c r="N125" s="16">
        <v>0</v>
      </c>
      <c r="O125" s="16">
        <v>0</v>
      </c>
    </row>
    <row r="126" spans="1:15" x14ac:dyDescent="0.3">
      <c r="A126" s="15" t="str">
        <f>INDEX('R1. Scenario specifications'!$C$11:$C$49,MATCH($B126,'R1. Scenario specifications'!$A$11:$A$49,0))</f>
        <v>Current 1.5DS, 2020 start, 'Expect the Unexpected' but with cheap EVs</v>
      </c>
      <c r="B126" s="15" t="s">
        <v>25</v>
      </c>
      <c r="C126" s="15" t="s">
        <v>311</v>
      </c>
      <c r="D126" s="15" t="s">
        <v>343</v>
      </c>
      <c r="E126" s="16">
        <v>217.31672274041591</v>
      </c>
      <c r="F126" s="16">
        <v>168.21969644858234</v>
      </c>
      <c r="G126" s="16">
        <v>1044.8405945709637</v>
      </c>
      <c r="H126" s="16">
        <v>1151.3983242816134</v>
      </c>
      <c r="I126" s="16">
        <v>1600.3758219625565</v>
      </c>
      <c r="J126" s="16">
        <v>2178.4940066593572</v>
      </c>
      <c r="K126" s="16">
        <v>3622.4139814272403</v>
      </c>
      <c r="L126" s="16">
        <v>1713.9452278567758</v>
      </c>
      <c r="M126" s="16">
        <v>1169.2225330915319</v>
      </c>
      <c r="N126" s="16">
        <v>2305.8168854779888</v>
      </c>
      <c r="O126" s="16">
        <v>2470.5509242334165</v>
      </c>
    </row>
    <row r="127" spans="1:15" x14ac:dyDescent="0.3">
      <c r="A127" s="15" t="str">
        <f>INDEX('R1. Scenario specifications'!$C$11:$C$49,MATCH($B127,'R1. Scenario specifications'!$A$11:$A$49,0))</f>
        <v>Current 1.5DS, 2020 start, 'Expect the Unexpected' but with cheap EVs</v>
      </c>
      <c r="B127" s="15" t="s">
        <v>25</v>
      </c>
      <c r="C127" s="15" t="s">
        <v>312</v>
      </c>
      <c r="D127" s="15" t="s">
        <v>342</v>
      </c>
      <c r="E127" s="16">
        <v>0.14080836420000001</v>
      </c>
      <c r="F127" s="16">
        <v>6.1144027199999992E-2</v>
      </c>
      <c r="G127" s="16">
        <v>55.3</v>
      </c>
      <c r="H127" s="16">
        <v>907.88710779329301</v>
      </c>
      <c r="I127" s="16">
        <v>4140.893618599046</v>
      </c>
      <c r="J127" s="16">
        <v>9534.8383728260524</v>
      </c>
      <c r="K127" s="16">
        <v>23831.289635390807</v>
      </c>
      <c r="L127" s="16">
        <v>27959.864743533442</v>
      </c>
      <c r="M127" s="16">
        <v>31019.753131018129</v>
      </c>
      <c r="N127" s="16">
        <v>33848.483217652596</v>
      </c>
      <c r="O127" s="16">
        <v>36645.622665909868</v>
      </c>
    </row>
    <row r="128" spans="1:15" x14ac:dyDescent="0.3">
      <c r="A128" s="15" t="str">
        <f>INDEX('R1. Scenario specifications'!$C$11:$C$49,MATCH($B128,'R1. Scenario specifications'!$A$11:$A$49,0))</f>
        <v>Current 1.5DS, 2020 start, 'Expect the Unexpected' but with cheap EVs</v>
      </c>
      <c r="B128" s="15" t="s">
        <v>25</v>
      </c>
      <c r="C128" s="15" t="s">
        <v>315</v>
      </c>
      <c r="D128" s="15" t="s">
        <v>344</v>
      </c>
      <c r="E128" s="16">
        <v>0</v>
      </c>
      <c r="F128" s="16">
        <v>0</v>
      </c>
      <c r="G128" s="16">
        <v>0</v>
      </c>
      <c r="H128" s="16">
        <v>1398.571469414278</v>
      </c>
      <c r="I128" s="16">
        <v>861.96299735276159</v>
      </c>
      <c r="J128" s="16">
        <v>1210.5693139107966</v>
      </c>
      <c r="K128" s="16">
        <v>1423.9820340653614</v>
      </c>
      <c r="L128" s="16">
        <v>6428.2012006674431</v>
      </c>
      <c r="M128" s="16">
        <v>7207.0840506588384</v>
      </c>
      <c r="N128" s="16">
        <v>6937.5709216480591</v>
      </c>
      <c r="O128" s="16">
        <v>7277.9916299181405</v>
      </c>
    </row>
    <row r="129" spans="1:15" x14ac:dyDescent="0.3">
      <c r="A129" s="15" t="str">
        <f>INDEX('R1. Scenario specifications'!$C$11:$C$49,MATCH($B129,'R1. Scenario specifications'!$A$11:$A$49,0))</f>
        <v>Current 1.5DS, 2020 start, 'Expect the Unexpected' but with cheap EVs</v>
      </c>
      <c r="B129" s="15" t="s">
        <v>25</v>
      </c>
      <c r="C129" s="15" t="s">
        <v>313</v>
      </c>
      <c r="D129" s="15" t="s">
        <v>345</v>
      </c>
      <c r="E129" s="16">
        <v>12817.683589977194</v>
      </c>
      <c r="F129" s="16">
        <v>16998.936298407134</v>
      </c>
      <c r="G129" s="16">
        <v>24566.357961053694</v>
      </c>
      <c r="H129" s="16">
        <v>7666.5688627986156</v>
      </c>
      <c r="I129" s="16">
        <v>2698.7516613122721</v>
      </c>
      <c r="J129" s="16">
        <v>1792.7600388069998</v>
      </c>
      <c r="K129" s="16">
        <v>2192.6787709316818</v>
      </c>
      <c r="L129" s="16">
        <v>4549.2712818379059</v>
      </c>
      <c r="M129" s="16">
        <v>4895.9373920675498</v>
      </c>
      <c r="N129" s="16">
        <v>3887.5885424951416</v>
      </c>
      <c r="O129" s="16">
        <v>3840.1729486170188</v>
      </c>
    </row>
    <row r="130" spans="1:15" x14ac:dyDescent="0.3">
      <c r="A130" s="15" t="str">
        <f>INDEX('R1. Scenario specifications'!$C$11:$C$49,MATCH($B130,'R1. Scenario specifications'!$A$11:$A$49,0))</f>
        <v>Current 1.5DS, 2020 start, 'Expect the Unexpected' but with cheap EVs</v>
      </c>
      <c r="B130" s="15" t="s">
        <v>25</v>
      </c>
      <c r="C130" s="15" t="s">
        <v>314</v>
      </c>
      <c r="D130" s="15" t="s">
        <v>346</v>
      </c>
      <c r="E130" s="16">
        <v>0</v>
      </c>
      <c r="F130" s="16">
        <v>0</v>
      </c>
      <c r="G130" s="16">
        <v>0</v>
      </c>
      <c r="H130" s="16">
        <v>4104.9455828336359</v>
      </c>
      <c r="I130" s="16">
        <v>1383.0860921915632</v>
      </c>
      <c r="J130" s="16">
        <v>37.048503062518499</v>
      </c>
      <c r="K130" s="16">
        <v>355.23341539070003</v>
      </c>
      <c r="L130" s="16">
        <v>312.36701986168879</v>
      </c>
      <c r="M130" s="16">
        <v>354.97928281255236</v>
      </c>
      <c r="N130" s="16">
        <v>246.85833470277771</v>
      </c>
      <c r="O130" s="16">
        <v>54.541786581133621</v>
      </c>
    </row>
    <row r="131" spans="1:15" x14ac:dyDescent="0.3">
      <c r="A131" s="15" t="str">
        <f>INDEX('R1. Scenario specifications'!$C$11:$C$49,MATCH($B131,'R1. Scenario specifications'!$A$11:$A$49,0))</f>
        <v>Current 1.5DS, 2020 start, 'Expect the Unexpected' but with cheap EVs</v>
      </c>
      <c r="B131" s="15" t="s">
        <v>25</v>
      </c>
      <c r="C131" s="15" t="s">
        <v>316</v>
      </c>
      <c r="D131" s="15" t="s">
        <v>347</v>
      </c>
      <c r="E131" s="16">
        <v>0</v>
      </c>
      <c r="F131" s="16">
        <v>0</v>
      </c>
      <c r="G131" s="16">
        <v>0</v>
      </c>
      <c r="H131" s="16">
        <v>12743.148213853967</v>
      </c>
      <c r="I131" s="16">
        <v>14322.961875252629</v>
      </c>
      <c r="J131" s="16">
        <v>11152.776811346028</v>
      </c>
      <c r="K131" s="16">
        <v>5214.6293708449375</v>
      </c>
      <c r="L131" s="16">
        <v>841.4891319501105</v>
      </c>
      <c r="M131" s="16">
        <v>0</v>
      </c>
      <c r="N131" s="16">
        <v>0</v>
      </c>
      <c r="O131" s="16">
        <v>0</v>
      </c>
    </row>
    <row r="132" spans="1:15" x14ac:dyDescent="0.3">
      <c r="A132" s="15" t="str">
        <f>INDEX('R1. Scenario specifications'!$C$11:$C$49,MATCH($B132,'R1. Scenario specifications'!$A$11:$A$49,0))</f>
        <v>Current 2DS, 2030 start, 'Expect the Unexpected'</v>
      </c>
      <c r="B132" s="15" t="s">
        <v>26</v>
      </c>
      <c r="C132" s="15" t="s">
        <v>311</v>
      </c>
      <c r="D132" s="15" t="s">
        <v>343</v>
      </c>
      <c r="E132" s="16">
        <v>217.31672274041591</v>
      </c>
      <c r="F132" s="16">
        <v>168.21969644858234</v>
      </c>
      <c r="G132" s="16">
        <v>1044.8405945709637</v>
      </c>
      <c r="H132" s="16">
        <v>2836.1802049178796</v>
      </c>
      <c r="I132" s="16">
        <v>2789.1417271267055</v>
      </c>
      <c r="J132" s="16">
        <v>2558.8941667588429</v>
      </c>
      <c r="K132" s="16">
        <v>1281.1794625533485</v>
      </c>
      <c r="L132" s="16">
        <v>308.49778428971138</v>
      </c>
      <c r="M132" s="16">
        <v>270.21473272358622</v>
      </c>
      <c r="N132" s="16">
        <v>828.75708489355736</v>
      </c>
      <c r="O132" s="16">
        <v>1563.5580429661136</v>
      </c>
    </row>
    <row r="133" spans="1:15" x14ac:dyDescent="0.3">
      <c r="A133" s="15" t="str">
        <f>INDEX('R1. Scenario specifications'!$C$11:$C$49,MATCH($B133,'R1. Scenario specifications'!$A$11:$A$49,0))</f>
        <v>Current 2DS, 2030 start, 'Expect the Unexpected'</v>
      </c>
      <c r="B133" s="15" t="s">
        <v>26</v>
      </c>
      <c r="C133" s="15" t="s">
        <v>312</v>
      </c>
      <c r="D133" s="15" t="s">
        <v>342</v>
      </c>
      <c r="E133" s="16">
        <v>0.14080836420000001</v>
      </c>
      <c r="F133" s="16">
        <v>6.1144027199999992E-2</v>
      </c>
      <c r="G133" s="16">
        <v>55.3</v>
      </c>
      <c r="H133" s="16">
        <v>71.747318231594107</v>
      </c>
      <c r="I133" s="16">
        <v>71.747318231594107</v>
      </c>
      <c r="J133" s="16">
        <v>71.747318231594051</v>
      </c>
      <c r="K133" s="16">
        <v>7327.2689523491399</v>
      </c>
      <c r="L133" s="16">
        <v>17330.818862280092</v>
      </c>
      <c r="M133" s="16">
        <v>24157.744036245858</v>
      </c>
      <c r="N133" s="16">
        <v>26225.972097394537</v>
      </c>
      <c r="O133" s="16">
        <v>29670.898398334371</v>
      </c>
    </row>
    <row r="134" spans="1:15" x14ac:dyDescent="0.3">
      <c r="A134" s="15" t="str">
        <f>INDEX('R1. Scenario specifications'!$C$11:$C$49,MATCH($B134,'R1. Scenario specifications'!$A$11:$A$49,0))</f>
        <v>Current 2DS, 2030 start, 'Expect the Unexpected'</v>
      </c>
      <c r="B134" s="15" t="s">
        <v>26</v>
      </c>
      <c r="C134" s="15" t="s">
        <v>315</v>
      </c>
      <c r="D134" s="15" t="s">
        <v>344</v>
      </c>
      <c r="E134" s="16">
        <v>0</v>
      </c>
      <c r="F134" s="16">
        <v>0</v>
      </c>
      <c r="G134" s="16">
        <v>0</v>
      </c>
      <c r="H134" s="16">
        <v>0</v>
      </c>
      <c r="I134" s="16">
        <v>4219.2776926691322</v>
      </c>
      <c r="J134" s="16">
        <v>6561.4665292409645</v>
      </c>
      <c r="K134" s="16">
        <v>7158.9762018722804</v>
      </c>
      <c r="L134" s="16">
        <v>7667.9559591472625</v>
      </c>
      <c r="M134" s="16">
        <v>8157.0716041004707</v>
      </c>
      <c r="N134" s="16">
        <v>8592.7844071097916</v>
      </c>
      <c r="O134" s="16">
        <v>9140.3875140865111</v>
      </c>
    </row>
    <row r="135" spans="1:15" x14ac:dyDescent="0.3">
      <c r="A135" s="15" t="str">
        <f>INDEX('R1. Scenario specifications'!$C$11:$C$49,MATCH($B135,'R1. Scenario specifications'!$A$11:$A$49,0))</f>
        <v>Current 2DS, 2030 start, 'Expect the Unexpected'</v>
      </c>
      <c r="B135" s="15" t="s">
        <v>26</v>
      </c>
      <c r="C135" s="15" t="s">
        <v>313</v>
      </c>
      <c r="D135" s="15" t="s">
        <v>345</v>
      </c>
      <c r="E135" s="16">
        <v>12817.683589977194</v>
      </c>
      <c r="F135" s="16">
        <v>16998.936298407134</v>
      </c>
      <c r="G135" s="16">
        <v>24566.357961053694</v>
      </c>
      <c r="H135" s="16">
        <v>25435.8540469195</v>
      </c>
      <c r="I135" s="16">
        <v>21173.266358237543</v>
      </c>
      <c r="J135" s="16">
        <v>25229.859769201983</v>
      </c>
      <c r="K135" s="16">
        <v>13795.868634511951</v>
      </c>
      <c r="L135" s="16">
        <v>7577.0257083514316</v>
      </c>
      <c r="M135" s="16">
        <v>5787.8758124935348</v>
      </c>
      <c r="N135" s="16">
        <v>5175.6671241589802</v>
      </c>
      <c r="O135" s="16">
        <v>4669.2213481457002</v>
      </c>
    </row>
    <row r="136" spans="1:15" x14ac:dyDescent="0.3">
      <c r="A136" s="15" t="str">
        <f>INDEX('R1. Scenario specifications'!$C$11:$C$49,MATCH($B136,'R1. Scenario specifications'!$A$11:$A$49,0))</f>
        <v>Current 2DS, 2030 start, 'Expect the Unexpected'</v>
      </c>
      <c r="B136" s="15" t="s">
        <v>26</v>
      </c>
      <c r="C136" s="15" t="s">
        <v>314</v>
      </c>
      <c r="D136" s="15" t="s">
        <v>346</v>
      </c>
      <c r="E136" s="16">
        <v>0</v>
      </c>
      <c r="F136" s="16">
        <v>0</v>
      </c>
      <c r="G136" s="16">
        <v>0</v>
      </c>
      <c r="H136" s="16">
        <v>0</v>
      </c>
      <c r="I136" s="16">
        <v>1014.7809412897325</v>
      </c>
      <c r="J136" s="16">
        <v>303.03106077652689</v>
      </c>
      <c r="K136" s="16">
        <v>8143.4630983097841</v>
      </c>
      <c r="L136" s="16">
        <v>7561.3161794511971</v>
      </c>
      <c r="M136" s="16">
        <v>3972.2609703301714</v>
      </c>
      <c r="N136" s="16">
        <v>2527.1541505284113</v>
      </c>
      <c r="O136" s="16">
        <v>583.24411635246872</v>
      </c>
    </row>
    <row r="137" spans="1:15" x14ac:dyDescent="0.3">
      <c r="A137" s="15" t="str">
        <f>INDEX('R1. Scenario specifications'!$C$11:$C$49,MATCH($B137,'R1. Scenario specifications'!$A$11:$A$49,0))</f>
        <v>Current 2DS, 2030 start, 'Expect the Unexpected'</v>
      </c>
      <c r="B137" s="15" t="s">
        <v>26</v>
      </c>
      <c r="C137" s="15" t="s">
        <v>316</v>
      </c>
      <c r="D137" s="15" t="s">
        <v>347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723.77330616771701</v>
      </c>
      <c r="N137" s="16">
        <v>2146.1970802351452</v>
      </c>
      <c r="O137" s="16">
        <v>2840.8115520648316</v>
      </c>
    </row>
    <row r="138" spans="1:15" x14ac:dyDescent="0.3">
      <c r="A138" s="15" t="str">
        <f>INDEX('R1. Scenario specifications'!$C$11:$C$49,MATCH($B138,'R1. Scenario specifications'!$A$11:$A$49,0))</f>
        <v>Current 1.5DS, 2030 start, 'Expect the Unexpected' but with cheap EVs</v>
      </c>
      <c r="B138" s="15" t="s">
        <v>27</v>
      </c>
      <c r="C138" s="15" t="s">
        <v>311</v>
      </c>
      <c r="D138" s="15" t="s">
        <v>343</v>
      </c>
      <c r="E138" s="16">
        <v>217.31672274041591</v>
      </c>
      <c r="F138" s="16">
        <v>168.21969644858234</v>
      </c>
      <c r="G138" s="16">
        <v>1044.8405945709637</v>
      </c>
      <c r="H138" s="16">
        <v>2836.1802049178796</v>
      </c>
      <c r="I138" s="16">
        <v>2144.0635497095504</v>
      </c>
      <c r="J138" s="16">
        <v>2285.2045361992632</v>
      </c>
      <c r="K138" s="16">
        <v>2295.3431569644454</v>
      </c>
      <c r="L138" s="16">
        <v>945.88459889293006</v>
      </c>
      <c r="M138" s="16">
        <v>259.06597686700553</v>
      </c>
      <c r="N138" s="16">
        <v>267.75113030323757</v>
      </c>
      <c r="O138" s="16">
        <v>573.64751430854676</v>
      </c>
    </row>
    <row r="139" spans="1:15" x14ac:dyDescent="0.3">
      <c r="A139" s="15" t="str">
        <f>INDEX('R1. Scenario specifications'!$C$11:$C$49,MATCH($B139,'R1. Scenario specifications'!$A$11:$A$49,0))</f>
        <v>Current 1.5DS, 2030 start, 'Expect the Unexpected' but with cheap EVs</v>
      </c>
      <c r="B139" s="15" t="s">
        <v>27</v>
      </c>
      <c r="C139" s="15" t="s">
        <v>312</v>
      </c>
      <c r="D139" s="15" t="s">
        <v>342</v>
      </c>
      <c r="E139" s="16">
        <v>0.14080836420000001</v>
      </c>
      <c r="F139" s="16">
        <v>6.1144027199999992E-2</v>
      </c>
      <c r="G139" s="16">
        <v>55.3</v>
      </c>
      <c r="H139" s="16">
        <v>71.747318231594107</v>
      </c>
      <c r="I139" s="16">
        <v>4776.5325739397676</v>
      </c>
      <c r="J139" s="16">
        <v>9149.9789962376526</v>
      </c>
      <c r="K139" s="16">
        <v>8932.0999644737294</v>
      </c>
      <c r="L139" s="16">
        <v>25777.615394164968</v>
      </c>
      <c r="M139" s="16">
        <v>30730.666194026788</v>
      </c>
      <c r="N139" s="16">
        <v>32722.513014693715</v>
      </c>
      <c r="O139" s="16">
        <v>34950.043741495923</v>
      </c>
    </row>
    <row r="140" spans="1:15" x14ac:dyDescent="0.3">
      <c r="A140" s="15" t="str">
        <f>INDEX('R1. Scenario specifications'!$C$11:$C$49,MATCH($B140,'R1. Scenario specifications'!$A$11:$A$49,0))</f>
        <v>Current 1.5DS, 2030 start, 'Expect the Unexpected' but with cheap EVs</v>
      </c>
      <c r="B140" s="15" t="s">
        <v>27</v>
      </c>
      <c r="C140" s="15" t="s">
        <v>315</v>
      </c>
      <c r="D140" s="15" t="s">
        <v>344</v>
      </c>
      <c r="E140" s="16">
        <v>0</v>
      </c>
      <c r="F140" s="16">
        <v>0</v>
      </c>
      <c r="G140" s="16">
        <v>0</v>
      </c>
      <c r="H140" s="16">
        <v>0</v>
      </c>
      <c r="I140" s="16">
        <v>629.24112907329027</v>
      </c>
      <c r="J140" s="16">
        <v>1471.1582064979491</v>
      </c>
      <c r="K140" s="16">
        <v>1689.4657216860658</v>
      </c>
      <c r="L140" s="16">
        <v>7622.8284451224708</v>
      </c>
      <c r="M140" s="16">
        <v>8320.3570805965064</v>
      </c>
      <c r="N140" s="16">
        <v>8827.1988171760313</v>
      </c>
      <c r="O140" s="16">
        <v>9287.9915313077418</v>
      </c>
    </row>
    <row r="141" spans="1:15" x14ac:dyDescent="0.3">
      <c r="A141" s="15" t="str">
        <f>INDEX('R1. Scenario specifications'!$C$11:$C$49,MATCH($B141,'R1. Scenario specifications'!$A$11:$A$49,0))</f>
        <v>Current 1.5DS, 2030 start, 'Expect the Unexpected' but with cheap EVs</v>
      </c>
      <c r="B141" s="15" t="s">
        <v>27</v>
      </c>
      <c r="C141" s="15" t="s">
        <v>313</v>
      </c>
      <c r="D141" s="15" t="s">
        <v>345</v>
      </c>
      <c r="E141" s="16">
        <v>12817.683589977194</v>
      </c>
      <c r="F141" s="16">
        <v>16998.936298407134</v>
      </c>
      <c r="G141" s="16">
        <v>24566.357961053694</v>
      </c>
      <c r="H141" s="16">
        <v>25435.8540469195</v>
      </c>
      <c r="I141" s="16">
        <v>8344.3343522667474</v>
      </c>
      <c r="J141" s="16">
        <v>1900.1653144183256</v>
      </c>
      <c r="K141" s="16">
        <v>1645.2477562171218</v>
      </c>
      <c r="L141" s="16">
        <v>4787.0035820291569</v>
      </c>
      <c r="M141" s="16">
        <v>5696.7474085307422</v>
      </c>
      <c r="N141" s="16">
        <v>6008.2857088637329</v>
      </c>
      <c r="O141" s="16">
        <v>5981.5330949502986</v>
      </c>
    </row>
    <row r="142" spans="1:15" x14ac:dyDescent="0.3">
      <c r="A142" s="15" t="str">
        <f>INDEX('R1. Scenario specifications'!$C$11:$C$49,MATCH($B142,'R1. Scenario specifications'!$A$11:$A$49,0))</f>
        <v>Current 1.5DS, 2030 start, 'Expect the Unexpected' but with cheap EVs</v>
      </c>
      <c r="B142" s="15" t="s">
        <v>27</v>
      </c>
      <c r="C142" s="15" t="s">
        <v>314</v>
      </c>
      <c r="D142" s="15" t="s">
        <v>346</v>
      </c>
      <c r="E142" s="16">
        <v>0</v>
      </c>
      <c r="F142" s="16">
        <v>0</v>
      </c>
      <c r="G142" s="16">
        <v>0</v>
      </c>
      <c r="H142" s="16">
        <v>0</v>
      </c>
      <c r="I142" s="16">
        <v>106.8001219938748</v>
      </c>
      <c r="J142" s="16">
        <v>31.764477280403739</v>
      </c>
      <c r="K142" s="16">
        <v>117.54024010649201</v>
      </c>
      <c r="L142" s="16">
        <v>40.855073058393295</v>
      </c>
      <c r="M142" s="16">
        <v>3.30596291386603</v>
      </c>
      <c r="N142" s="16">
        <v>0</v>
      </c>
      <c r="O142" s="16">
        <v>0.83074203571146099</v>
      </c>
    </row>
    <row r="143" spans="1:15" x14ac:dyDescent="0.3">
      <c r="A143" s="15" t="str">
        <f>INDEX('R1. Scenario specifications'!$C$11:$C$49,MATCH($B143,'R1. Scenario specifications'!$A$11:$A$49,0))</f>
        <v>Current 1.5DS, 2030 start, 'Expect the Unexpected' but with cheap EVs</v>
      </c>
      <c r="B143" s="15" t="s">
        <v>27</v>
      </c>
      <c r="C143" s="15" t="s">
        <v>316</v>
      </c>
      <c r="D143" s="15" t="s">
        <v>347</v>
      </c>
      <c r="E143" s="16">
        <v>0</v>
      </c>
      <c r="F143" s="16">
        <v>0</v>
      </c>
      <c r="G143" s="16">
        <v>0</v>
      </c>
      <c r="H143" s="16">
        <v>0</v>
      </c>
      <c r="I143" s="16">
        <v>11345.392098283566</v>
      </c>
      <c r="J143" s="16">
        <v>14000.740843162392</v>
      </c>
      <c r="K143" s="16">
        <v>13019.247993681873</v>
      </c>
      <c r="L143" s="16">
        <v>2932.1870919534704</v>
      </c>
      <c r="M143" s="16">
        <v>0</v>
      </c>
      <c r="N143" s="16">
        <v>0</v>
      </c>
      <c r="O143" s="16">
        <v>0</v>
      </c>
    </row>
    <row r="144" spans="1:15" x14ac:dyDescent="0.3">
      <c r="A144" s="15" t="str">
        <f>INDEX('R1. Scenario specifications'!$C$11:$C$49,MATCH($B144,'R1. Scenario specifications'!$A$11:$A$49,0))</f>
        <v>Current 1.5DS, 2020 start, 'Expect the Unexpected' but with cheap energy efficiency</v>
      </c>
      <c r="B144" s="15" t="s">
        <v>28</v>
      </c>
      <c r="C144" s="15" t="s">
        <v>311</v>
      </c>
      <c r="D144" s="15" t="s">
        <v>343</v>
      </c>
      <c r="E144" s="16">
        <v>217.31672274041591</v>
      </c>
      <c r="F144" s="16">
        <v>168.21969644858234</v>
      </c>
      <c r="G144" s="16">
        <v>1044.8405945709637</v>
      </c>
      <c r="H144" s="16">
        <v>1153.7642510024953</v>
      </c>
      <c r="I144" s="16">
        <v>1597.7873318395502</v>
      </c>
      <c r="J144" s="16">
        <v>2366.7954849800872</v>
      </c>
      <c r="K144" s="16">
        <v>2677.5592692008022</v>
      </c>
      <c r="L144" s="16">
        <v>1059.935673589104</v>
      </c>
      <c r="M144" s="16">
        <v>398.75804398806702</v>
      </c>
      <c r="N144" s="16">
        <v>1089.5239315679473</v>
      </c>
      <c r="O144" s="16">
        <v>2184.6057396116944</v>
      </c>
    </row>
    <row r="145" spans="1:15" x14ac:dyDescent="0.3">
      <c r="A145" s="15" t="str">
        <f>INDEX('R1. Scenario specifications'!$C$11:$C$49,MATCH($B145,'R1. Scenario specifications'!$A$11:$A$49,0))</f>
        <v>Current 1.5DS, 2020 start, 'Expect the Unexpected' but with cheap energy efficiency</v>
      </c>
      <c r="B145" s="15" t="s">
        <v>28</v>
      </c>
      <c r="C145" s="15" t="s">
        <v>312</v>
      </c>
      <c r="D145" s="15" t="s">
        <v>342</v>
      </c>
      <c r="E145" s="16">
        <v>0.14080836420000001</v>
      </c>
      <c r="F145" s="16">
        <v>6.1144027199999992E-2</v>
      </c>
      <c r="G145" s="16">
        <v>55.3</v>
      </c>
      <c r="H145" s="16">
        <v>71.747318231594065</v>
      </c>
      <c r="I145" s="16">
        <v>2067.3405573005002</v>
      </c>
      <c r="J145" s="16">
        <v>4616.9027086326887</v>
      </c>
      <c r="K145" s="16">
        <v>3967.3672495943474</v>
      </c>
      <c r="L145" s="16">
        <v>10033.376296284749</v>
      </c>
      <c r="M145" s="16">
        <v>16162.122168434938</v>
      </c>
      <c r="N145" s="16">
        <v>20089.999507272129</v>
      </c>
      <c r="O145" s="16">
        <v>23433.789333656645</v>
      </c>
    </row>
    <row r="146" spans="1:15" x14ac:dyDescent="0.3">
      <c r="A146" s="15" t="str">
        <f>INDEX('R1. Scenario specifications'!$C$11:$C$49,MATCH($B146,'R1. Scenario specifications'!$A$11:$A$49,0))</f>
        <v>Current 1.5DS, 2020 start, 'Expect the Unexpected' but with cheap energy efficiency</v>
      </c>
      <c r="B146" s="15" t="s">
        <v>28</v>
      </c>
      <c r="C146" s="15" t="s">
        <v>315</v>
      </c>
      <c r="D146" s="15" t="s">
        <v>344</v>
      </c>
      <c r="E146" s="16">
        <v>0</v>
      </c>
      <c r="F146" s="16">
        <v>0</v>
      </c>
      <c r="G146" s="16">
        <v>0</v>
      </c>
      <c r="H146" s="16">
        <v>1672.7733923535352</v>
      </c>
      <c r="I146" s="16">
        <v>988.3894788743138</v>
      </c>
      <c r="J146" s="16">
        <v>1577.9482796010634</v>
      </c>
      <c r="K146" s="16">
        <v>5122.1508925817307</v>
      </c>
      <c r="L146" s="16">
        <v>6592.2422914015788</v>
      </c>
      <c r="M146" s="16">
        <v>7035.1356789398515</v>
      </c>
      <c r="N146" s="16">
        <v>7418.5607116650335</v>
      </c>
      <c r="O146" s="16">
        <v>7872.3440786594192</v>
      </c>
    </row>
    <row r="147" spans="1:15" x14ac:dyDescent="0.3">
      <c r="A147" s="15" t="str">
        <f>INDEX('R1. Scenario specifications'!$C$11:$C$49,MATCH($B147,'R1. Scenario specifications'!$A$11:$A$49,0))</f>
        <v>Current 1.5DS, 2020 start, 'Expect the Unexpected' but with cheap energy efficiency</v>
      </c>
      <c r="B147" s="15" t="s">
        <v>28</v>
      </c>
      <c r="C147" s="15" t="s">
        <v>313</v>
      </c>
      <c r="D147" s="15" t="s">
        <v>345</v>
      </c>
      <c r="E147" s="16">
        <v>12817.683589977194</v>
      </c>
      <c r="F147" s="16">
        <v>16998.936298407134</v>
      </c>
      <c r="G147" s="16">
        <v>24566.357961053694</v>
      </c>
      <c r="H147" s="16">
        <v>10259.267247224652</v>
      </c>
      <c r="I147" s="16">
        <v>3615.3515432721379</v>
      </c>
      <c r="J147" s="16">
        <v>2036.2237640800229</v>
      </c>
      <c r="K147" s="16">
        <v>2286.5215019112029</v>
      </c>
      <c r="L147" s="16">
        <v>7588.6160782588559</v>
      </c>
      <c r="M147" s="16">
        <v>6284.6572022880946</v>
      </c>
      <c r="N147" s="16">
        <v>4950.0812858774361</v>
      </c>
      <c r="O147" s="16">
        <v>4064.9564895716603</v>
      </c>
    </row>
    <row r="148" spans="1:15" x14ac:dyDescent="0.3">
      <c r="A148" s="15" t="str">
        <f>INDEX('R1. Scenario specifications'!$C$11:$C$49,MATCH($B148,'R1. Scenario specifications'!$A$11:$A$49,0))</f>
        <v>Current 1.5DS, 2020 start, 'Expect the Unexpected' but with cheap energy efficiency</v>
      </c>
      <c r="B148" s="15" t="s">
        <v>28</v>
      </c>
      <c r="C148" s="15" t="s">
        <v>314</v>
      </c>
      <c r="D148" s="15" t="s">
        <v>346</v>
      </c>
      <c r="E148" s="16">
        <v>0</v>
      </c>
      <c r="F148" s="16">
        <v>0</v>
      </c>
      <c r="G148" s="16">
        <v>0</v>
      </c>
      <c r="H148" s="16">
        <v>3198.3681273770744</v>
      </c>
      <c r="I148" s="16">
        <v>2099.6737616872197</v>
      </c>
      <c r="J148" s="16">
        <v>415.30038178974962</v>
      </c>
      <c r="K148" s="16">
        <v>3956.5857825235121</v>
      </c>
      <c r="L148" s="16">
        <v>5439.3278824387326</v>
      </c>
      <c r="M148" s="16">
        <v>4098.1317975333923</v>
      </c>
      <c r="N148" s="16">
        <v>2648.3091747214589</v>
      </c>
      <c r="O148" s="16">
        <v>537.46160672456654</v>
      </c>
    </row>
    <row r="149" spans="1:15" x14ac:dyDescent="0.3">
      <c r="A149" s="15" t="str">
        <f>INDEX('R1. Scenario specifications'!$C$11:$C$49,MATCH($B149,'R1. Scenario specifications'!$A$11:$A$49,0))</f>
        <v>Current 1.5DS, 2020 start, 'Expect the Unexpected' but with cheap energy efficiency</v>
      </c>
      <c r="B149" s="15" t="s">
        <v>28</v>
      </c>
      <c r="C149" s="15" t="s">
        <v>316</v>
      </c>
      <c r="D149" s="15" t="s">
        <v>347</v>
      </c>
      <c r="E149" s="16">
        <v>0</v>
      </c>
      <c r="F149" s="16">
        <v>0</v>
      </c>
      <c r="G149" s="16">
        <v>0</v>
      </c>
      <c r="H149" s="16">
        <v>4108.5980785155634</v>
      </c>
      <c r="I149" s="16">
        <v>10413.923842043483</v>
      </c>
      <c r="J149" s="16">
        <v>12776.802803796712</v>
      </c>
      <c r="K149" s="16">
        <v>11429.883351182871</v>
      </c>
      <c r="L149" s="16">
        <v>2511.0905362292851</v>
      </c>
      <c r="M149" s="16">
        <v>1225.88234676616</v>
      </c>
      <c r="N149" s="16">
        <v>1045.2670677890271</v>
      </c>
      <c r="O149" s="16">
        <v>1486.5639090860413</v>
      </c>
    </row>
    <row r="150" spans="1:15" x14ac:dyDescent="0.3">
      <c r="A150" s="15" t="str">
        <f>INDEX('R1. Scenario specifications'!$C$11:$C$49,MATCH($B150,'R1. Scenario specifications'!$A$11:$A$49,0))</f>
        <v>Current 1.5DS, 2030 start, 'Expect the Unexpected' but with cheap energy efficiency</v>
      </c>
      <c r="B150" s="15" t="s">
        <v>29</v>
      </c>
      <c r="C150" s="15" t="s">
        <v>311</v>
      </c>
      <c r="D150" s="15" t="s">
        <v>343</v>
      </c>
      <c r="E150" s="16">
        <v>217.31672274041591</v>
      </c>
      <c r="F150" s="16">
        <v>168.21969644858234</v>
      </c>
      <c r="G150" s="16">
        <v>1044.8405945709637</v>
      </c>
      <c r="H150" s="16">
        <v>2836.1802049178796</v>
      </c>
      <c r="I150" s="16">
        <v>2133.5711521148114</v>
      </c>
      <c r="J150" s="16">
        <v>2288.0066462011732</v>
      </c>
      <c r="K150" s="16">
        <v>2462.3176300533005</v>
      </c>
      <c r="L150" s="16">
        <v>1179.0593101365489</v>
      </c>
      <c r="M150" s="16">
        <v>404.5968357943687</v>
      </c>
      <c r="N150" s="16">
        <v>307.10598278254923</v>
      </c>
      <c r="O150" s="16">
        <v>595.42316666777128</v>
      </c>
    </row>
    <row r="151" spans="1:15" x14ac:dyDescent="0.3">
      <c r="A151" s="15" t="str">
        <f>INDEX('R1. Scenario specifications'!$C$11:$C$49,MATCH($B151,'R1. Scenario specifications'!$A$11:$A$49,0))</f>
        <v>Current 1.5DS, 2030 start, 'Expect the Unexpected' but with cheap energy efficiency</v>
      </c>
      <c r="B151" s="15" t="s">
        <v>29</v>
      </c>
      <c r="C151" s="15" t="s">
        <v>312</v>
      </c>
      <c r="D151" s="15" t="s">
        <v>342</v>
      </c>
      <c r="E151" s="16">
        <v>0.14080836420000001</v>
      </c>
      <c r="F151" s="16">
        <v>6.1144027199999992E-2</v>
      </c>
      <c r="G151" s="16">
        <v>55.3</v>
      </c>
      <c r="H151" s="16">
        <v>71.747318231594107</v>
      </c>
      <c r="I151" s="16">
        <v>396.33823202289824</v>
      </c>
      <c r="J151" s="16">
        <v>3894.2281518867339</v>
      </c>
      <c r="K151" s="16">
        <v>4830.0458587840722</v>
      </c>
      <c r="L151" s="16">
        <v>12696.088238865823</v>
      </c>
      <c r="M151" s="16">
        <v>15335.285819450834</v>
      </c>
      <c r="N151" s="16">
        <v>15634.548415325218</v>
      </c>
      <c r="O151" s="16">
        <v>17996.114277541525</v>
      </c>
    </row>
    <row r="152" spans="1:15" x14ac:dyDescent="0.3">
      <c r="A152" s="15" t="str">
        <f>INDEX('R1. Scenario specifications'!$C$11:$C$49,MATCH($B152,'R1. Scenario specifications'!$A$11:$A$49,0))</f>
        <v>Current 1.5DS, 2030 start, 'Expect the Unexpected' but with cheap energy efficiency</v>
      </c>
      <c r="B152" s="15" t="s">
        <v>29</v>
      </c>
      <c r="C152" s="15" t="s">
        <v>315</v>
      </c>
      <c r="D152" s="15" t="s">
        <v>344</v>
      </c>
      <c r="E152" s="16">
        <v>0</v>
      </c>
      <c r="F152" s="16">
        <v>0</v>
      </c>
      <c r="G152" s="16">
        <v>0</v>
      </c>
      <c r="H152" s="16">
        <v>0</v>
      </c>
      <c r="I152" s="16">
        <v>1282.8658099575666</v>
      </c>
      <c r="J152" s="16">
        <v>1765.6816523619325</v>
      </c>
      <c r="K152" s="16">
        <v>1649.6327453672595</v>
      </c>
      <c r="L152" s="16">
        <v>6489.554758226961</v>
      </c>
      <c r="M152" s="16">
        <v>7109.0885446423981</v>
      </c>
      <c r="N152" s="16">
        <v>7505.5941561567342</v>
      </c>
      <c r="O152" s="16">
        <v>7921.8462977742374</v>
      </c>
    </row>
    <row r="153" spans="1:15" x14ac:dyDescent="0.3">
      <c r="A153" s="15" t="str">
        <f>INDEX('R1. Scenario specifications'!$C$11:$C$49,MATCH($B153,'R1. Scenario specifications'!$A$11:$A$49,0))</f>
        <v>Current 1.5DS, 2030 start, 'Expect the Unexpected' but with cheap energy efficiency</v>
      </c>
      <c r="B153" s="15" t="s">
        <v>29</v>
      </c>
      <c r="C153" s="15" t="s">
        <v>313</v>
      </c>
      <c r="D153" s="15" t="s">
        <v>345</v>
      </c>
      <c r="E153" s="16">
        <v>12817.683589977194</v>
      </c>
      <c r="F153" s="16">
        <v>16998.936298407134</v>
      </c>
      <c r="G153" s="16">
        <v>24566.357961053694</v>
      </c>
      <c r="H153" s="16">
        <v>25435.8540469195</v>
      </c>
      <c r="I153" s="16">
        <v>8351.1336464350061</v>
      </c>
      <c r="J153" s="16">
        <v>1904.6976016949925</v>
      </c>
      <c r="K153" s="16">
        <v>1545.8693893582754</v>
      </c>
      <c r="L153" s="16">
        <v>10120.877917475238</v>
      </c>
      <c r="M153" s="16">
        <v>10204.382279241456</v>
      </c>
      <c r="N153" s="16">
        <v>9727.499617374775</v>
      </c>
      <c r="O153" s="16">
        <v>8712.7642533233411</v>
      </c>
    </row>
    <row r="154" spans="1:15" x14ac:dyDescent="0.3">
      <c r="A154" s="15" t="str">
        <f>INDEX('R1. Scenario specifications'!$C$11:$C$49,MATCH($B154,'R1. Scenario specifications'!$A$11:$A$49,0))</f>
        <v>Current 1.5DS, 2030 start, 'Expect the Unexpected' but with cheap energy efficiency</v>
      </c>
      <c r="B154" s="15" t="s">
        <v>29</v>
      </c>
      <c r="C154" s="15" t="s">
        <v>314</v>
      </c>
      <c r="D154" s="15" t="s">
        <v>346</v>
      </c>
      <c r="E154" s="16">
        <v>0</v>
      </c>
      <c r="F154" s="16">
        <v>0</v>
      </c>
      <c r="G154" s="16">
        <v>0</v>
      </c>
      <c r="H154" s="16">
        <v>0</v>
      </c>
      <c r="I154" s="16">
        <v>3091.3247927722714</v>
      </c>
      <c r="J154" s="16">
        <v>919.42138560474007</v>
      </c>
      <c r="K154" s="16">
        <v>89.860591705492396</v>
      </c>
      <c r="L154" s="16">
        <v>305.51025243594353</v>
      </c>
      <c r="M154" s="16">
        <v>2524.0889950210976</v>
      </c>
      <c r="N154" s="16">
        <v>4557.2381578180903</v>
      </c>
      <c r="O154" s="16">
        <v>4749.1969767484024</v>
      </c>
    </row>
    <row r="155" spans="1:15" x14ac:dyDescent="0.3">
      <c r="A155" s="15" t="str">
        <f>INDEX('R1. Scenario specifications'!$C$11:$C$49,MATCH($B155,'R1. Scenario specifications'!$A$11:$A$49,0))</f>
        <v>Current 1.5DS, 2030 start, 'Expect the Unexpected' but with cheap energy efficiency</v>
      </c>
      <c r="B155" s="15" t="s">
        <v>29</v>
      </c>
      <c r="C155" s="15" t="s">
        <v>316</v>
      </c>
      <c r="D155" s="15" t="s">
        <v>347</v>
      </c>
      <c r="E155" s="16">
        <v>0</v>
      </c>
      <c r="F155" s="16">
        <v>0</v>
      </c>
      <c r="G155" s="16">
        <v>0</v>
      </c>
      <c r="H155" s="16">
        <v>0</v>
      </c>
      <c r="I155" s="16">
        <v>7368.6133070554215</v>
      </c>
      <c r="J155" s="16">
        <v>12259.612771206639</v>
      </c>
      <c r="K155" s="16">
        <v>11794.004220185787</v>
      </c>
      <c r="L155" s="16">
        <v>2617.166554695928</v>
      </c>
      <c r="M155" s="16">
        <v>0</v>
      </c>
      <c r="N155" s="16">
        <v>0</v>
      </c>
      <c r="O155" s="16">
        <v>0</v>
      </c>
    </row>
    <row r="156" spans="1:15" x14ac:dyDescent="0.3">
      <c r="A156" s="15" t="str">
        <f>INDEX('R1. Scenario specifications'!$C$11:$C$49,MATCH($B156,'R1. Scenario specifications'!$A$11:$A$49,0))</f>
        <v>Current 1.5DS, 2020 start, 'Expect the Unexpected' but with most conservative biomass CCS / NET technology cost assumptions</v>
      </c>
      <c r="B156" s="15" t="s">
        <v>30</v>
      </c>
      <c r="C156" s="15" t="s">
        <v>311</v>
      </c>
      <c r="D156" s="15" t="s">
        <v>343</v>
      </c>
      <c r="E156" s="16">
        <v>217.31672274041591</v>
      </c>
      <c r="F156" s="16">
        <v>168.21969644858234</v>
      </c>
      <c r="G156" s="16">
        <v>1044.8405945709637</v>
      </c>
      <c r="H156" s="16">
        <v>1159.1464460223983</v>
      </c>
      <c r="I156" s="16">
        <v>1473.8575485953315</v>
      </c>
      <c r="J156" s="16">
        <v>1921.6748130828489</v>
      </c>
      <c r="K156" s="16">
        <v>2569.6989813857112</v>
      </c>
      <c r="L156" s="16">
        <v>1105.3129670681872</v>
      </c>
      <c r="M156" s="16">
        <v>342.9537940560499</v>
      </c>
      <c r="N156" s="16">
        <v>932.89143648329082</v>
      </c>
      <c r="O156" s="16">
        <v>1774.7556112676407</v>
      </c>
    </row>
    <row r="157" spans="1:15" x14ac:dyDescent="0.3">
      <c r="A157" s="15" t="str">
        <f>INDEX('R1. Scenario specifications'!$C$11:$C$49,MATCH($B157,'R1. Scenario specifications'!$A$11:$A$49,0))</f>
        <v>Current 1.5DS, 2020 start, 'Expect the Unexpected' but with most conservative biomass CCS / NET technology cost assumptions</v>
      </c>
      <c r="B157" s="15" t="s">
        <v>30</v>
      </c>
      <c r="C157" s="15" t="s">
        <v>312</v>
      </c>
      <c r="D157" s="15" t="s">
        <v>342</v>
      </c>
      <c r="E157" s="16">
        <v>0.14080836420000001</v>
      </c>
      <c r="F157" s="16">
        <v>6.1144027199999992E-2</v>
      </c>
      <c r="G157" s="16">
        <v>55.3</v>
      </c>
      <c r="H157" s="16">
        <v>71.747318231594093</v>
      </c>
      <c r="I157" s="16">
        <v>2903.0939874647929</v>
      </c>
      <c r="J157" s="16">
        <v>5819.6205707830004</v>
      </c>
      <c r="K157" s="16">
        <v>5264.7537278079944</v>
      </c>
      <c r="L157" s="16">
        <v>13641.848946768523</v>
      </c>
      <c r="M157" s="16">
        <v>20976.674366720537</v>
      </c>
      <c r="N157" s="16">
        <v>25828.043609376578</v>
      </c>
      <c r="O157" s="16">
        <v>29597.495501766745</v>
      </c>
    </row>
    <row r="158" spans="1:15" x14ac:dyDescent="0.3">
      <c r="A158" s="15" t="str">
        <f>INDEX('R1. Scenario specifications'!$C$11:$C$49,MATCH($B158,'R1. Scenario specifications'!$A$11:$A$49,0))</f>
        <v>Current 1.5DS, 2020 start, 'Expect the Unexpected' but with most conservative biomass CCS / NET technology cost assumptions</v>
      </c>
      <c r="B158" s="15" t="s">
        <v>30</v>
      </c>
      <c r="C158" s="15" t="s">
        <v>315</v>
      </c>
      <c r="D158" s="15" t="s">
        <v>344</v>
      </c>
      <c r="E158" s="16">
        <v>0</v>
      </c>
      <c r="F158" s="16">
        <v>0</v>
      </c>
      <c r="G158" s="16">
        <v>0</v>
      </c>
      <c r="H158" s="16">
        <v>1693.4163622942519</v>
      </c>
      <c r="I158" s="16">
        <v>1023.8988393439188</v>
      </c>
      <c r="J158" s="16">
        <v>1214.231298112858</v>
      </c>
      <c r="K158" s="16">
        <v>5964.3609695682671</v>
      </c>
      <c r="L158" s="16">
        <v>7607.3815966366592</v>
      </c>
      <c r="M158" s="16">
        <v>8133.9818173744043</v>
      </c>
      <c r="N158" s="16">
        <v>8588.8788173220855</v>
      </c>
      <c r="O158" s="16">
        <v>9142.1151431990129</v>
      </c>
    </row>
    <row r="159" spans="1:15" x14ac:dyDescent="0.3">
      <c r="A159" s="15" t="str">
        <f>INDEX('R1. Scenario specifications'!$C$11:$C$49,MATCH($B159,'R1. Scenario specifications'!$A$11:$A$49,0))</f>
        <v>Current 1.5DS, 2020 start, 'Expect the Unexpected' but with most conservative biomass CCS / NET technology cost assumptions</v>
      </c>
      <c r="B159" s="15" t="s">
        <v>30</v>
      </c>
      <c r="C159" s="15" t="s">
        <v>313</v>
      </c>
      <c r="D159" s="15" t="s">
        <v>345</v>
      </c>
      <c r="E159" s="16">
        <v>12817.683589977194</v>
      </c>
      <c r="F159" s="16">
        <v>16998.936298407134</v>
      </c>
      <c r="G159" s="16">
        <v>24566.357961053694</v>
      </c>
      <c r="H159" s="16">
        <v>10041.63855304231</v>
      </c>
      <c r="I159" s="16">
        <v>3552.1465925744428</v>
      </c>
      <c r="J159" s="16">
        <v>2002.9121491184901</v>
      </c>
      <c r="K159" s="16">
        <v>2387.0698377183771</v>
      </c>
      <c r="L159" s="16">
        <v>5979.2221355587581</v>
      </c>
      <c r="M159" s="16">
        <v>5857.3028029807047</v>
      </c>
      <c r="N159" s="16">
        <v>5066.8892103816343</v>
      </c>
      <c r="O159" s="16">
        <v>4432.8397428120243</v>
      </c>
    </row>
    <row r="160" spans="1:15" x14ac:dyDescent="0.3">
      <c r="A160" s="15" t="str">
        <f>INDEX('R1. Scenario specifications'!$C$11:$C$49,MATCH($B160,'R1. Scenario specifications'!$A$11:$A$49,0))</f>
        <v>Current 1.5DS, 2020 start, 'Expect the Unexpected' but with most conservative biomass CCS / NET technology cost assumptions</v>
      </c>
      <c r="B160" s="15" t="s">
        <v>30</v>
      </c>
      <c r="C160" s="15" t="s">
        <v>314</v>
      </c>
      <c r="D160" s="15" t="s">
        <v>346</v>
      </c>
      <c r="E160" s="16">
        <v>0</v>
      </c>
      <c r="F160" s="16">
        <v>0</v>
      </c>
      <c r="G160" s="16">
        <v>0</v>
      </c>
      <c r="H160" s="16">
        <v>4284.9165151816369</v>
      </c>
      <c r="I160" s="16">
        <v>2125.8416979928879</v>
      </c>
      <c r="J160" s="16">
        <v>253.22993951953231</v>
      </c>
      <c r="K160" s="16">
        <v>3834.2763102967328</v>
      </c>
      <c r="L160" s="16">
        <v>8417.9997199347908</v>
      </c>
      <c r="M160" s="16">
        <v>5976.2065879808715</v>
      </c>
      <c r="N160" s="16">
        <v>2923.5085123496888</v>
      </c>
      <c r="O160" s="16">
        <v>551.97000444498883</v>
      </c>
    </row>
    <row r="161" spans="1:15" x14ac:dyDescent="0.3">
      <c r="A161" s="15" t="str">
        <f>INDEX('R1. Scenario specifications'!$C$11:$C$49,MATCH($B161,'R1. Scenario specifications'!$A$11:$A$49,0))</f>
        <v>Current 1.5DS, 2020 start, 'Expect the Unexpected' but with most conservative biomass CCS / NET technology cost assumptions</v>
      </c>
      <c r="B161" s="15" t="s">
        <v>30</v>
      </c>
      <c r="C161" s="15" t="s">
        <v>316</v>
      </c>
      <c r="D161" s="15" t="s">
        <v>347</v>
      </c>
      <c r="E161" s="16">
        <v>0</v>
      </c>
      <c r="F161" s="16">
        <v>0</v>
      </c>
      <c r="G161" s="16">
        <v>0</v>
      </c>
      <c r="H161" s="16">
        <v>9703.3983746898684</v>
      </c>
      <c r="I161" s="16">
        <v>13096.190571140287</v>
      </c>
      <c r="J161" s="16">
        <v>13719.250311002736</v>
      </c>
      <c r="K161" s="16">
        <v>15890.400480579216</v>
      </c>
      <c r="L161" s="16">
        <v>3781.1591504844414</v>
      </c>
      <c r="M161" s="16">
        <v>1718.53133885133</v>
      </c>
      <c r="N161" s="16">
        <v>2147.7712064318202</v>
      </c>
      <c r="O161" s="16">
        <v>2949.9824393754934</v>
      </c>
    </row>
    <row r="162" spans="1:15" x14ac:dyDescent="0.3">
      <c r="A162" s="15" t="str">
        <f>INDEX('R1. Scenario specifications'!$C$11:$C$49,MATCH($B162,'R1. Scenario specifications'!$A$11:$A$49,0))</f>
        <v>Current 1.5DS, 2030 start, 'Expect the Unexpected' but with most conservative biomass CCS / NET technology cost assumptions</v>
      </c>
      <c r="B162" s="15" t="s">
        <v>31</v>
      </c>
      <c r="C162" s="15" t="s">
        <v>311</v>
      </c>
      <c r="D162" s="15" t="s">
        <v>343</v>
      </c>
      <c r="E162" s="16">
        <v>217.31672274041591</v>
      </c>
      <c r="F162" s="16">
        <v>168.21969644858234</v>
      </c>
      <c r="G162" s="16">
        <v>1044.8405945709637</v>
      </c>
      <c r="H162" s="16">
        <v>2836.1802049178796</v>
      </c>
      <c r="I162" s="16">
        <v>1928.7044474447052</v>
      </c>
      <c r="J162" s="16">
        <v>2038.6264520267559</v>
      </c>
      <c r="K162" s="16">
        <v>2231.0013983652411</v>
      </c>
      <c r="L162" s="16">
        <v>1171.044582270551</v>
      </c>
      <c r="M162" s="16">
        <v>395.78312870705304</v>
      </c>
      <c r="N162" s="16">
        <v>284.07549904100512</v>
      </c>
      <c r="O162" s="16">
        <v>592.98399074599411</v>
      </c>
    </row>
    <row r="163" spans="1:15" x14ac:dyDescent="0.3">
      <c r="A163" s="15" t="str">
        <f>INDEX('R1. Scenario specifications'!$C$11:$C$49,MATCH($B163,'R1. Scenario specifications'!$A$11:$A$49,0))</f>
        <v>Current 1.5DS, 2030 start, 'Expect the Unexpected' but with most conservative biomass CCS / NET technology cost assumptions</v>
      </c>
      <c r="B163" s="15" t="s">
        <v>31</v>
      </c>
      <c r="C163" s="15" t="s">
        <v>312</v>
      </c>
      <c r="D163" s="15" t="s">
        <v>342</v>
      </c>
      <c r="E163" s="16">
        <v>0.14080836420000001</v>
      </c>
      <c r="F163" s="16">
        <v>6.1144027199999992E-2</v>
      </c>
      <c r="G163" s="16">
        <v>55.3</v>
      </c>
      <c r="H163" s="16">
        <v>71.747318231594107</v>
      </c>
      <c r="I163" s="16">
        <v>605.89261073867215</v>
      </c>
      <c r="J163" s="16">
        <v>5071.1131757835064</v>
      </c>
      <c r="K163" s="16">
        <v>6346.7979046735436</v>
      </c>
      <c r="L163" s="16">
        <v>16240.687110193328</v>
      </c>
      <c r="M163" s="16">
        <v>20660.442407011731</v>
      </c>
      <c r="N163" s="16">
        <v>22328.481061343235</v>
      </c>
      <c r="O163" s="16">
        <v>25628.740433529307</v>
      </c>
    </row>
    <row r="164" spans="1:15" x14ac:dyDescent="0.3">
      <c r="A164" s="15" t="str">
        <f>INDEX('R1. Scenario specifications'!$C$11:$C$49,MATCH($B164,'R1. Scenario specifications'!$A$11:$A$49,0))</f>
        <v>Current 1.5DS, 2030 start, 'Expect the Unexpected' but with most conservative biomass CCS / NET technology cost assumptions</v>
      </c>
      <c r="B164" s="15" t="s">
        <v>31</v>
      </c>
      <c r="C164" s="15" t="s">
        <v>315</v>
      </c>
      <c r="D164" s="15" t="s">
        <v>344</v>
      </c>
      <c r="E164" s="16">
        <v>0</v>
      </c>
      <c r="F164" s="16">
        <v>0</v>
      </c>
      <c r="G164" s="16">
        <v>0</v>
      </c>
      <c r="H164" s="16">
        <v>0</v>
      </c>
      <c r="I164" s="16">
        <v>1340.0545423498306</v>
      </c>
      <c r="J164" s="16">
        <v>1866.4201312336215</v>
      </c>
      <c r="K164" s="16">
        <v>1701.0657619499889</v>
      </c>
      <c r="L164" s="16">
        <v>7563.4384149690241</v>
      </c>
      <c r="M164" s="16">
        <v>8220.7102605792916</v>
      </c>
      <c r="N164" s="16">
        <v>8694.5724822334178</v>
      </c>
      <c r="O164" s="16">
        <v>9198.1149753189929</v>
      </c>
    </row>
    <row r="165" spans="1:15" x14ac:dyDescent="0.3">
      <c r="A165" s="15" t="str">
        <f>INDEX('R1. Scenario specifications'!$C$11:$C$49,MATCH($B165,'R1. Scenario specifications'!$A$11:$A$49,0))</f>
        <v>Current 1.5DS, 2030 start, 'Expect the Unexpected' but with most conservative biomass CCS / NET technology cost assumptions</v>
      </c>
      <c r="B165" s="15" t="s">
        <v>31</v>
      </c>
      <c r="C165" s="15" t="s">
        <v>313</v>
      </c>
      <c r="D165" s="15" t="s">
        <v>345</v>
      </c>
      <c r="E165" s="16">
        <v>12817.683589977194</v>
      </c>
      <c r="F165" s="16">
        <v>16998.936298407134</v>
      </c>
      <c r="G165" s="16">
        <v>24566.357961053694</v>
      </c>
      <c r="H165" s="16">
        <v>25435.8540469195</v>
      </c>
      <c r="I165" s="16">
        <v>8263.0658425260299</v>
      </c>
      <c r="J165" s="16">
        <v>1990.1529998587357</v>
      </c>
      <c r="K165" s="16">
        <v>1740.0562224432297</v>
      </c>
      <c r="L165" s="16">
        <v>11464.074987770609</v>
      </c>
      <c r="M165" s="16">
        <v>10711.287399354514</v>
      </c>
      <c r="N165" s="16">
        <v>9134.9381888257631</v>
      </c>
      <c r="O165" s="16">
        <v>8564.8741182644462</v>
      </c>
    </row>
    <row r="166" spans="1:15" x14ac:dyDescent="0.3">
      <c r="A166" s="15" t="str">
        <f>INDEX('R1. Scenario specifications'!$C$11:$C$49,MATCH($B166,'R1. Scenario specifications'!$A$11:$A$49,0))</f>
        <v>Current 1.5DS, 2030 start, 'Expect the Unexpected' but with most conservative biomass CCS / NET technology cost assumptions</v>
      </c>
      <c r="B166" s="15" t="s">
        <v>31</v>
      </c>
      <c r="C166" s="15" t="s">
        <v>314</v>
      </c>
      <c r="D166" s="15" t="s">
        <v>346</v>
      </c>
      <c r="E166" s="16">
        <v>0</v>
      </c>
      <c r="F166" s="16">
        <v>0</v>
      </c>
      <c r="G166" s="16">
        <v>0</v>
      </c>
      <c r="H166" s="16">
        <v>0</v>
      </c>
      <c r="I166" s="16">
        <v>3848.476256345321</v>
      </c>
      <c r="J166" s="16">
        <v>1144.6132675378881</v>
      </c>
      <c r="K166" s="16">
        <v>123.2211627020563</v>
      </c>
      <c r="L166" s="16">
        <v>936.67316503980896</v>
      </c>
      <c r="M166" s="16">
        <v>3483.8694007553686</v>
      </c>
      <c r="N166" s="16">
        <v>5722.3985042744052</v>
      </c>
      <c r="O166" s="16">
        <v>4959.3892628120266</v>
      </c>
    </row>
    <row r="167" spans="1:15" x14ac:dyDescent="0.3">
      <c r="A167" s="15" t="str">
        <f>INDEX('R1. Scenario specifications'!$C$11:$C$49,MATCH($B167,'R1. Scenario specifications'!$A$11:$A$49,0))</f>
        <v>Current 1.5DS, 2030 start, 'Expect the Unexpected' but with most conservative biomass CCS / NET technology cost assumptions</v>
      </c>
      <c r="B167" s="15" t="s">
        <v>31</v>
      </c>
      <c r="C167" s="15" t="s">
        <v>316</v>
      </c>
      <c r="D167" s="15" t="s">
        <v>347</v>
      </c>
      <c r="E167" s="16">
        <v>0</v>
      </c>
      <c r="F167" s="16">
        <v>0</v>
      </c>
      <c r="G167" s="16">
        <v>0</v>
      </c>
      <c r="H167" s="16">
        <v>0</v>
      </c>
      <c r="I167" s="16">
        <v>10329.528249231565</v>
      </c>
      <c r="J167" s="16">
        <v>15620.922672761439</v>
      </c>
      <c r="K167" s="16">
        <v>15226.939251227843</v>
      </c>
      <c r="L167" s="16">
        <v>3418.7526396098401</v>
      </c>
      <c r="M167" s="16">
        <v>0</v>
      </c>
      <c r="N167" s="16">
        <v>0</v>
      </c>
      <c r="O167" s="16">
        <v>0</v>
      </c>
    </row>
    <row r="168" spans="1:15" x14ac:dyDescent="0.3">
      <c r="A168" s="15" t="str">
        <f>INDEX('R1. Scenario specifications'!$C$11:$C$49,MATCH($B168,'R1. Scenario specifications'!$A$11:$A$49,0))</f>
        <v>Current 1.75DS, 2020 start, 'Expect the Unexpected'</v>
      </c>
      <c r="B168" s="15" t="s">
        <v>32</v>
      </c>
      <c r="C168" s="15" t="s">
        <v>311</v>
      </c>
      <c r="D168" s="15" t="s">
        <v>343</v>
      </c>
      <c r="E168" s="16">
        <v>217.31672274041591</v>
      </c>
      <c r="F168" s="16">
        <v>168.21969644858234</v>
      </c>
      <c r="G168" s="16">
        <v>1044.8405945709637</v>
      </c>
      <c r="H168" s="16">
        <v>1183.1542692347637</v>
      </c>
      <c r="I168" s="16">
        <v>1632.6644247938027</v>
      </c>
      <c r="J168" s="16">
        <v>1971.1735547087728</v>
      </c>
      <c r="K168" s="16">
        <v>930.741885638349</v>
      </c>
      <c r="L168" s="16">
        <v>527.82754867095343</v>
      </c>
      <c r="M168" s="16">
        <v>1165.3048949129454</v>
      </c>
      <c r="N168" s="16">
        <v>1969.2495539305828</v>
      </c>
      <c r="O168" s="16">
        <v>2463.2024300430617</v>
      </c>
    </row>
    <row r="169" spans="1:15" x14ac:dyDescent="0.3">
      <c r="A169" s="15" t="str">
        <f>INDEX('R1. Scenario specifications'!$C$11:$C$49,MATCH($B169,'R1. Scenario specifications'!$A$11:$A$49,0))</f>
        <v>Current 1.75DS, 2020 start, 'Expect the Unexpected'</v>
      </c>
      <c r="B169" s="15" t="s">
        <v>32</v>
      </c>
      <c r="C169" s="15" t="s">
        <v>312</v>
      </c>
      <c r="D169" s="15" t="s">
        <v>342</v>
      </c>
      <c r="E169" s="16">
        <v>0.14080836420000001</v>
      </c>
      <c r="F169" s="16">
        <v>6.1144027199999992E-2</v>
      </c>
      <c r="G169" s="16">
        <v>55.3</v>
      </c>
      <c r="H169" s="16">
        <v>71.747318231594093</v>
      </c>
      <c r="I169" s="16">
        <v>71.747318231594093</v>
      </c>
      <c r="J169" s="16">
        <v>71.747318231594093</v>
      </c>
      <c r="K169" s="16">
        <v>9781.3840939147885</v>
      </c>
      <c r="L169" s="16">
        <v>17561.247919692873</v>
      </c>
      <c r="M169" s="16">
        <v>22422.62755794272</v>
      </c>
      <c r="N169" s="16">
        <v>23224.878140834084</v>
      </c>
      <c r="O169" s="16">
        <v>28333.007798741761</v>
      </c>
    </row>
    <row r="170" spans="1:15" x14ac:dyDescent="0.3">
      <c r="A170" s="15" t="str">
        <f>INDEX('R1. Scenario specifications'!$C$11:$C$49,MATCH($B170,'R1. Scenario specifications'!$A$11:$A$49,0))</f>
        <v>Current 1.75DS, 2020 start, 'Expect the Unexpected'</v>
      </c>
      <c r="B170" s="15" t="s">
        <v>32</v>
      </c>
      <c r="C170" s="15" t="s">
        <v>315</v>
      </c>
      <c r="D170" s="15" t="s">
        <v>344</v>
      </c>
      <c r="E170" s="16">
        <v>0</v>
      </c>
      <c r="F170" s="16">
        <v>0</v>
      </c>
      <c r="G170" s="16">
        <v>0</v>
      </c>
      <c r="H170" s="16">
        <v>2920.5106923093185</v>
      </c>
      <c r="I170" s="16">
        <v>4512.1884244203138</v>
      </c>
      <c r="J170" s="16">
        <v>6540.0478635115178</v>
      </c>
      <c r="K170" s="16">
        <v>7144.0223400421364</v>
      </c>
      <c r="L170" s="16">
        <v>7616.4643498412388</v>
      </c>
      <c r="M170" s="16">
        <v>8084.1024346551239</v>
      </c>
      <c r="N170" s="16">
        <v>8478.7430459635052</v>
      </c>
      <c r="O170" s="16">
        <v>9051.5280366332408</v>
      </c>
    </row>
    <row r="171" spans="1:15" x14ac:dyDescent="0.3">
      <c r="A171" s="15" t="str">
        <f>INDEX('R1. Scenario specifications'!$C$11:$C$49,MATCH($B171,'R1. Scenario specifications'!$A$11:$A$49,0))</f>
        <v>Current 1.75DS, 2020 start, 'Expect the Unexpected'</v>
      </c>
      <c r="B171" s="15" t="s">
        <v>32</v>
      </c>
      <c r="C171" s="15" t="s">
        <v>313</v>
      </c>
      <c r="D171" s="15" t="s">
        <v>345</v>
      </c>
      <c r="E171" s="16">
        <v>12817.683589977194</v>
      </c>
      <c r="F171" s="16">
        <v>16998.936298407134</v>
      </c>
      <c r="G171" s="16">
        <v>24566.357961053694</v>
      </c>
      <c r="H171" s="16">
        <v>22905.668251674651</v>
      </c>
      <c r="I171" s="16">
        <v>20645.127751247066</v>
      </c>
      <c r="J171" s="16">
        <v>22993.385688396185</v>
      </c>
      <c r="K171" s="16">
        <v>10621.847274649987</v>
      </c>
      <c r="L171" s="16">
        <v>5324.8186709448282</v>
      </c>
      <c r="M171" s="16">
        <v>4486.5831575517541</v>
      </c>
      <c r="N171" s="16">
        <v>3960.1601476722026</v>
      </c>
      <c r="O171" s="16">
        <v>3555.3954559031249</v>
      </c>
    </row>
    <row r="172" spans="1:15" x14ac:dyDescent="0.3">
      <c r="A172" s="15" t="str">
        <f>INDEX('R1. Scenario specifications'!$C$11:$C$49,MATCH($B172,'R1. Scenario specifications'!$A$11:$A$49,0))</f>
        <v>Current 1.75DS, 2020 start, 'Expect the Unexpected'</v>
      </c>
      <c r="B172" s="15" t="s">
        <v>32</v>
      </c>
      <c r="C172" s="15" t="s">
        <v>314</v>
      </c>
      <c r="D172" s="15" t="s">
        <v>346</v>
      </c>
      <c r="E172" s="16">
        <v>0</v>
      </c>
      <c r="F172" s="16">
        <v>0</v>
      </c>
      <c r="G172" s="16">
        <v>0</v>
      </c>
      <c r="H172" s="16">
        <v>1245.9294161887101</v>
      </c>
      <c r="I172" s="16">
        <v>2258.3843771971492</v>
      </c>
      <c r="J172" s="16">
        <v>3019.3973106566273</v>
      </c>
      <c r="K172" s="16">
        <v>9145.2197993875761</v>
      </c>
      <c r="L172" s="16">
        <v>6979.9663861646204</v>
      </c>
      <c r="M172" s="16">
        <v>2543.821316543123</v>
      </c>
      <c r="N172" s="16">
        <v>629.06471724878986</v>
      </c>
      <c r="O172" s="16">
        <v>79.871503020045196</v>
      </c>
    </row>
    <row r="173" spans="1:15" x14ac:dyDescent="0.3">
      <c r="A173" s="15" t="str">
        <f>INDEX('R1. Scenario specifications'!$C$11:$C$49,MATCH($B173,'R1. Scenario specifications'!$A$11:$A$49,0))</f>
        <v>Current 1.75DS, 2020 start, 'Expect the Unexpected'</v>
      </c>
      <c r="B173" s="15" t="s">
        <v>32</v>
      </c>
      <c r="C173" s="15" t="s">
        <v>316</v>
      </c>
      <c r="D173" s="15" t="s">
        <v>347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2126.4589190060228</v>
      </c>
      <c r="M173" s="16">
        <v>3931.4563234686757</v>
      </c>
      <c r="N173" s="16">
        <v>6596.4329599161529</v>
      </c>
      <c r="O173" s="16">
        <v>4474.1121972423007</v>
      </c>
    </row>
    <row r="174" spans="1:15" x14ac:dyDescent="0.3">
      <c r="A174" s="15" t="str">
        <f>INDEX('R1. Scenario specifications'!$C$11:$C$49,MATCH($B174,'R1. Scenario specifications'!$A$11:$A$49,0))</f>
        <v>Current 1.75DS, 2030 start, 'Expect the Unexpected'</v>
      </c>
      <c r="B174" s="15" t="s">
        <v>33</v>
      </c>
      <c r="C174" s="15" t="s">
        <v>311</v>
      </c>
      <c r="D174" s="15" t="s">
        <v>343</v>
      </c>
      <c r="E174" s="16">
        <v>217.31672274041591</v>
      </c>
      <c r="F174" s="16">
        <v>168.21969644858234</v>
      </c>
      <c r="G174" s="16">
        <v>1044.8405945709637</v>
      </c>
      <c r="H174" s="16">
        <v>2836.1802049178796</v>
      </c>
      <c r="I174" s="16">
        <v>1723.46277027925</v>
      </c>
      <c r="J174" s="16">
        <v>1070.7528382375062</v>
      </c>
      <c r="K174" s="16">
        <v>1524.2662959041504</v>
      </c>
      <c r="L174" s="16">
        <v>998.27610867125634</v>
      </c>
      <c r="M174" s="16">
        <v>871.2613151827054</v>
      </c>
      <c r="N174" s="16">
        <v>1831.5367720813144</v>
      </c>
      <c r="O174" s="16">
        <v>2405.7546817209327</v>
      </c>
    </row>
    <row r="175" spans="1:15" x14ac:dyDescent="0.3">
      <c r="A175" s="15" t="str">
        <f>INDEX('R1. Scenario specifications'!$C$11:$C$49,MATCH($B175,'R1. Scenario specifications'!$A$11:$A$49,0))</f>
        <v>Current 1.75DS, 2030 start, 'Expect the Unexpected'</v>
      </c>
      <c r="B175" s="15" t="s">
        <v>33</v>
      </c>
      <c r="C175" s="15" t="s">
        <v>312</v>
      </c>
      <c r="D175" s="15" t="s">
        <v>342</v>
      </c>
      <c r="E175" s="16">
        <v>0.14080836420000001</v>
      </c>
      <c r="F175" s="16">
        <v>6.1144027199999992E-2</v>
      </c>
      <c r="G175" s="16">
        <v>55.3</v>
      </c>
      <c r="H175" s="16">
        <v>71.747318231594107</v>
      </c>
      <c r="I175" s="16">
        <v>71.747318231594107</v>
      </c>
      <c r="J175" s="16">
        <v>124.09775657121359</v>
      </c>
      <c r="K175" s="16">
        <v>3269.069486776858</v>
      </c>
      <c r="L175" s="16">
        <v>13817.874642290124</v>
      </c>
      <c r="M175" s="16">
        <v>22543.117441957635</v>
      </c>
      <c r="N175" s="16">
        <v>24657.597393481072</v>
      </c>
      <c r="O175" s="16">
        <v>28801.382424343719</v>
      </c>
    </row>
    <row r="176" spans="1:15" x14ac:dyDescent="0.3">
      <c r="A176" s="15" t="str">
        <f>INDEX('R1. Scenario specifications'!$C$11:$C$49,MATCH($B176,'R1. Scenario specifications'!$A$11:$A$49,0))</f>
        <v>Current 1.75DS, 2030 start, 'Expect the Unexpected'</v>
      </c>
      <c r="B176" s="15" t="s">
        <v>33</v>
      </c>
      <c r="C176" s="15" t="s">
        <v>315</v>
      </c>
      <c r="D176" s="15" t="s">
        <v>344</v>
      </c>
      <c r="E176" s="16">
        <v>0</v>
      </c>
      <c r="F176" s="16">
        <v>0</v>
      </c>
      <c r="G176" s="16">
        <v>0</v>
      </c>
      <c r="H176" s="16">
        <v>0</v>
      </c>
      <c r="I176" s="16">
        <v>4123.3003085705486</v>
      </c>
      <c r="J176" s="16">
        <v>6220.1872055711838</v>
      </c>
      <c r="K176" s="16">
        <v>6556.6083672999212</v>
      </c>
      <c r="L176" s="16">
        <v>7513.197138509071</v>
      </c>
      <c r="M176" s="16">
        <v>8116.7962154868683</v>
      </c>
      <c r="N176" s="16">
        <v>8537.9573021459146</v>
      </c>
      <c r="O176" s="16">
        <v>9078.482907383217</v>
      </c>
    </row>
    <row r="177" spans="1:15" x14ac:dyDescent="0.3">
      <c r="A177" s="15" t="str">
        <f>INDEX('R1. Scenario specifications'!$C$11:$C$49,MATCH($B177,'R1. Scenario specifications'!$A$11:$A$49,0))</f>
        <v>Current 1.75DS, 2030 start, 'Expect the Unexpected'</v>
      </c>
      <c r="B177" s="15" t="s">
        <v>33</v>
      </c>
      <c r="C177" s="15" t="s">
        <v>313</v>
      </c>
      <c r="D177" s="15" t="s">
        <v>345</v>
      </c>
      <c r="E177" s="16">
        <v>12817.683589977194</v>
      </c>
      <c r="F177" s="16">
        <v>16998.936298407134</v>
      </c>
      <c r="G177" s="16">
        <v>24566.357961053694</v>
      </c>
      <c r="H177" s="16">
        <v>25435.8540469195</v>
      </c>
      <c r="I177" s="16">
        <v>20881.344121600057</v>
      </c>
      <c r="J177" s="16">
        <v>11601.381087454643</v>
      </c>
      <c r="K177" s="16">
        <v>5224.5473386266058</v>
      </c>
      <c r="L177" s="16">
        <v>4650.9929961778562</v>
      </c>
      <c r="M177" s="16">
        <v>4802.5887164234182</v>
      </c>
      <c r="N177" s="16">
        <v>4125.3292811362826</v>
      </c>
      <c r="O177" s="16">
        <v>3681.8319065245523</v>
      </c>
    </row>
    <row r="178" spans="1:15" x14ac:dyDescent="0.3">
      <c r="A178" s="15" t="str">
        <f>INDEX('R1. Scenario specifications'!$C$11:$C$49,MATCH($B178,'R1. Scenario specifications'!$A$11:$A$49,0))</f>
        <v>Current 1.75DS, 2030 start, 'Expect the Unexpected'</v>
      </c>
      <c r="B178" s="15" t="s">
        <v>33</v>
      </c>
      <c r="C178" s="15" t="s">
        <v>314</v>
      </c>
      <c r="D178" s="15" t="s">
        <v>346</v>
      </c>
      <c r="E178" s="16">
        <v>0</v>
      </c>
      <c r="F178" s="16">
        <v>0</v>
      </c>
      <c r="G178" s="16">
        <v>0</v>
      </c>
      <c r="H178" s="16">
        <v>0</v>
      </c>
      <c r="I178" s="16">
        <v>2339.0462261697767</v>
      </c>
      <c r="J178" s="16">
        <v>7734.7853870463105</v>
      </c>
      <c r="K178" s="16">
        <v>8969.192489581259</v>
      </c>
      <c r="L178" s="16">
        <v>10746.256008815863</v>
      </c>
      <c r="M178" s="16">
        <v>4619.4252505172726</v>
      </c>
      <c r="N178" s="16">
        <v>1531.7543565574356</v>
      </c>
      <c r="O178" s="16">
        <v>275.87207485446561</v>
      </c>
    </row>
    <row r="179" spans="1:15" x14ac:dyDescent="0.3">
      <c r="A179" s="15" t="str">
        <f>INDEX('R1. Scenario specifications'!$C$11:$C$49,MATCH($B179,'R1. Scenario specifications'!$A$11:$A$49,0))</f>
        <v>Current 1.75DS, 2030 start, 'Expect the Unexpected'</v>
      </c>
      <c r="B179" s="15" t="s">
        <v>33</v>
      </c>
      <c r="C179" s="15" t="s">
        <v>316</v>
      </c>
      <c r="D179" s="15" t="s">
        <v>347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7602.6658029767523</v>
      </c>
      <c r="K179" s="16">
        <v>10957.311364052646</v>
      </c>
      <c r="L179" s="16">
        <v>2586.4010399422996</v>
      </c>
      <c r="M179" s="16">
        <v>1887.5116608208418</v>
      </c>
      <c r="N179" s="16">
        <v>4543.7449583130128</v>
      </c>
      <c r="O179" s="16">
        <v>3815.1182810497708</v>
      </c>
    </row>
    <row r="180" spans="1:15" x14ac:dyDescent="0.3">
      <c r="A180" s="15" t="str">
        <f>INDEX('R1. Scenario specifications'!$C$11:$C$49,MATCH($B180,'R1. Scenario specifications'!$A$11:$A$49,0))</f>
        <v>Current 1.75DS, 2020 start, 'Expect the Unexpected' but with cheap renewables</v>
      </c>
      <c r="B180" s="15" t="s">
        <v>34</v>
      </c>
      <c r="C180" s="15" t="s">
        <v>311</v>
      </c>
      <c r="D180" s="15" t="s">
        <v>343</v>
      </c>
      <c r="E180" s="16">
        <v>217.31672274041591</v>
      </c>
      <c r="F180" s="16">
        <v>168.21969644858234</v>
      </c>
      <c r="G180" s="16">
        <v>1044.8405945709637</v>
      </c>
      <c r="H180" s="16">
        <v>1208.3730747183185</v>
      </c>
      <c r="I180" s="16">
        <v>1586.7275055961607</v>
      </c>
      <c r="J180" s="16">
        <v>1859.3552399984137</v>
      </c>
      <c r="K180" s="16">
        <v>872.22131232742663</v>
      </c>
      <c r="L180" s="16">
        <v>528.06387459586222</v>
      </c>
      <c r="M180" s="16">
        <v>1059.4942462406104</v>
      </c>
      <c r="N180" s="16">
        <v>1907.3768687782606</v>
      </c>
      <c r="O180" s="16">
        <v>2539.1635302478549</v>
      </c>
    </row>
    <row r="181" spans="1:15" x14ac:dyDescent="0.3">
      <c r="A181" s="15" t="str">
        <f>INDEX('R1. Scenario specifications'!$C$11:$C$49,MATCH($B181,'R1. Scenario specifications'!$A$11:$A$49,0))</f>
        <v>Current 1.75DS, 2020 start, 'Expect the Unexpected' but with cheap renewables</v>
      </c>
      <c r="B181" s="15" t="s">
        <v>34</v>
      </c>
      <c r="C181" s="15" t="s">
        <v>312</v>
      </c>
      <c r="D181" s="15" t="s">
        <v>342</v>
      </c>
      <c r="E181" s="16">
        <v>0.14080836420000001</v>
      </c>
      <c r="F181" s="16">
        <v>6.1144027199999992E-2</v>
      </c>
      <c r="G181" s="16">
        <v>55.3</v>
      </c>
      <c r="H181" s="16">
        <v>71.747318231594093</v>
      </c>
      <c r="I181" s="16">
        <v>71.747318231594093</v>
      </c>
      <c r="J181" s="16">
        <v>71.747318231594093</v>
      </c>
      <c r="K181" s="16">
        <v>9548.4890187426317</v>
      </c>
      <c r="L181" s="16">
        <v>17355.657575300414</v>
      </c>
      <c r="M181" s="16">
        <v>22813.980933939001</v>
      </c>
      <c r="N181" s="16">
        <v>23568.20800943748</v>
      </c>
      <c r="O181" s="16">
        <v>28592.830972868618</v>
      </c>
    </row>
    <row r="182" spans="1:15" x14ac:dyDescent="0.3">
      <c r="A182" s="15" t="str">
        <f>INDEX('R1. Scenario specifications'!$C$11:$C$49,MATCH($B182,'R1. Scenario specifications'!$A$11:$A$49,0))</f>
        <v>Current 1.75DS, 2020 start, 'Expect the Unexpected' but with cheap renewables</v>
      </c>
      <c r="B182" s="15" t="s">
        <v>34</v>
      </c>
      <c r="C182" s="15" t="s">
        <v>315</v>
      </c>
      <c r="D182" s="15" t="s">
        <v>344</v>
      </c>
      <c r="E182" s="16">
        <v>0</v>
      </c>
      <c r="F182" s="16">
        <v>0</v>
      </c>
      <c r="G182" s="16">
        <v>0</v>
      </c>
      <c r="H182" s="16">
        <v>2925.5996041803623</v>
      </c>
      <c r="I182" s="16">
        <v>4511.4753931568803</v>
      </c>
      <c r="J182" s="16">
        <v>6542.0530115889014</v>
      </c>
      <c r="K182" s="16">
        <v>7144.8509693430296</v>
      </c>
      <c r="L182" s="16">
        <v>7617.116944089923</v>
      </c>
      <c r="M182" s="16">
        <v>8099.4758314405099</v>
      </c>
      <c r="N182" s="16">
        <v>8486.4010470862231</v>
      </c>
      <c r="O182" s="16">
        <v>9051.4625034916517</v>
      </c>
    </row>
    <row r="183" spans="1:15" x14ac:dyDescent="0.3">
      <c r="A183" s="15" t="str">
        <f>INDEX('R1. Scenario specifications'!$C$11:$C$49,MATCH($B183,'R1. Scenario specifications'!$A$11:$A$49,0))</f>
        <v>Current 1.75DS, 2020 start, 'Expect the Unexpected' but with cheap renewables</v>
      </c>
      <c r="B183" s="15" t="s">
        <v>34</v>
      </c>
      <c r="C183" s="15" t="s">
        <v>313</v>
      </c>
      <c r="D183" s="15" t="s">
        <v>345</v>
      </c>
      <c r="E183" s="16">
        <v>12817.683589977194</v>
      </c>
      <c r="F183" s="16">
        <v>16998.936298407134</v>
      </c>
      <c r="G183" s="16">
        <v>24566.357961053694</v>
      </c>
      <c r="H183" s="16">
        <v>22987.90586634689</v>
      </c>
      <c r="I183" s="16">
        <v>20700.666471104374</v>
      </c>
      <c r="J183" s="16">
        <v>23119.956982406617</v>
      </c>
      <c r="K183" s="16">
        <v>10644.234905680814</v>
      </c>
      <c r="L183" s="16">
        <v>5313.6911744421004</v>
      </c>
      <c r="M183" s="16">
        <v>4593.5778002995794</v>
      </c>
      <c r="N183" s="16">
        <v>4022.0328328245237</v>
      </c>
      <c r="O183" s="16">
        <v>3488.5160431240961</v>
      </c>
    </row>
    <row r="184" spans="1:15" x14ac:dyDescent="0.3">
      <c r="A184" s="15" t="str">
        <f>INDEX('R1. Scenario specifications'!$C$11:$C$49,MATCH($B184,'R1. Scenario specifications'!$A$11:$A$49,0))</f>
        <v>Current 1.75DS, 2020 start, 'Expect the Unexpected' but with cheap renewables</v>
      </c>
      <c r="B184" s="15" t="s">
        <v>34</v>
      </c>
      <c r="C184" s="15" t="s">
        <v>314</v>
      </c>
      <c r="D184" s="15" t="s">
        <v>346</v>
      </c>
      <c r="E184" s="16">
        <v>0</v>
      </c>
      <c r="F184" s="16">
        <v>0</v>
      </c>
      <c r="G184" s="16">
        <v>0</v>
      </c>
      <c r="H184" s="16">
        <v>1186.5767740940701</v>
      </c>
      <c r="I184" s="16">
        <v>2248.3693044284028</v>
      </c>
      <c r="J184" s="16">
        <v>3019.5401702568902</v>
      </c>
      <c r="K184" s="16">
        <v>9417.8063043399816</v>
      </c>
      <c r="L184" s="16">
        <v>7150.7874413982381</v>
      </c>
      <c r="M184" s="16">
        <v>3029.4057272854684</v>
      </c>
      <c r="N184" s="16">
        <v>922.39884119687906</v>
      </c>
      <c r="O184" s="16">
        <v>126.51706011504366</v>
      </c>
    </row>
    <row r="185" spans="1:15" x14ac:dyDescent="0.3">
      <c r="A185" s="15" t="str">
        <f>INDEX('R1. Scenario specifications'!$C$11:$C$49,MATCH($B185,'R1. Scenario specifications'!$A$11:$A$49,0))</f>
        <v>Current 1.75DS, 2020 start, 'Expect the Unexpected' but with cheap renewables</v>
      </c>
      <c r="B185" s="15" t="s">
        <v>34</v>
      </c>
      <c r="C185" s="15" t="s">
        <v>316</v>
      </c>
      <c r="D185" s="15" t="s">
        <v>347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2175.817412818566</v>
      </c>
      <c r="M185" s="16">
        <v>3160.4046787796697</v>
      </c>
      <c r="N185" s="16">
        <v>6005.4487344860117</v>
      </c>
      <c r="O185" s="16">
        <v>4167.6434660204523</v>
      </c>
    </row>
    <row r="186" spans="1:15" x14ac:dyDescent="0.3">
      <c r="A186" s="15" t="str">
        <f>INDEX('R1. Scenario specifications'!$C$11:$C$49,MATCH($B186,'R1. Scenario specifications'!$A$11:$A$49,0))</f>
        <v>Current 1.75DS, 2030 start, 'Expect the Unexpected' but with cheap renewables</v>
      </c>
      <c r="B186" s="15" t="s">
        <v>35</v>
      </c>
      <c r="C186" s="15" t="s">
        <v>311</v>
      </c>
      <c r="D186" s="15" t="s">
        <v>343</v>
      </c>
      <c r="E186" s="16">
        <v>217.31672274041591</v>
      </c>
      <c r="F186" s="16">
        <v>168.21969644858234</v>
      </c>
      <c r="G186" s="16">
        <v>1044.8405945709637</v>
      </c>
      <c r="H186" s="16">
        <v>2836.1802049178796</v>
      </c>
      <c r="I186" s="16">
        <v>1618.7970820788653</v>
      </c>
      <c r="J186" s="16">
        <v>1011.1632364964271</v>
      </c>
      <c r="K186" s="16">
        <v>1533.3945237731255</v>
      </c>
      <c r="L186" s="16">
        <v>1000.5302654708304</v>
      </c>
      <c r="M186" s="16">
        <v>867.33628401931207</v>
      </c>
      <c r="N186" s="16">
        <v>1839.1530707158327</v>
      </c>
      <c r="O186" s="16">
        <v>2408.063954526167</v>
      </c>
    </row>
    <row r="187" spans="1:15" x14ac:dyDescent="0.3">
      <c r="A187" s="15" t="str">
        <f>INDEX('R1. Scenario specifications'!$C$11:$C$49,MATCH($B187,'R1. Scenario specifications'!$A$11:$A$49,0))</f>
        <v>Current 1.75DS, 2030 start, 'Expect the Unexpected' but with cheap renewables</v>
      </c>
      <c r="B187" s="15" t="s">
        <v>35</v>
      </c>
      <c r="C187" s="15" t="s">
        <v>312</v>
      </c>
      <c r="D187" s="15" t="s">
        <v>342</v>
      </c>
      <c r="E187" s="16">
        <v>0.14080836420000001</v>
      </c>
      <c r="F187" s="16">
        <v>6.1144027199999992E-2</v>
      </c>
      <c r="G187" s="16">
        <v>55.3</v>
      </c>
      <c r="H187" s="16">
        <v>71.747318231594107</v>
      </c>
      <c r="I187" s="16">
        <v>71.747318231594107</v>
      </c>
      <c r="J187" s="16">
        <v>120.47862138409229</v>
      </c>
      <c r="K187" s="16">
        <v>2128.1215298239308</v>
      </c>
      <c r="L187" s="16">
        <v>13735.467753489593</v>
      </c>
      <c r="M187" s="16">
        <v>22941.229238026597</v>
      </c>
      <c r="N187" s="16">
        <v>24751.337970965425</v>
      </c>
      <c r="O187" s="16">
        <v>28715.259229246789</v>
      </c>
    </row>
    <row r="188" spans="1:15" x14ac:dyDescent="0.3">
      <c r="A188" s="15" t="str">
        <f>INDEX('R1. Scenario specifications'!$C$11:$C$49,MATCH($B188,'R1. Scenario specifications'!$A$11:$A$49,0))</f>
        <v>Current 1.75DS, 2030 start, 'Expect the Unexpected' but with cheap renewables</v>
      </c>
      <c r="B188" s="15" t="s">
        <v>35</v>
      </c>
      <c r="C188" s="15" t="s">
        <v>315</v>
      </c>
      <c r="D188" s="15" t="s">
        <v>344</v>
      </c>
      <c r="E188" s="16">
        <v>0</v>
      </c>
      <c r="F188" s="16">
        <v>0</v>
      </c>
      <c r="G188" s="16">
        <v>0</v>
      </c>
      <c r="H188" s="16">
        <v>0</v>
      </c>
      <c r="I188" s="16">
        <v>4122.8020251581374</v>
      </c>
      <c r="J188" s="16">
        <v>6207.5460569355118</v>
      </c>
      <c r="K188" s="16">
        <v>6499.8829530671683</v>
      </c>
      <c r="L188" s="16">
        <v>7486.5926718314777</v>
      </c>
      <c r="M188" s="16">
        <v>8117.2906268529987</v>
      </c>
      <c r="N188" s="16">
        <v>8542.6071801102044</v>
      </c>
      <c r="O188" s="16">
        <v>9098.6127182005966</v>
      </c>
    </row>
    <row r="189" spans="1:15" x14ac:dyDescent="0.3">
      <c r="A189" s="15" t="str">
        <f>INDEX('R1. Scenario specifications'!$C$11:$C$49,MATCH($B189,'R1. Scenario specifications'!$A$11:$A$49,0))</f>
        <v>Current 1.75DS, 2030 start, 'Expect the Unexpected' but with cheap renewables</v>
      </c>
      <c r="B189" s="15" t="s">
        <v>35</v>
      </c>
      <c r="C189" s="15" t="s">
        <v>313</v>
      </c>
      <c r="D189" s="15" t="s">
        <v>345</v>
      </c>
      <c r="E189" s="16">
        <v>12817.683589977194</v>
      </c>
      <c r="F189" s="16">
        <v>16998.936298407134</v>
      </c>
      <c r="G189" s="16">
        <v>24566.357961053694</v>
      </c>
      <c r="H189" s="16">
        <v>25435.8540469195</v>
      </c>
      <c r="I189" s="16">
        <v>20986.508093212851</v>
      </c>
      <c r="J189" s="16">
        <v>12082.935430811898</v>
      </c>
      <c r="K189" s="16">
        <v>5379.7327485162978</v>
      </c>
      <c r="L189" s="16">
        <v>4677.9741295926715</v>
      </c>
      <c r="M189" s="16">
        <v>4816.3185438190922</v>
      </c>
      <c r="N189" s="16">
        <v>4119.9910434371413</v>
      </c>
      <c r="O189" s="16">
        <v>3679.6961202815442</v>
      </c>
    </row>
    <row r="190" spans="1:15" x14ac:dyDescent="0.3">
      <c r="A190" s="15" t="str">
        <f>INDEX('R1. Scenario specifications'!$C$11:$C$49,MATCH($B190,'R1. Scenario specifications'!$A$11:$A$49,0))</f>
        <v>Current 1.75DS, 2030 start, 'Expect the Unexpected' but with cheap renewables</v>
      </c>
      <c r="B190" s="15" t="s">
        <v>35</v>
      </c>
      <c r="C190" s="15" t="s">
        <v>314</v>
      </c>
      <c r="D190" s="15" t="s">
        <v>346</v>
      </c>
      <c r="E190" s="16">
        <v>0</v>
      </c>
      <c r="F190" s="16">
        <v>0</v>
      </c>
      <c r="G190" s="16">
        <v>0</v>
      </c>
      <c r="H190" s="16">
        <v>0</v>
      </c>
      <c r="I190" s="16">
        <v>2339.0462261697767</v>
      </c>
      <c r="J190" s="16">
        <v>7395.2670075061551</v>
      </c>
      <c r="K190" s="16">
        <v>7961.1251813302788</v>
      </c>
      <c r="L190" s="16">
        <v>10221.596329040571</v>
      </c>
      <c r="M190" s="16">
        <v>4668.3424100034508</v>
      </c>
      <c r="N190" s="16">
        <v>1576.2082910017489</v>
      </c>
      <c r="O190" s="16">
        <v>278.06085637016054</v>
      </c>
    </row>
    <row r="191" spans="1:15" x14ac:dyDescent="0.3">
      <c r="A191" s="15" t="str">
        <f>INDEX('R1. Scenario specifications'!$C$11:$C$49,MATCH($B191,'R1. Scenario specifications'!$A$11:$A$49,0))</f>
        <v>Current 1.75DS, 2030 start, 'Expect the Unexpected' but with cheap renewables</v>
      </c>
      <c r="B191" s="15" t="s">
        <v>35</v>
      </c>
      <c r="C191" s="15" t="s">
        <v>316</v>
      </c>
      <c r="D191" s="15" t="s">
        <v>347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7562.6445079785026</v>
      </c>
      <c r="K191" s="16">
        <v>12985.628690021449</v>
      </c>
      <c r="L191" s="16">
        <v>3193.2031207376781</v>
      </c>
      <c r="M191" s="16">
        <v>1429.9346551719241</v>
      </c>
      <c r="N191" s="16">
        <v>4431.0395732050383</v>
      </c>
      <c r="O191" s="16">
        <v>3903.1215892353712</v>
      </c>
    </row>
    <row r="192" spans="1:15" x14ac:dyDescent="0.3">
      <c r="A192" s="15" t="str">
        <f>INDEX('R1. Scenario specifications'!$C$11:$C$49,MATCH($B192,'R1. Scenario specifications'!$A$11:$A$49,0))</f>
        <v>Current 1.75DS, 2020 start, 'Expect the Unexpected' but with cheap CCS</v>
      </c>
      <c r="B192" s="15" t="s">
        <v>36</v>
      </c>
      <c r="C192" s="15" t="s">
        <v>311</v>
      </c>
      <c r="D192" s="15" t="s">
        <v>343</v>
      </c>
      <c r="E192" s="16">
        <v>217.31672274041591</v>
      </c>
      <c r="F192" s="16">
        <v>168.21969644858234</v>
      </c>
      <c r="G192" s="16">
        <v>1044.8405945709637</v>
      </c>
      <c r="H192" s="16">
        <v>1183.1542692347623</v>
      </c>
      <c r="I192" s="16">
        <v>1632.6644247937802</v>
      </c>
      <c r="J192" s="16">
        <v>1971.1735547091405</v>
      </c>
      <c r="K192" s="16">
        <v>930.74188563848406</v>
      </c>
      <c r="L192" s="16">
        <v>527.82754867078484</v>
      </c>
      <c r="M192" s="16">
        <v>1165.3048949128467</v>
      </c>
      <c r="N192" s="16">
        <v>1969.2495539305671</v>
      </c>
      <c r="O192" s="16">
        <v>2463.2024300430617</v>
      </c>
    </row>
    <row r="193" spans="1:15" x14ac:dyDescent="0.3">
      <c r="A193" s="15" t="str">
        <f>INDEX('R1. Scenario specifications'!$C$11:$C$49,MATCH($B193,'R1. Scenario specifications'!$A$11:$A$49,0))</f>
        <v>Current 1.75DS, 2020 start, 'Expect the Unexpected' but with cheap CCS</v>
      </c>
      <c r="B193" s="15" t="s">
        <v>36</v>
      </c>
      <c r="C193" s="15" t="s">
        <v>312</v>
      </c>
      <c r="D193" s="15" t="s">
        <v>342</v>
      </c>
      <c r="E193" s="16">
        <v>0.14080836420000001</v>
      </c>
      <c r="F193" s="16">
        <v>6.1144027199999992E-2</v>
      </c>
      <c r="G193" s="16">
        <v>55.3</v>
      </c>
      <c r="H193" s="16">
        <v>71.747318231594093</v>
      </c>
      <c r="I193" s="16">
        <v>71.747318231594093</v>
      </c>
      <c r="J193" s="16">
        <v>71.747318231594093</v>
      </c>
      <c r="K193" s="16">
        <v>9781.3840939146594</v>
      </c>
      <c r="L193" s="16">
        <v>17561.247919692731</v>
      </c>
      <c r="M193" s="16">
        <v>22422.627557928303</v>
      </c>
      <c r="N193" s="16">
        <v>23224.878140829682</v>
      </c>
      <c r="O193" s="16">
        <v>28333.007798741823</v>
      </c>
    </row>
    <row r="194" spans="1:15" x14ac:dyDescent="0.3">
      <c r="A194" s="15" t="str">
        <f>INDEX('R1. Scenario specifications'!$C$11:$C$49,MATCH($B194,'R1. Scenario specifications'!$A$11:$A$49,0))</f>
        <v>Current 1.75DS, 2020 start, 'Expect the Unexpected' but with cheap CCS</v>
      </c>
      <c r="B194" s="15" t="s">
        <v>36</v>
      </c>
      <c r="C194" s="15" t="s">
        <v>315</v>
      </c>
      <c r="D194" s="15" t="s">
        <v>344</v>
      </c>
      <c r="E194" s="16">
        <v>0</v>
      </c>
      <c r="F194" s="16">
        <v>0</v>
      </c>
      <c r="G194" s="16">
        <v>0</v>
      </c>
      <c r="H194" s="16">
        <v>2920.5106923093185</v>
      </c>
      <c r="I194" s="16">
        <v>4512.1884244203138</v>
      </c>
      <c r="J194" s="16">
        <v>6540.047863511516</v>
      </c>
      <c r="K194" s="16">
        <v>7144.0223400421373</v>
      </c>
      <c r="L194" s="16">
        <v>7616.4643498412388</v>
      </c>
      <c r="M194" s="16">
        <v>8084.102434655123</v>
      </c>
      <c r="N194" s="16">
        <v>8478.7430459635052</v>
      </c>
      <c r="O194" s="16">
        <v>9051.5280366332408</v>
      </c>
    </row>
    <row r="195" spans="1:15" x14ac:dyDescent="0.3">
      <c r="A195" s="15" t="str">
        <f>INDEX('R1. Scenario specifications'!$C$11:$C$49,MATCH($B195,'R1. Scenario specifications'!$A$11:$A$49,0))</f>
        <v>Current 1.75DS, 2020 start, 'Expect the Unexpected' but with cheap CCS</v>
      </c>
      <c r="B195" s="15" t="s">
        <v>36</v>
      </c>
      <c r="C195" s="15" t="s">
        <v>313</v>
      </c>
      <c r="D195" s="15" t="s">
        <v>345</v>
      </c>
      <c r="E195" s="16">
        <v>12817.683589977194</v>
      </c>
      <c r="F195" s="16">
        <v>16998.936298407134</v>
      </c>
      <c r="G195" s="16">
        <v>24566.357961053694</v>
      </c>
      <c r="H195" s="16">
        <v>22905.668251674655</v>
      </c>
      <c r="I195" s="16">
        <v>20645.127751247073</v>
      </c>
      <c r="J195" s="16">
        <v>22993.385688395807</v>
      </c>
      <c r="K195" s="16">
        <v>10621.847274649865</v>
      </c>
      <c r="L195" s="16">
        <v>5324.8186709450019</v>
      </c>
      <c r="M195" s="16">
        <v>4486.5831575518514</v>
      </c>
      <c r="N195" s="16">
        <v>3960.1601476722171</v>
      </c>
      <c r="O195" s="16">
        <v>3555.3954559031245</v>
      </c>
    </row>
    <row r="196" spans="1:15" x14ac:dyDescent="0.3">
      <c r="A196" s="15" t="str">
        <f>INDEX('R1. Scenario specifications'!$C$11:$C$49,MATCH($B196,'R1. Scenario specifications'!$A$11:$A$49,0))</f>
        <v>Current 1.75DS, 2020 start, 'Expect the Unexpected' but with cheap CCS</v>
      </c>
      <c r="B196" s="15" t="s">
        <v>36</v>
      </c>
      <c r="C196" s="15" t="s">
        <v>314</v>
      </c>
      <c r="D196" s="15" t="s">
        <v>346</v>
      </c>
      <c r="E196" s="16">
        <v>0</v>
      </c>
      <c r="F196" s="16">
        <v>0</v>
      </c>
      <c r="G196" s="16">
        <v>0</v>
      </c>
      <c r="H196" s="16">
        <v>1245.9294161887101</v>
      </c>
      <c r="I196" s="16">
        <v>2258.3843771971692</v>
      </c>
      <c r="J196" s="16">
        <v>3019.3973106566332</v>
      </c>
      <c r="K196" s="16">
        <v>9145.2197993877035</v>
      </c>
      <c r="L196" s="16">
        <v>6979.9663861646914</v>
      </c>
      <c r="M196" s="16">
        <v>2543.8213165253342</v>
      </c>
      <c r="N196" s="16">
        <v>629.06471724362143</v>
      </c>
      <c r="O196" s="16">
        <v>79.8715030200825</v>
      </c>
    </row>
    <row r="197" spans="1:15" x14ac:dyDescent="0.3">
      <c r="A197" s="15" t="str">
        <f>INDEX('R1. Scenario specifications'!$C$11:$C$49,MATCH($B197,'R1. Scenario specifications'!$A$11:$A$49,0))</f>
        <v>Current 1.75DS, 2020 start, 'Expect the Unexpected' but with cheap CCS</v>
      </c>
      <c r="B197" s="15" t="s">
        <v>36</v>
      </c>
      <c r="C197" s="15" t="s">
        <v>316</v>
      </c>
      <c r="D197" s="15" t="s">
        <v>347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2126.4589190061029</v>
      </c>
      <c r="M197" s="16">
        <v>3931.4563235008818</v>
      </c>
      <c r="N197" s="16">
        <v>6596.4329599257262</v>
      </c>
      <c r="O197" s="16">
        <v>4474.1121972422025</v>
      </c>
    </row>
    <row r="198" spans="1:15" x14ac:dyDescent="0.3">
      <c r="A198" s="15" t="str">
        <f>INDEX('R1. Scenario specifications'!$C$11:$C$49,MATCH($B198,'R1. Scenario specifications'!$A$11:$A$49,0))</f>
        <v>Current 2DS, 2020 start, 'Expect the Unexpected' but with cheap renewables</v>
      </c>
      <c r="B198" s="15" t="s">
        <v>37</v>
      </c>
      <c r="C198" s="15" t="s">
        <v>311</v>
      </c>
      <c r="D198" s="15" t="s">
        <v>343</v>
      </c>
      <c r="E198" s="16">
        <v>217.24638951185781</v>
      </c>
      <c r="F198" s="16">
        <v>168.21969644858206</v>
      </c>
      <c r="G198" s="16">
        <v>1042.1099364571705</v>
      </c>
      <c r="H198" s="16">
        <v>1310.8666225485035</v>
      </c>
      <c r="I198" s="16">
        <v>2329.7480691604528</v>
      </c>
      <c r="J198" s="16">
        <v>2964.5723592912395</v>
      </c>
      <c r="K198" s="16">
        <v>1661.0915181808916</v>
      </c>
      <c r="L198" s="16">
        <v>391.86162877591755</v>
      </c>
      <c r="M198" s="16">
        <v>234.32580898435936</v>
      </c>
      <c r="N198" s="16">
        <v>819.53652453217933</v>
      </c>
      <c r="O198" s="16">
        <v>1485.1143034320639</v>
      </c>
    </row>
    <row r="199" spans="1:15" x14ac:dyDescent="0.3">
      <c r="A199" s="15" t="str">
        <f>INDEX('R1. Scenario specifications'!$C$11:$C$49,MATCH($B199,'R1. Scenario specifications'!$A$11:$A$49,0))</f>
        <v>Current 2DS, 2020 start, 'Expect the Unexpected' but with cheap renewables</v>
      </c>
      <c r="B199" s="15" t="s">
        <v>37</v>
      </c>
      <c r="C199" s="15" t="s">
        <v>312</v>
      </c>
      <c r="D199" s="15" t="s">
        <v>342</v>
      </c>
      <c r="E199" s="16">
        <v>0.14080836420000001</v>
      </c>
      <c r="F199" s="16">
        <v>6.1144027199999992E-2</v>
      </c>
      <c r="G199" s="16">
        <v>55.3</v>
      </c>
      <c r="H199" s="16">
        <v>71.747318231594093</v>
      </c>
      <c r="I199" s="16">
        <v>71.747318231594093</v>
      </c>
      <c r="J199" s="16">
        <v>71.747318231594107</v>
      </c>
      <c r="K199" s="16">
        <v>8055.3114719494179</v>
      </c>
      <c r="L199" s="16">
        <v>18401.726719415768</v>
      </c>
      <c r="M199" s="16">
        <v>24262.878953424992</v>
      </c>
      <c r="N199" s="16">
        <v>26365.556438760159</v>
      </c>
      <c r="O199" s="16">
        <v>29930.272947638965</v>
      </c>
    </row>
    <row r="200" spans="1:15" x14ac:dyDescent="0.3">
      <c r="A200" s="15" t="str">
        <f>INDEX('R1. Scenario specifications'!$C$11:$C$49,MATCH($B200,'R1. Scenario specifications'!$A$11:$A$49,0))</f>
        <v>Current 2DS, 2020 start, 'Expect the Unexpected' but with cheap renewables</v>
      </c>
      <c r="B200" s="15" t="s">
        <v>37</v>
      </c>
      <c r="C200" s="15" t="s">
        <v>315</v>
      </c>
      <c r="D200" s="15" t="s">
        <v>344</v>
      </c>
      <c r="E200" s="16">
        <v>0</v>
      </c>
      <c r="F200" s="16">
        <v>0</v>
      </c>
      <c r="G200" s="16">
        <v>0</v>
      </c>
      <c r="H200" s="16">
        <v>3011.9181575912198</v>
      </c>
      <c r="I200" s="16">
        <v>4594.309766506256</v>
      </c>
      <c r="J200" s="16">
        <v>6575.1221400239219</v>
      </c>
      <c r="K200" s="16">
        <v>7185.206173837656</v>
      </c>
      <c r="L200" s="16">
        <v>7674.0506490452608</v>
      </c>
      <c r="M200" s="16">
        <v>8144.7910563957676</v>
      </c>
      <c r="N200" s="16">
        <v>8602.9623169408569</v>
      </c>
      <c r="O200" s="16">
        <v>9143.5468281642388</v>
      </c>
    </row>
    <row r="201" spans="1:15" x14ac:dyDescent="0.3">
      <c r="A201" s="15" t="str">
        <f>INDEX('R1. Scenario specifications'!$C$11:$C$49,MATCH($B201,'R1. Scenario specifications'!$A$11:$A$49,0))</f>
        <v>Current 2DS, 2020 start, 'Expect the Unexpected' but with cheap renewables</v>
      </c>
      <c r="B201" s="15" t="s">
        <v>37</v>
      </c>
      <c r="C201" s="15" t="s">
        <v>313</v>
      </c>
      <c r="D201" s="15" t="s">
        <v>345</v>
      </c>
      <c r="E201" s="16">
        <v>12817.753923205752</v>
      </c>
      <c r="F201" s="16">
        <v>16998.936298407138</v>
      </c>
      <c r="G201" s="16">
        <v>24569.088619167484</v>
      </c>
      <c r="H201" s="16">
        <v>24014.829599061923</v>
      </c>
      <c r="I201" s="16">
        <v>21236.829973892724</v>
      </c>
      <c r="J201" s="16">
        <v>24915.315118182603</v>
      </c>
      <c r="K201" s="16">
        <v>14577.381851432325</v>
      </c>
      <c r="L201" s="16">
        <v>7804.9087450334428</v>
      </c>
      <c r="M201" s="16">
        <v>5834.9291193780291</v>
      </c>
      <c r="N201" s="16">
        <v>5199.3974518433961</v>
      </c>
      <c r="O201" s="16">
        <v>4761.0289302140791</v>
      </c>
    </row>
    <row r="202" spans="1:15" x14ac:dyDescent="0.3">
      <c r="A202" s="15" t="str">
        <f>INDEX('R1. Scenario specifications'!$C$11:$C$49,MATCH($B202,'R1. Scenario specifications'!$A$11:$A$49,0))</f>
        <v>Current 2DS, 2020 start, 'Expect the Unexpected' but with cheap renewables</v>
      </c>
      <c r="B202" s="15" t="s">
        <v>37</v>
      </c>
      <c r="C202" s="15" t="s">
        <v>314</v>
      </c>
      <c r="D202" s="15" t="s">
        <v>346</v>
      </c>
      <c r="E202" s="16">
        <v>0</v>
      </c>
      <c r="F202" s="16">
        <v>0</v>
      </c>
      <c r="G202" s="16">
        <v>0</v>
      </c>
      <c r="H202" s="16">
        <v>0</v>
      </c>
      <c r="I202" s="16">
        <v>1038.81667642344</v>
      </c>
      <c r="J202" s="16">
        <v>308.96470997148703</v>
      </c>
      <c r="K202" s="16">
        <v>6384.9389266002709</v>
      </c>
      <c r="L202" s="16">
        <v>6190.2064289782566</v>
      </c>
      <c r="M202" s="16">
        <v>3449.6993004197152</v>
      </c>
      <c r="N202" s="16">
        <v>2531.5122740259712</v>
      </c>
      <c r="O202" s="16">
        <v>616.27137856264312</v>
      </c>
    </row>
    <row r="203" spans="1:15" x14ac:dyDescent="0.3">
      <c r="A203" s="15" t="str">
        <f>INDEX('R1. Scenario specifications'!$C$11:$C$49,MATCH($B203,'R1. Scenario specifications'!$A$11:$A$49,0))</f>
        <v>Current 2DS, 2020 start, 'Expect the Unexpected' but with cheap renewables</v>
      </c>
      <c r="B203" s="15" t="s">
        <v>37</v>
      </c>
      <c r="C203" s="15" t="s">
        <v>316</v>
      </c>
      <c r="D203" s="15" t="s">
        <v>347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1107.8100772084199</v>
      </c>
      <c r="N203" s="16">
        <v>2057.5121608448662</v>
      </c>
      <c r="O203" s="16">
        <v>2566.3125203238487</v>
      </c>
    </row>
    <row r="204" spans="1:15" x14ac:dyDescent="0.3">
      <c r="A204" s="15" t="str">
        <f>INDEX('R1. Scenario specifications'!$C$11:$C$49,MATCH($B204,'R1. Scenario specifications'!$A$11:$A$49,0))</f>
        <v>Current 1.75DS, 2030 start, 'Expect the Unexpected' but with cheap CCS</v>
      </c>
      <c r="B204" s="15" t="s">
        <v>38</v>
      </c>
      <c r="C204" s="15" t="s">
        <v>311</v>
      </c>
      <c r="D204" s="15" t="s">
        <v>343</v>
      </c>
      <c r="E204" s="16">
        <v>217.31672274041591</v>
      </c>
      <c r="F204" s="16">
        <v>168.21969644858234</v>
      </c>
      <c r="G204" s="16">
        <v>1044.8405945709637</v>
      </c>
      <c r="H204" s="16">
        <v>2836.1802049178796</v>
      </c>
      <c r="I204" s="16">
        <v>1723.4627702792425</v>
      </c>
      <c r="J204" s="16">
        <v>1070.7528382375087</v>
      </c>
      <c r="K204" s="16">
        <v>1524.2662959041531</v>
      </c>
      <c r="L204" s="16">
        <v>998.27610867125611</v>
      </c>
      <c r="M204" s="16">
        <v>871.26131518005741</v>
      </c>
      <c r="N204" s="16">
        <v>1831.5367720813645</v>
      </c>
      <c r="O204" s="16">
        <v>2405.7546817209386</v>
      </c>
    </row>
    <row r="205" spans="1:15" x14ac:dyDescent="0.3">
      <c r="A205" s="15" t="str">
        <f>INDEX('R1. Scenario specifications'!$C$11:$C$49,MATCH($B205,'R1. Scenario specifications'!$A$11:$A$49,0))</f>
        <v>Current 1.75DS, 2030 start, 'Expect the Unexpected' but with cheap CCS</v>
      </c>
      <c r="B205" s="15" t="s">
        <v>38</v>
      </c>
      <c r="C205" s="15" t="s">
        <v>312</v>
      </c>
      <c r="D205" s="15" t="s">
        <v>342</v>
      </c>
      <c r="E205" s="16">
        <v>0.14080836420000001</v>
      </c>
      <c r="F205" s="16">
        <v>6.1144027199999992E-2</v>
      </c>
      <c r="G205" s="16">
        <v>55.3</v>
      </c>
      <c r="H205" s="16">
        <v>71.747318231594107</v>
      </c>
      <c r="I205" s="16">
        <v>71.747318231594107</v>
      </c>
      <c r="J205" s="16">
        <v>124.0977565713012</v>
      </c>
      <c r="K205" s="16">
        <v>3269.0694867774087</v>
      </c>
      <c r="L205" s="16">
        <v>13817.874641178845</v>
      </c>
      <c r="M205" s="16">
        <v>22543.117441330818</v>
      </c>
      <c r="N205" s="16">
        <v>24657.597393265634</v>
      </c>
      <c r="O205" s="16">
        <v>28801.382424343719</v>
      </c>
    </row>
    <row r="206" spans="1:15" x14ac:dyDescent="0.3">
      <c r="A206" s="15" t="str">
        <f>INDEX('R1. Scenario specifications'!$C$11:$C$49,MATCH($B206,'R1. Scenario specifications'!$A$11:$A$49,0))</f>
        <v>Current 1.75DS, 2030 start, 'Expect the Unexpected' but with cheap CCS</v>
      </c>
      <c r="B206" s="15" t="s">
        <v>38</v>
      </c>
      <c r="C206" s="15" t="s">
        <v>315</v>
      </c>
      <c r="D206" s="15" t="s">
        <v>344</v>
      </c>
      <c r="E206" s="16">
        <v>0</v>
      </c>
      <c r="F206" s="16">
        <v>0</v>
      </c>
      <c r="G206" s="16">
        <v>0</v>
      </c>
      <c r="H206" s="16">
        <v>0</v>
      </c>
      <c r="I206" s="16">
        <v>4123.3003085705468</v>
      </c>
      <c r="J206" s="16">
        <v>6220.1872055712656</v>
      </c>
      <c r="K206" s="16">
        <v>6556.6083672999648</v>
      </c>
      <c r="L206" s="16">
        <v>7513.1971385090728</v>
      </c>
      <c r="M206" s="16">
        <v>8116.7962154868674</v>
      </c>
      <c r="N206" s="16">
        <v>8537.9573021459146</v>
      </c>
      <c r="O206" s="16">
        <v>9078.482907383217</v>
      </c>
    </row>
    <row r="207" spans="1:15" x14ac:dyDescent="0.3">
      <c r="A207" s="15" t="str">
        <f>INDEX('R1. Scenario specifications'!$C$11:$C$49,MATCH($B207,'R1. Scenario specifications'!$A$11:$A$49,0))</f>
        <v>Current 1.75DS, 2030 start, 'Expect the Unexpected' but with cheap CCS</v>
      </c>
      <c r="B207" s="15" t="s">
        <v>38</v>
      </c>
      <c r="C207" s="15" t="s">
        <v>313</v>
      </c>
      <c r="D207" s="15" t="s">
        <v>345</v>
      </c>
      <c r="E207" s="16">
        <v>12817.683589977194</v>
      </c>
      <c r="F207" s="16">
        <v>16998.936298407134</v>
      </c>
      <c r="G207" s="16">
        <v>24566.357961053694</v>
      </c>
      <c r="H207" s="16">
        <v>25435.8540469195</v>
      </c>
      <c r="I207" s="16">
        <v>20881.344121600068</v>
      </c>
      <c r="J207" s="16">
        <v>11601.381087454482</v>
      </c>
      <c r="K207" s="16">
        <v>5224.5473386265348</v>
      </c>
      <c r="L207" s="16">
        <v>4650.9929961778562</v>
      </c>
      <c r="M207" s="16">
        <v>4802.5887164260666</v>
      </c>
      <c r="N207" s="16">
        <v>4125.3292811362344</v>
      </c>
      <c r="O207" s="16">
        <v>3681.8319065245469</v>
      </c>
    </row>
    <row r="208" spans="1:15" x14ac:dyDescent="0.3">
      <c r="A208" s="15" t="str">
        <f>INDEX('R1. Scenario specifications'!$C$11:$C$49,MATCH($B208,'R1. Scenario specifications'!$A$11:$A$49,0))</f>
        <v>Current 1.75DS, 2030 start, 'Expect the Unexpected' but with cheap CCS</v>
      </c>
      <c r="B208" s="15" t="s">
        <v>38</v>
      </c>
      <c r="C208" s="15" t="s">
        <v>314</v>
      </c>
      <c r="D208" s="15" t="s">
        <v>346</v>
      </c>
      <c r="E208" s="16">
        <v>0</v>
      </c>
      <c r="F208" s="16">
        <v>0</v>
      </c>
      <c r="G208" s="16">
        <v>0</v>
      </c>
      <c r="H208" s="16">
        <v>0</v>
      </c>
      <c r="I208" s="16">
        <v>2339.0462261697767</v>
      </c>
      <c r="J208" s="16">
        <v>7734.7853870463105</v>
      </c>
      <c r="K208" s="16">
        <v>8969.1924895812754</v>
      </c>
      <c r="L208" s="16">
        <v>10746.256009927301</v>
      </c>
      <c r="M208" s="16">
        <v>4619.4252515721892</v>
      </c>
      <c r="N208" s="16">
        <v>1531.7543567728721</v>
      </c>
      <c r="O208" s="16">
        <v>275.87207485446561</v>
      </c>
    </row>
    <row r="209" spans="1:15" x14ac:dyDescent="0.3">
      <c r="A209" s="15" t="str">
        <f>INDEX('R1. Scenario specifications'!$C$11:$C$49,MATCH($B209,'R1. Scenario specifications'!$A$11:$A$49,0))</f>
        <v>Current 1.75DS, 2030 start, 'Expect the Unexpected' but with cheap CCS</v>
      </c>
      <c r="B209" s="15" t="s">
        <v>38</v>
      </c>
      <c r="C209" s="15" t="s">
        <v>316</v>
      </c>
      <c r="D209" s="15" t="s">
        <v>347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7602.6658029767414</v>
      </c>
      <c r="K209" s="16">
        <v>10957.311364052099</v>
      </c>
      <c r="L209" s="16">
        <v>2586.4010399421381</v>
      </c>
      <c r="M209" s="16">
        <v>1887.511660392744</v>
      </c>
      <c r="N209" s="16">
        <v>4543.7449583130146</v>
      </c>
      <c r="O209" s="16">
        <v>3815.1182810497712</v>
      </c>
    </row>
    <row r="210" spans="1:15" x14ac:dyDescent="0.3">
      <c r="A210" s="15" t="str">
        <f>INDEX('R1. Scenario specifications'!$C$11:$C$49,MATCH($B210,'R1. Scenario specifications'!$A$11:$A$49,0))</f>
        <v>Current 1.75DS, 2020 start, 'Expect the Unexpected' but with cheap EVs</v>
      </c>
      <c r="B210" s="15" t="s">
        <v>39</v>
      </c>
      <c r="C210" s="15" t="s">
        <v>311</v>
      </c>
      <c r="D210" s="15" t="s">
        <v>343</v>
      </c>
      <c r="E210" s="16">
        <v>217.31672274041591</v>
      </c>
      <c r="F210" s="16">
        <v>168.21969644858234</v>
      </c>
      <c r="G210" s="16">
        <v>1044.8405945709637</v>
      </c>
      <c r="H210" s="16">
        <v>536.49385464793079</v>
      </c>
      <c r="I210" s="16">
        <v>361.82317630472073</v>
      </c>
      <c r="J210" s="16">
        <v>727.4333535525609</v>
      </c>
      <c r="K210" s="16">
        <v>634.88968270057785</v>
      </c>
      <c r="L210" s="16">
        <v>791.25119101297378</v>
      </c>
      <c r="M210" s="16">
        <v>1788.5691498932517</v>
      </c>
      <c r="N210" s="16">
        <v>2919.9760397634323</v>
      </c>
      <c r="O210" s="16">
        <v>2949.6572825422068</v>
      </c>
    </row>
    <row r="211" spans="1:15" x14ac:dyDescent="0.3">
      <c r="A211" s="15" t="str">
        <f>INDEX('R1. Scenario specifications'!$C$11:$C$49,MATCH($B211,'R1. Scenario specifications'!$A$11:$A$49,0))</f>
        <v>Current 1.75DS, 2020 start, 'Expect the Unexpected' but with cheap EVs</v>
      </c>
      <c r="B211" s="15" t="s">
        <v>39</v>
      </c>
      <c r="C211" s="15" t="s">
        <v>312</v>
      </c>
      <c r="D211" s="15" t="s">
        <v>342</v>
      </c>
      <c r="E211" s="16">
        <v>0.14080836420000001</v>
      </c>
      <c r="F211" s="16">
        <v>6.1144027199999992E-2</v>
      </c>
      <c r="G211" s="16">
        <v>55.3</v>
      </c>
      <c r="H211" s="16">
        <v>800.28516080084478</v>
      </c>
      <c r="I211" s="16">
        <v>14951.685026710085</v>
      </c>
      <c r="J211" s="16">
        <v>24083.445631426115</v>
      </c>
      <c r="K211" s="16">
        <v>26798.409287324925</v>
      </c>
      <c r="L211" s="16">
        <v>28428.521893298144</v>
      </c>
      <c r="M211" s="16">
        <v>31166.041298690558</v>
      </c>
      <c r="N211" s="16">
        <v>34114.194143370754</v>
      </c>
      <c r="O211" s="16">
        <v>36578.848696537527</v>
      </c>
    </row>
    <row r="212" spans="1:15" x14ac:dyDescent="0.3">
      <c r="A212" s="15" t="str">
        <f>INDEX('R1. Scenario specifications'!$C$11:$C$49,MATCH($B212,'R1. Scenario specifications'!$A$11:$A$49,0))</f>
        <v>Current 1.75DS, 2020 start, 'Expect the Unexpected' but with cheap EVs</v>
      </c>
      <c r="B212" s="15" t="s">
        <v>39</v>
      </c>
      <c r="C212" s="15" t="s">
        <v>315</v>
      </c>
      <c r="D212" s="15" t="s">
        <v>344</v>
      </c>
      <c r="E212" s="16">
        <v>0</v>
      </c>
      <c r="F212" s="16">
        <v>0</v>
      </c>
      <c r="G212" s="16">
        <v>0</v>
      </c>
      <c r="H212" s="16">
        <v>2844.3923702441634</v>
      </c>
      <c r="I212" s="16">
        <v>3967.0061136398554</v>
      </c>
      <c r="J212" s="16">
        <v>6084.6573145983884</v>
      </c>
      <c r="K212" s="16">
        <v>6626.8192148299177</v>
      </c>
      <c r="L212" s="16">
        <v>6693.028524320046</v>
      </c>
      <c r="M212" s="16">
        <v>6407.9465410091525</v>
      </c>
      <c r="N212" s="16">
        <v>5940.4963623107342</v>
      </c>
      <c r="O212" s="16">
        <v>7019.2604071666838</v>
      </c>
    </row>
    <row r="213" spans="1:15" x14ac:dyDescent="0.3">
      <c r="A213" s="15" t="str">
        <f>INDEX('R1. Scenario specifications'!$C$11:$C$49,MATCH($B213,'R1. Scenario specifications'!$A$11:$A$49,0))</f>
        <v>Current 1.75DS, 2020 start, 'Expect the Unexpected' but with cheap EVs</v>
      </c>
      <c r="B213" s="15" t="s">
        <v>39</v>
      </c>
      <c r="C213" s="15" t="s">
        <v>313</v>
      </c>
      <c r="D213" s="15" t="s">
        <v>345</v>
      </c>
      <c r="E213" s="16">
        <v>12817.683589977194</v>
      </c>
      <c r="F213" s="16">
        <v>16998.936298407134</v>
      </c>
      <c r="G213" s="16">
        <v>24566.357961053694</v>
      </c>
      <c r="H213" s="16">
        <v>13189.312727716777</v>
      </c>
      <c r="I213" s="16">
        <v>5872.8965019559382</v>
      </c>
      <c r="J213" s="16">
        <v>4467.9528425794015</v>
      </c>
      <c r="K213" s="16">
        <v>4805.6549884491642</v>
      </c>
      <c r="L213" s="16">
        <v>4876.6303574670965</v>
      </c>
      <c r="M213" s="16">
        <v>4134.2721106854351</v>
      </c>
      <c r="N213" s="16">
        <v>3291.1656498343536</v>
      </c>
      <c r="O213" s="16">
        <v>3231.7145527762655</v>
      </c>
    </row>
    <row r="214" spans="1:15" x14ac:dyDescent="0.3">
      <c r="A214" s="15" t="str">
        <f>INDEX('R1. Scenario specifications'!$C$11:$C$49,MATCH($B214,'R1. Scenario specifications'!$A$11:$A$49,0))</f>
        <v>Current 1.75DS, 2020 start, 'Expect the Unexpected' but with cheap EVs</v>
      </c>
      <c r="B214" s="15" t="s">
        <v>39</v>
      </c>
      <c r="C214" s="15" t="s">
        <v>314</v>
      </c>
      <c r="D214" s="15" t="s">
        <v>346</v>
      </c>
      <c r="E214" s="16">
        <v>0</v>
      </c>
      <c r="F214" s="16">
        <v>0</v>
      </c>
      <c r="G214" s="16">
        <v>0</v>
      </c>
      <c r="H214" s="16">
        <v>5463.3482118713364</v>
      </c>
      <c r="I214" s="16">
        <v>2975.8591641337011</v>
      </c>
      <c r="J214" s="16">
        <v>488.60534111248955</v>
      </c>
      <c r="K214" s="16">
        <v>107.86767698227808</v>
      </c>
      <c r="L214" s="16">
        <v>800.5856959664942</v>
      </c>
      <c r="M214" s="16">
        <v>804.41033709432247</v>
      </c>
      <c r="N214" s="16">
        <v>685.52289063792921</v>
      </c>
      <c r="O214" s="16">
        <v>164.40922272008197</v>
      </c>
    </row>
    <row r="215" spans="1:15" x14ac:dyDescent="0.3">
      <c r="A215" s="15" t="str">
        <f>INDEX('R1. Scenario specifications'!$C$11:$C$49,MATCH($B215,'R1. Scenario specifications'!$A$11:$A$49,0))</f>
        <v>Current 1.75DS, 2020 start, 'Expect the Unexpected' but with cheap EVs</v>
      </c>
      <c r="B215" s="15" t="s">
        <v>39</v>
      </c>
      <c r="C215" s="15" t="s">
        <v>316</v>
      </c>
      <c r="D215" s="15" t="s">
        <v>347</v>
      </c>
      <c r="E215" s="16">
        <v>0</v>
      </c>
      <c r="F215" s="16">
        <v>0</v>
      </c>
      <c r="G215" s="16">
        <v>0</v>
      </c>
      <c r="H215" s="16">
        <v>6021.9442290075522</v>
      </c>
      <c r="I215" s="16">
        <v>1791.0458066437343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</row>
    <row r="216" spans="1:15" x14ac:dyDescent="0.3">
      <c r="A216" s="15" t="str">
        <f>INDEX('R1. Scenario specifications'!$C$11:$C$49,MATCH($B216,'R1. Scenario specifications'!$A$11:$A$49,0))</f>
        <v>Current 1.75DS, 2030 start, 'Expect the Unexpected' but with cheap EVs</v>
      </c>
      <c r="B216" s="15" t="s">
        <v>40</v>
      </c>
      <c r="C216" s="15" t="s">
        <v>311</v>
      </c>
      <c r="D216" s="15" t="s">
        <v>343</v>
      </c>
      <c r="E216" s="16">
        <v>217.31672274041591</v>
      </c>
      <c r="F216" s="16">
        <v>168.21969644858234</v>
      </c>
      <c r="G216" s="16">
        <v>1044.8405945709637</v>
      </c>
      <c r="H216" s="16">
        <v>2836.1802049178796</v>
      </c>
      <c r="I216" s="16">
        <v>1300.9054313056874</v>
      </c>
      <c r="J216" s="16">
        <v>1327.5336076096989</v>
      </c>
      <c r="K216" s="16">
        <v>2332.2841277249636</v>
      </c>
      <c r="L216" s="16">
        <v>1509.9614880618763</v>
      </c>
      <c r="M216" s="16">
        <v>1592.0383915438931</v>
      </c>
      <c r="N216" s="16">
        <v>2632.4260590779877</v>
      </c>
      <c r="O216" s="16">
        <v>2711.4514451551886</v>
      </c>
    </row>
    <row r="217" spans="1:15" x14ac:dyDescent="0.3">
      <c r="A217" s="15" t="str">
        <f>INDEX('R1. Scenario specifications'!$C$11:$C$49,MATCH($B217,'R1. Scenario specifications'!$A$11:$A$49,0))</f>
        <v>Current 1.75DS, 2030 start, 'Expect the Unexpected' but with cheap EVs</v>
      </c>
      <c r="B217" s="15" t="s">
        <v>40</v>
      </c>
      <c r="C217" s="15" t="s">
        <v>312</v>
      </c>
      <c r="D217" s="15" t="s">
        <v>342</v>
      </c>
      <c r="E217" s="16">
        <v>0.14080836420000001</v>
      </c>
      <c r="F217" s="16">
        <v>6.1144027199999992E-2</v>
      </c>
      <c r="G217" s="16">
        <v>55.3</v>
      </c>
      <c r="H217" s="16">
        <v>71.747318231594107</v>
      </c>
      <c r="I217" s="16">
        <v>14884.178997782554</v>
      </c>
      <c r="J217" s="16">
        <v>24578.543405855315</v>
      </c>
      <c r="K217" s="16">
        <v>27278.947750796335</v>
      </c>
      <c r="L217" s="16">
        <v>29074.520421654033</v>
      </c>
      <c r="M217" s="16">
        <v>30734.224684336594</v>
      </c>
      <c r="N217" s="16">
        <v>33864.487563165952</v>
      </c>
      <c r="O217" s="16">
        <v>36585.482923969692</v>
      </c>
    </row>
    <row r="218" spans="1:15" x14ac:dyDescent="0.3">
      <c r="A218" s="15" t="str">
        <f>INDEX('R1. Scenario specifications'!$C$11:$C$49,MATCH($B218,'R1. Scenario specifications'!$A$11:$A$49,0))</f>
        <v>Current 1.75DS, 2030 start, 'Expect the Unexpected' but with cheap EVs</v>
      </c>
      <c r="B218" s="15" t="s">
        <v>40</v>
      </c>
      <c r="C218" s="15" t="s">
        <v>315</v>
      </c>
      <c r="D218" s="15" t="s">
        <v>344</v>
      </c>
      <c r="E218" s="16">
        <v>0</v>
      </c>
      <c r="F218" s="16">
        <v>0</v>
      </c>
      <c r="G218" s="16">
        <v>0</v>
      </c>
      <c r="H218" s="16">
        <v>0</v>
      </c>
      <c r="I218" s="16">
        <v>3528.01024176909</v>
      </c>
      <c r="J218" s="16">
        <v>5044.1625496771194</v>
      </c>
      <c r="K218" s="16">
        <v>4355.6763085743651</v>
      </c>
      <c r="L218" s="16">
        <v>6445.7623249520057</v>
      </c>
      <c r="M218" s="16">
        <v>6969.7237691304845</v>
      </c>
      <c r="N218" s="16">
        <v>6426.1887676920078</v>
      </c>
      <c r="O218" s="16">
        <v>7085.6827855977117</v>
      </c>
    </row>
    <row r="219" spans="1:15" x14ac:dyDescent="0.3">
      <c r="A219" s="15" t="str">
        <f>INDEX('R1. Scenario specifications'!$C$11:$C$49,MATCH($B219,'R1. Scenario specifications'!$A$11:$A$49,0))</f>
        <v>Current 1.75DS, 2030 start, 'Expect the Unexpected' but with cheap EVs</v>
      </c>
      <c r="B219" s="15" t="s">
        <v>40</v>
      </c>
      <c r="C219" s="15" t="s">
        <v>313</v>
      </c>
      <c r="D219" s="15" t="s">
        <v>345</v>
      </c>
      <c r="E219" s="16">
        <v>12817.683589977194</v>
      </c>
      <c r="F219" s="16">
        <v>16998.936298407134</v>
      </c>
      <c r="G219" s="16">
        <v>24566.357961053694</v>
      </c>
      <c r="H219" s="16">
        <v>25435.8540469195</v>
      </c>
      <c r="I219" s="16">
        <v>9464.8275011047645</v>
      </c>
      <c r="J219" s="16">
        <v>4054.4112158057828</v>
      </c>
      <c r="K219" s="16">
        <v>3263.7654421583138</v>
      </c>
      <c r="L219" s="16">
        <v>4279.8808588829852</v>
      </c>
      <c r="M219" s="16">
        <v>4395.8360391729739</v>
      </c>
      <c r="N219" s="16">
        <v>3595.3762945215385</v>
      </c>
      <c r="O219" s="16">
        <v>3529.0402453096185</v>
      </c>
    </row>
    <row r="220" spans="1:15" x14ac:dyDescent="0.3">
      <c r="A220" s="15" t="str">
        <f>INDEX('R1. Scenario specifications'!$C$11:$C$49,MATCH($B220,'R1. Scenario specifications'!$A$11:$A$49,0))</f>
        <v>Current 1.75DS, 2030 start, 'Expect the Unexpected' but with cheap EVs</v>
      </c>
      <c r="B220" s="15" t="s">
        <v>40</v>
      </c>
      <c r="C220" s="15" t="s">
        <v>314</v>
      </c>
      <c r="D220" s="15" t="s">
        <v>346</v>
      </c>
      <c r="E220" s="16">
        <v>0</v>
      </c>
      <c r="F220" s="16">
        <v>0</v>
      </c>
      <c r="G220" s="16">
        <v>0</v>
      </c>
      <c r="H220" s="16">
        <v>0</v>
      </c>
      <c r="I220" s="16">
        <v>649.20087807924676</v>
      </c>
      <c r="J220" s="16">
        <v>466.74892385372533</v>
      </c>
      <c r="K220" s="16">
        <v>826.38344605452482</v>
      </c>
      <c r="L220" s="16">
        <v>403.12649663084386</v>
      </c>
      <c r="M220" s="16">
        <v>712.72304176759098</v>
      </c>
      <c r="N220" s="16">
        <v>625.0267660187634</v>
      </c>
      <c r="O220" s="16">
        <v>134.76883266450412</v>
      </c>
    </row>
    <row r="221" spans="1:15" x14ac:dyDescent="0.3">
      <c r="A221" s="15" t="str">
        <f>INDEX('R1. Scenario specifications'!$C$11:$C$49,MATCH($B221,'R1. Scenario specifications'!$A$11:$A$49,0))</f>
        <v>Current 1.75DS, 2030 start, 'Expect the Unexpected' but with cheap EVs</v>
      </c>
      <c r="B221" s="15" t="s">
        <v>40</v>
      </c>
      <c r="C221" s="15" t="s">
        <v>316</v>
      </c>
      <c r="D221" s="15" t="s">
        <v>347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</row>
    <row r="222" spans="1:15" x14ac:dyDescent="0.3">
      <c r="A222" s="15" t="str">
        <f>INDEX('R1. Scenario specifications'!$C$11:$C$49,MATCH($B222,'R1. Scenario specifications'!$A$11:$A$49,0))</f>
        <v>Current 1.75DS, 2020 start, 'Expect the Unexpected' but with cheap energy efficiency</v>
      </c>
      <c r="B222" s="15" t="s">
        <v>41</v>
      </c>
      <c r="C222" s="15" t="s">
        <v>311</v>
      </c>
      <c r="D222" s="15" t="s">
        <v>343</v>
      </c>
      <c r="E222" s="16">
        <v>217.31672274041591</v>
      </c>
      <c r="F222" s="16">
        <v>168.21969644858234</v>
      </c>
      <c r="G222" s="16">
        <v>1044.8405945709637</v>
      </c>
      <c r="H222" s="16">
        <v>998.425537007613</v>
      </c>
      <c r="I222" s="16">
        <v>1681.9065358538041</v>
      </c>
      <c r="J222" s="16">
        <v>2106.7708871211394</v>
      </c>
      <c r="K222" s="16">
        <v>1054.510959871152</v>
      </c>
      <c r="L222" s="16">
        <v>440.615371240434</v>
      </c>
      <c r="M222" s="16">
        <v>857.22077092543918</v>
      </c>
      <c r="N222" s="16">
        <v>1829.895033314488</v>
      </c>
      <c r="O222" s="16">
        <v>2482.839903270863</v>
      </c>
    </row>
    <row r="223" spans="1:15" x14ac:dyDescent="0.3">
      <c r="A223" s="15" t="str">
        <f>INDEX('R1. Scenario specifications'!$C$11:$C$49,MATCH($B223,'R1. Scenario specifications'!$A$11:$A$49,0))</f>
        <v>Current 1.75DS, 2020 start, 'Expect the Unexpected' but with cheap energy efficiency</v>
      </c>
      <c r="B223" s="15" t="s">
        <v>41</v>
      </c>
      <c r="C223" s="15" t="s">
        <v>312</v>
      </c>
      <c r="D223" s="15" t="s">
        <v>342</v>
      </c>
      <c r="E223" s="16">
        <v>0.14080836420000001</v>
      </c>
      <c r="F223" s="16">
        <v>6.1144027199999992E-2</v>
      </c>
      <c r="G223" s="16">
        <v>55.3</v>
      </c>
      <c r="H223" s="16">
        <v>71.747318231594093</v>
      </c>
      <c r="I223" s="16">
        <v>71.747318231594093</v>
      </c>
      <c r="J223" s="16">
        <v>71.747318231594051</v>
      </c>
      <c r="K223" s="16">
        <v>7406.8048537864488</v>
      </c>
      <c r="L223" s="16">
        <v>15461.082132870717</v>
      </c>
      <c r="M223" s="16">
        <v>18720.388110776697</v>
      </c>
      <c r="N223" s="16">
        <v>19430.851195439092</v>
      </c>
      <c r="O223" s="16">
        <v>22693.540368452104</v>
      </c>
    </row>
    <row r="224" spans="1:15" x14ac:dyDescent="0.3">
      <c r="A224" s="15" t="str">
        <f>INDEX('R1. Scenario specifications'!$C$11:$C$49,MATCH($B224,'R1. Scenario specifications'!$A$11:$A$49,0))</f>
        <v>Current 1.75DS, 2020 start, 'Expect the Unexpected' but with cheap energy efficiency</v>
      </c>
      <c r="B224" s="15" t="s">
        <v>41</v>
      </c>
      <c r="C224" s="15" t="s">
        <v>315</v>
      </c>
      <c r="D224" s="15" t="s">
        <v>344</v>
      </c>
      <c r="E224" s="16">
        <v>0</v>
      </c>
      <c r="F224" s="16">
        <v>0</v>
      </c>
      <c r="G224" s="16">
        <v>0</v>
      </c>
      <c r="H224" s="16">
        <v>2161.4883214660026</v>
      </c>
      <c r="I224" s="16">
        <v>3973.9441746966186</v>
      </c>
      <c r="J224" s="16">
        <v>5673.4791203004179</v>
      </c>
      <c r="K224" s="16">
        <v>6210.9556206870466</v>
      </c>
      <c r="L224" s="16">
        <v>6616.6992446850854</v>
      </c>
      <c r="M224" s="16">
        <v>7014.5448551939398</v>
      </c>
      <c r="N224" s="16">
        <v>7381.7954436408445</v>
      </c>
      <c r="O224" s="16">
        <v>7794.0863351923363</v>
      </c>
    </row>
    <row r="225" spans="1:15" x14ac:dyDescent="0.3">
      <c r="A225" s="15" t="str">
        <f>INDEX('R1. Scenario specifications'!$C$11:$C$49,MATCH($B225,'R1. Scenario specifications'!$A$11:$A$49,0))</f>
        <v>Current 1.75DS, 2020 start, 'Expect the Unexpected' but with cheap energy efficiency</v>
      </c>
      <c r="B225" s="15" t="s">
        <v>41</v>
      </c>
      <c r="C225" s="15" t="s">
        <v>313</v>
      </c>
      <c r="D225" s="15" t="s">
        <v>345</v>
      </c>
      <c r="E225" s="16">
        <v>12817.683589977194</v>
      </c>
      <c r="F225" s="16">
        <v>16998.936298407134</v>
      </c>
      <c r="G225" s="16">
        <v>24566.357961053694</v>
      </c>
      <c r="H225" s="16">
        <v>17864.059847968172</v>
      </c>
      <c r="I225" s="16">
        <v>18263.906306376521</v>
      </c>
      <c r="J225" s="16">
        <v>20243.318057071225</v>
      </c>
      <c r="K225" s="16">
        <v>11060.335563535196</v>
      </c>
      <c r="L225" s="16">
        <v>5816.1743418410269</v>
      </c>
      <c r="M225" s="16">
        <v>4823.8929725127464</v>
      </c>
      <c r="N225" s="16">
        <v>4131.7297301312537</v>
      </c>
      <c r="O225" s="16">
        <v>3632.3599957906699</v>
      </c>
    </row>
    <row r="226" spans="1:15" x14ac:dyDescent="0.3">
      <c r="A226" s="15" t="str">
        <f>INDEX('R1. Scenario specifications'!$C$11:$C$49,MATCH($B226,'R1. Scenario specifications'!$A$11:$A$49,0))</f>
        <v>Current 1.75DS, 2020 start, 'Expect the Unexpected' but with cheap energy efficiency</v>
      </c>
      <c r="B226" s="15" t="s">
        <v>41</v>
      </c>
      <c r="C226" s="15" t="s">
        <v>314</v>
      </c>
      <c r="D226" s="15" t="s">
        <v>346</v>
      </c>
      <c r="E226" s="16">
        <v>0</v>
      </c>
      <c r="F226" s="16">
        <v>0</v>
      </c>
      <c r="G226" s="16">
        <v>0</v>
      </c>
      <c r="H226" s="16">
        <v>0</v>
      </c>
      <c r="I226" s="16">
        <v>862.5126270665005</v>
      </c>
      <c r="J226" s="16">
        <v>363.070266121244</v>
      </c>
      <c r="K226" s="16">
        <v>5203.9958013956293</v>
      </c>
      <c r="L226" s="16">
        <v>4676.742532115426</v>
      </c>
      <c r="M226" s="16">
        <v>3074.9519254755801</v>
      </c>
      <c r="N226" s="16">
        <v>1715.7544334928982</v>
      </c>
      <c r="O226" s="16">
        <v>320.86268308854721</v>
      </c>
    </row>
    <row r="227" spans="1:15" x14ac:dyDescent="0.3">
      <c r="A227" s="15" t="str">
        <f>INDEX('R1. Scenario specifications'!$C$11:$C$49,MATCH($B227,'R1. Scenario specifications'!$A$11:$A$49,0))</f>
        <v>Current 1.75DS, 2020 start, 'Expect the Unexpected' but with cheap energy efficiency</v>
      </c>
      <c r="B227" s="15" t="s">
        <v>41</v>
      </c>
      <c r="C227" s="15" t="s">
        <v>316</v>
      </c>
      <c r="D227" s="15" t="s">
        <v>347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544.26886001170521</v>
      </c>
      <c r="N227" s="16">
        <v>2553.262063038911</v>
      </c>
      <c r="O227" s="16">
        <v>2270.2690226123177</v>
      </c>
    </row>
    <row r="228" spans="1:15" x14ac:dyDescent="0.3">
      <c r="A228" s="15" t="str">
        <f>INDEX('R1. Scenario specifications'!$C$11:$C$49,MATCH($B228,'R1. Scenario specifications'!$A$11:$A$49,0))</f>
        <v>Current 1.75DS, 2030 start, 'Expect the Unexpected' but with cheap energy efficiency</v>
      </c>
      <c r="B228" s="15" t="s">
        <v>42</v>
      </c>
      <c r="C228" s="15" t="s">
        <v>311</v>
      </c>
      <c r="D228" s="15" t="s">
        <v>343</v>
      </c>
      <c r="E228" s="16">
        <v>217.31672274041591</v>
      </c>
      <c r="F228" s="16">
        <v>168.21969644858234</v>
      </c>
      <c r="G228" s="16">
        <v>1044.8405945709637</v>
      </c>
      <c r="H228" s="16">
        <v>2836.1802049178796</v>
      </c>
      <c r="I228" s="16">
        <v>1916.6559449019264</v>
      </c>
      <c r="J228" s="16">
        <v>1201.9568893328271</v>
      </c>
      <c r="K228" s="16">
        <v>1717.818164251446</v>
      </c>
      <c r="L228" s="16">
        <v>1052.7007770176456</v>
      </c>
      <c r="M228" s="16">
        <v>658.62171694660719</v>
      </c>
      <c r="N228" s="16">
        <v>1158.0340111257287</v>
      </c>
      <c r="O228" s="16">
        <v>2137.213327822149</v>
      </c>
    </row>
    <row r="229" spans="1:15" x14ac:dyDescent="0.3">
      <c r="A229" s="15" t="str">
        <f>INDEX('R1. Scenario specifications'!$C$11:$C$49,MATCH($B229,'R1. Scenario specifications'!$A$11:$A$49,0))</f>
        <v>Current 1.75DS, 2030 start, 'Expect the Unexpected' but with cheap energy efficiency</v>
      </c>
      <c r="B229" s="15" t="s">
        <v>42</v>
      </c>
      <c r="C229" s="15" t="s">
        <v>312</v>
      </c>
      <c r="D229" s="15" t="s">
        <v>342</v>
      </c>
      <c r="E229" s="16">
        <v>0.14080836420000001</v>
      </c>
      <c r="F229" s="16">
        <v>6.1144027199999992E-2</v>
      </c>
      <c r="G229" s="16">
        <v>55.3</v>
      </c>
      <c r="H229" s="16">
        <v>71.747318231594107</v>
      </c>
      <c r="I229" s="16">
        <v>71.747318231593994</v>
      </c>
      <c r="J229" s="16">
        <v>71.747318231594022</v>
      </c>
      <c r="K229" s="16">
        <v>2694.918723658333</v>
      </c>
      <c r="L229" s="16">
        <v>10468.241567587294</v>
      </c>
      <c r="M229" s="16">
        <v>17759.050332452345</v>
      </c>
      <c r="N229" s="16">
        <v>20190.168907234241</v>
      </c>
      <c r="O229" s="16">
        <v>23013.918579674322</v>
      </c>
    </row>
    <row r="230" spans="1:15" x14ac:dyDescent="0.3">
      <c r="A230" s="15" t="str">
        <f>INDEX('R1. Scenario specifications'!$C$11:$C$49,MATCH($B230,'R1. Scenario specifications'!$A$11:$A$49,0))</f>
        <v>Current 1.75DS, 2030 start, 'Expect the Unexpected' but with cheap energy efficiency</v>
      </c>
      <c r="B230" s="15" t="s">
        <v>42</v>
      </c>
      <c r="C230" s="15" t="s">
        <v>315</v>
      </c>
      <c r="D230" s="15" t="s">
        <v>344</v>
      </c>
      <c r="E230" s="16">
        <v>0</v>
      </c>
      <c r="F230" s="16">
        <v>0</v>
      </c>
      <c r="G230" s="16">
        <v>0</v>
      </c>
      <c r="H230" s="16">
        <v>0</v>
      </c>
      <c r="I230" s="16">
        <v>3680.9907139086131</v>
      </c>
      <c r="J230" s="16">
        <v>5436.1874008314844</v>
      </c>
      <c r="K230" s="16">
        <v>5165.8374192983465</v>
      </c>
      <c r="L230" s="16">
        <v>6348.6969053894427</v>
      </c>
      <c r="M230" s="16">
        <v>7022.263099742845</v>
      </c>
      <c r="N230" s="16">
        <v>7401.5921100523519</v>
      </c>
      <c r="O230" s="16">
        <v>7865.1409994817286</v>
      </c>
    </row>
    <row r="231" spans="1:15" x14ac:dyDescent="0.3">
      <c r="A231" s="15" t="str">
        <f>INDEX('R1. Scenario specifications'!$C$11:$C$49,MATCH($B231,'R1. Scenario specifications'!$A$11:$A$49,0))</f>
        <v>Current 1.75DS, 2030 start, 'Expect the Unexpected' but with cheap energy efficiency</v>
      </c>
      <c r="B231" s="15" t="s">
        <v>42</v>
      </c>
      <c r="C231" s="15" t="s">
        <v>313</v>
      </c>
      <c r="D231" s="15" t="s">
        <v>345</v>
      </c>
      <c r="E231" s="16">
        <v>12817.683589977194</v>
      </c>
      <c r="F231" s="16">
        <v>16998.936298407134</v>
      </c>
      <c r="G231" s="16">
        <v>24566.357961053694</v>
      </c>
      <c r="H231" s="16">
        <v>25435.8540469195</v>
      </c>
      <c r="I231" s="16">
        <v>18099.038456321468</v>
      </c>
      <c r="J231" s="16">
        <v>12004.062423113475</v>
      </c>
      <c r="K231" s="16">
        <v>5605.6293800840303</v>
      </c>
      <c r="L231" s="16">
        <v>5206.6318681523917</v>
      </c>
      <c r="M231" s="16">
        <v>5192.5761101314683</v>
      </c>
      <c r="N231" s="16">
        <v>4821.3417796497442</v>
      </c>
      <c r="O231" s="16">
        <v>4069.1469315448694</v>
      </c>
    </row>
    <row r="232" spans="1:15" x14ac:dyDescent="0.3">
      <c r="A232" s="15" t="str">
        <f>INDEX('R1. Scenario specifications'!$C$11:$C$49,MATCH($B232,'R1. Scenario specifications'!$A$11:$A$49,0))</f>
        <v>Current 1.75DS, 2030 start, 'Expect the Unexpected' but with cheap energy efficiency</v>
      </c>
      <c r="B232" s="15" t="s">
        <v>42</v>
      </c>
      <c r="C232" s="15" t="s">
        <v>314</v>
      </c>
      <c r="D232" s="15" t="s">
        <v>346</v>
      </c>
      <c r="E232" s="16">
        <v>0</v>
      </c>
      <c r="F232" s="16">
        <v>0</v>
      </c>
      <c r="G232" s="16">
        <v>0</v>
      </c>
      <c r="H232" s="16">
        <v>0</v>
      </c>
      <c r="I232" s="16">
        <v>1096.6776258555146</v>
      </c>
      <c r="J232" s="16">
        <v>6717.52451250181</v>
      </c>
      <c r="K232" s="16">
        <v>7395.4717632645479</v>
      </c>
      <c r="L232" s="16">
        <v>8090.4350668173893</v>
      </c>
      <c r="M232" s="16">
        <v>4316.1854748989217</v>
      </c>
      <c r="N232" s="16">
        <v>2434.2682927474234</v>
      </c>
      <c r="O232" s="16">
        <v>512.0556386208649</v>
      </c>
    </row>
    <row r="233" spans="1:15" x14ac:dyDescent="0.3">
      <c r="A233" s="15" t="str">
        <f>INDEX('R1. Scenario specifications'!$C$11:$C$49,MATCH($B233,'R1. Scenario specifications'!$A$11:$A$49,0))</f>
        <v>Current 1.75DS, 2030 start, 'Expect the Unexpected' but with cheap energy efficiency</v>
      </c>
      <c r="B233" s="15" t="s">
        <v>42</v>
      </c>
      <c r="C233" s="15" t="s">
        <v>316</v>
      </c>
      <c r="D233" s="15" t="s">
        <v>347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2837.137607649755</v>
      </c>
      <c r="K233" s="16">
        <v>7410.6196590200489</v>
      </c>
      <c r="L233" s="16">
        <v>1953.0963142415953</v>
      </c>
      <c r="M233" s="16">
        <v>166.80725967138099</v>
      </c>
      <c r="N233" s="16">
        <v>1103.1457044067452</v>
      </c>
      <c r="O233" s="16">
        <v>1905.9673828534851</v>
      </c>
    </row>
    <row r="234" spans="1:15" x14ac:dyDescent="0.3">
      <c r="A234" s="15" t="str">
        <f>INDEX('R1. Scenario specifications'!$C$11:$C$49,MATCH($B234,'R1. Scenario specifications'!$A$11:$A$49,0))</f>
        <v>Current 1.75DS, 2020 start, 'Expect the Unexpected' but with most conservative biomass CCS / NET technology cost assumptions</v>
      </c>
      <c r="B234" s="15" t="s">
        <v>43</v>
      </c>
      <c r="C234" s="15" t="s">
        <v>311</v>
      </c>
      <c r="D234" s="15" t="s">
        <v>343</v>
      </c>
      <c r="E234" s="16">
        <v>217.31672274041591</v>
      </c>
      <c r="F234" s="16">
        <v>168.21969644858234</v>
      </c>
      <c r="G234" s="16">
        <v>1044.8405945709637</v>
      </c>
      <c r="H234" s="16">
        <v>1183.15426923512</v>
      </c>
      <c r="I234" s="16">
        <v>1615.9899698439951</v>
      </c>
      <c r="J234" s="16">
        <v>1929.7547515765068</v>
      </c>
      <c r="K234" s="16">
        <v>923.32519601811634</v>
      </c>
      <c r="L234" s="16">
        <v>533.99355778962422</v>
      </c>
      <c r="M234" s="16">
        <v>1158.281041867092</v>
      </c>
      <c r="N234" s="16">
        <v>1964.1685441333539</v>
      </c>
      <c r="O234" s="16">
        <v>2467.4733549181783</v>
      </c>
    </row>
    <row r="235" spans="1:15" x14ac:dyDescent="0.3">
      <c r="A235" s="15" t="str">
        <f>INDEX('R1. Scenario specifications'!$C$11:$C$49,MATCH($B235,'R1. Scenario specifications'!$A$11:$A$49,0))</f>
        <v>Current 1.75DS, 2020 start, 'Expect the Unexpected' but with most conservative biomass CCS / NET technology cost assumptions</v>
      </c>
      <c r="B235" s="15" t="s">
        <v>43</v>
      </c>
      <c r="C235" s="15" t="s">
        <v>312</v>
      </c>
      <c r="D235" s="15" t="s">
        <v>342</v>
      </c>
      <c r="E235" s="16">
        <v>0.14080836420000001</v>
      </c>
      <c r="F235" s="16">
        <v>6.1144027199999992E-2</v>
      </c>
      <c r="G235" s="16">
        <v>55.3</v>
      </c>
      <c r="H235" s="16">
        <v>71.747318231594093</v>
      </c>
      <c r="I235" s="16">
        <v>71.747318231594093</v>
      </c>
      <c r="J235" s="16">
        <v>71.747318231593908</v>
      </c>
      <c r="K235" s="16">
        <v>9982.4124958870088</v>
      </c>
      <c r="L235" s="16">
        <v>17587.516741926815</v>
      </c>
      <c r="M235" s="16">
        <v>22429.791307425738</v>
      </c>
      <c r="N235" s="16">
        <v>23234.946594910441</v>
      </c>
      <c r="O235" s="16">
        <v>28336.642083435643</v>
      </c>
    </row>
    <row r="236" spans="1:15" x14ac:dyDescent="0.3">
      <c r="A236" s="15" t="str">
        <f>INDEX('R1. Scenario specifications'!$C$11:$C$49,MATCH($B236,'R1. Scenario specifications'!$A$11:$A$49,0))</f>
        <v>Current 1.75DS, 2020 start, 'Expect the Unexpected' but with most conservative biomass CCS / NET technology cost assumptions</v>
      </c>
      <c r="B236" s="15" t="s">
        <v>43</v>
      </c>
      <c r="C236" s="15" t="s">
        <v>315</v>
      </c>
      <c r="D236" s="15" t="s">
        <v>344</v>
      </c>
      <c r="E236" s="16">
        <v>0</v>
      </c>
      <c r="F236" s="16">
        <v>0</v>
      </c>
      <c r="G236" s="16">
        <v>0</v>
      </c>
      <c r="H236" s="16">
        <v>2920.4927897824819</v>
      </c>
      <c r="I236" s="16">
        <v>4514.0792086620222</v>
      </c>
      <c r="J236" s="16">
        <v>6532.0232544129694</v>
      </c>
      <c r="K236" s="16">
        <v>7147.3249545009921</v>
      </c>
      <c r="L236" s="16">
        <v>7615.5789040465952</v>
      </c>
      <c r="M236" s="16">
        <v>8081.2556916252015</v>
      </c>
      <c r="N236" s="16">
        <v>8478.7430459635034</v>
      </c>
      <c r="O236" s="16">
        <v>9051.528036633239</v>
      </c>
    </row>
    <row r="237" spans="1:15" x14ac:dyDescent="0.3">
      <c r="A237" s="15" t="str">
        <f>INDEX('R1. Scenario specifications'!$C$11:$C$49,MATCH($B237,'R1. Scenario specifications'!$A$11:$A$49,0))</f>
        <v>Current 1.75DS, 2020 start, 'Expect the Unexpected' but with most conservative biomass CCS / NET technology cost assumptions</v>
      </c>
      <c r="B237" s="15" t="s">
        <v>43</v>
      </c>
      <c r="C237" s="15" t="s">
        <v>313</v>
      </c>
      <c r="D237" s="15" t="s">
        <v>345</v>
      </c>
      <c r="E237" s="16">
        <v>12817.683589977194</v>
      </c>
      <c r="F237" s="16">
        <v>16998.936298407134</v>
      </c>
      <c r="G237" s="16">
        <v>24566.357961053694</v>
      </c>
      <c r="H237" s="16">
        <v>22905.686154201136</v>
      </c>
      <c r="I237" s="16">
        <v>20635.639752927102</v>
      </c>
      <c r="J237" s="16">
        <v>22399.72555843836</v>
      </c>
      <c r="K237" s="16">
        <v>10427.214749485036</v>
      </c>
      <c r="L237" s="16">
        <v>5313.683567289585</v>
      </c>
      <c r="M237" s="16">
        <v>4493.7865851576571</v>
      </c>
      <c r="N237" s="16">
        <v>3965.2411574694311</v>
      </c>
      <c r="O237" s="16">
        <v>3553.4053365419309</v>
      </c>
    </row>
    <row r="238" spans="1:15" x14ac:dyDescent="0.3">
      <c r="A238" s="15" t="str">
        <f>INDEX('R1. Scenario specifications'!$C$11:$C$49,MATCH($B238,'R1. Scenario specifications'!$A$11:$A$49,0))</f>
        <v>Current 1.75DS, 2020 start, 'Expect the Unexpected' but with most conservative biomass CCS / NET technology cost assumptions</v>
      </c>
      <c r="B238" s="15" t="s">
        <v>43</v>
      </c>
      <c r="C238" s="15" t="s">
        <v>314</v>
      </c>
      <c r="D238" s="15" t="s">
        <v>346</v>
      </c>
      <c r="E238" s="16">
        <v>0</v>
      </c>
      <c r="F238" s="16">
        <v>0</v>
      </c>
      <c r="G238" s="16">
        <v>0</v>
      </c>
      <c r="H238" s="16">
        <v>1245.9294161887101</v>
      </c>
      <c r="I238" s="16">
        <v>2281.6826619155131</v>
      </c>
      <c r="J238" s="16">
        <v>3599.4928084593666</v>
      </c>
      <c r="K238" s="16">
        <v>9150.3632260068152</v>
      </c>
      <c r="L238" s="16">
        <v>6930.2487982327584</v>
      </c>
      <c r="M238" s="16">
        <v>2565.7939220652356</v>
      </c>
      <c r="N238" s="16">
        <v>635.35870177284585</v>
      </c>
      <c r="O238" s="16">
        <v>79.785431743471293</v>
      </c>
    </row>
    <row r="239" spans="1:15" x14ac:dyDescent="0.3">
      <c r="A239" s="15" t="str">
        <f>INDEX('R1. Scenario specifications'!$C$11:$C$49,MATCH($B239,'R1. Scenario specifications'!$A$11:$A$49,0))</f>
        <v>Current 1.75DS, 2020 start, 'Expect the Unexpected' but with most conservative biomass CCS / NET technology cost assumptions</v>
      </c>
      <c r="B239" s="15" t="s">
        <v>43</v>
      </c>
      <c r="C239" s="15" t="s">
        <v>316</v>
      </c>
      <c r="D239" s="15" t="s">
        <v>347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2154.8767792405238</v>
      </c>
      <c r="M239" s="16">
        <v>3886.1884246273121</v>
      </c>
      <c r="N239" s="16">
        <v>6580.0705213157307</v>
      </c>
      <c r="O239" s="16">
        <v>4470.5639838250072</v>
      </c>
    </row>
    <row r="240" spans="1:15" x14ac:dyDescent="0.3">
      <c r="A240" s="15" t="str">
        <f>INDEX('R1. Scenario specifications'!$C$11:$C$49,MATCH($B240,'R1. Scenario specifications'!$A$11:$A$49,0))</f>
        <v>Current 1.75DS, 2030 start, 'Expect the Unexpected' but with most conservative biomass CCS / NET technology cost assumptions</v>
      </c>
      <c r="B240" s="15" t="s">
        <v>44</v>
      </c>
      <c r="C240" s="15" t="s">
        <v>311</v>
      </c>
      <c r="D240" s="15" t="s">
        <v>343</v>
      </c>
      <c r="E240" s="16">
        <v>217.31672274041591</v>
      </c>
      <c r="F240" s="16">
        <v>168.21969644858234</v>
      </c>
      <c r="G240" s="16">
        <v>1044.8405945709637</v>
      </c>
      <c r="H240" s="16">
        <v>2836.1802049178796</v>
      </c>
      <c r="I240" s="16">
        <v>1717.0036057624736</v>
      </c>
      <c r="J240" s="16">
        <v>1095.9227616127157</v>
      </c>
      <c r="K240" s="16">
        <v>1521.3436649722369</v>
      </c>
      <c r="L240" s="16">
        <v>985.72543544028508</v>
      </c>
      <c r="M240" s="16">
        <v>873.72470241020687</v>
      </c>
      <c r="N240" s="16">
        <v>1833.4209677730141</v>
      </c>
      <c r="O240" s="16">
        <v>2404.2969934543298</v>
      </c>
    </row>
    <row r="241" spans="1:15" x14ac:dyDescent="0.3">
      <c r="A241" s="15" t="str">
        <f>INDEX('R1. Scenario specifications'!$C$11:$C$49,MATCH($B241,'R1. Scenario specifications'!$A$11:$A$49,0))</f>
        <v>Current 1.75DS, 2030 start, 'Expect the Unexpected' but with most conservative biomass CCS / NET technology cost assumptions</v>
      </c>
      <c r="B241" s="15" t="s">
        <v>44</v>
      </c>
      <c r="C241" s="15" t="s">
        <v>312</v>
      </c>
      <c r="D241" s="15" t="s">
        <v>342</v>
      </c>
      <c r="E241" s="16">
        <v>0.14080836420000001</v>
      </c>
      <c r="F241" s="16">
        <v>6.1144027199999992E-2</v>
      </c>
      <c r="G241" s="16">
        <v>55.3</v>
      </c>
      <c r="H241" s="16">
        <v>71.747318231594107</v>
      </c>
      <c r="I241" s="16">
        <v>71.747318231594107</v>
      </c>
      <c r="J241" s="16">
        <v>308.86710873589203</v>
      </c>
      <c r="K241" s="16">
        <v>3324.8122825255414</v>
      </c>
      <c r="L241" s="16">
        <v>13767.529185831469</v>
      </c>
      <c r="M241" s="16">
        <v>22426.353852751628</v>
      </c>
      <c r="N241" s="16">
        <v>24610.163553870287</v>
      </c>
      <c r="O241" s="16">
        <v>28800.746758416521</v>
      </c>
    </row>
    <row r="242" spans="1:15" x14ac:dyDescent="0.3">
      <c r="A242" s="15" t="str">
        <f>INDEX('R1. Scenario specifications'!$C$11:$C$49,MATCH($B242,'R1. Scenario specifications'!$A$11:$A$49,0))</f>
        <v>Current 1.75DS, 2030 start, 'Expect the Unexpected' but with most conservative biomass CCS / NET technology cost assumptions</v>
      </c>
      <c r="B242" s="15" t="s">
        <v>44</v>
      </c>
      <c r="C242" s="15" t="s">
        <v>315</v>
      </c>
      <c r="D242" s="15" t="s">
        <v>344</v>
      </c>
      <c r="E242" s="16">
        <v>0</v>
      </c>
      <c r="F242" s="16">
        <v>0</v>
      </c>
      <c r="G242" s="16">
        <v>0</v>
      </c>
      <c r="H242" s="16">
        <v>0</v>
      </c>
      <c r="I242" s="16">
        <v>4018.0756579304716</v>
      </c>
      <c r="J242" s="16">
        <v>6258.8363485746704</v>
      </c>
      <c r="K242" s="16">
        <v>6568.256893899932</v>
      </c>
      <c r="L242" s="16">
        <v>7487.6332230973003</v>
      </c>
      <c r="M242" s="16">
        <v>8116.7962154868674</v>
      </c>
      <c r="N242" s="16">
        <v>8537.9101153129595</v>
      </c>
      <c r="O242" s="16">
        <v>9078.482907383217</v>
      </c>
    </row>
    <row r="243" spans="1:15" x14ac:dyDescent="0.3">
      <c r="A243" s="15" t="str">
        <f>INDEX('R1. Scenario specifications'!$C$11:$C$49,MATCH($B243,'R1. Scenario specifications'!$A$11:$A$49,0))</f>
        <v>Current 1.75DS, 2030 start, 'Expect the Unexpected' but with most conservative biomass CCS / NET technology cost assumptions</v>
      </c>
      <c r="B243" s="15" t="s">
        <v>44</v>
      </c>
      <c r="C243" s="15" t="s">
        <v>313</v>
      </c>
      <c r="D243" s="15" t="s">
        <v>345</v>
      </c>
      <c r="E243" s="16">
        <v>12817.683589977194</v>
      </c>
      <c r="F243" s="16">
        <v>16998.936298407134</v>
      </c>
      <c r="G243" s="16">
        <v>24566.357961053694</v>
      </c>
      <c r="H243" s="16">
        <v>25435.8540469195</v>
      </c>
      <c r="I243" s="16">
        <v>20982.933401022354</v>
      </c>
      <c r="J243" s="16">
        <v>10037.559355262792</v>
      </c>
      <c r="K243" s="16">
        <v>4773.6099803019624</v>
      </c>
      <c r="L243" s="16">
        <v>4691.4291666205008</v>
      </c>
      <c r="M243" s="16">
        <v>4809.8939131294819</v>
      </c>
      <c r="N243" s="16">
        <v>4121.5755354659204</v>
      </c>
      <c r="O243" s="16">
        <v>3683.2895947911538</v>
      </c>
    </row>
    <row r="244" spans="1:15" x14ac:dyDescent="0.3">
      <c r="A244" s="15" t="str">
        <f>INDEX('R1. Scenario specifications'!$C$11:$C$49,MATCH($B244,'R1. Scenario specifications'!$A$11:$A$49,0))</f>
        <v>Current 1.75DS, 2030 start, 'Expect the Unexpected' but with most conservative biomass CCS / NET technology cost assumptions</v>
      </c>
      <c r="B244" s="15" t="s">
        <v>44</v>
      </c>
      <c r="C244" s="15" t="s">
        <v>314</v>
      </c>
      <c r="D244" s="15" t="s">
        <v>346</v>
      </c>
      <c r="E244" s="16">
        <v>0</v>
      </c>
      <c r="F244" s="16">
        <v>0</v>
      </c>
      <c r="G244" s="16">
        <v>0</v>
      </c>
      <c r="H244" s="16">
        <v>0</v>
      </c>
      <c r="I244" s="16">
        <v>2339.0462261697767</v>
      </c>
      <c r="J244" s="16">
        <v>8976.3095980723192</v>
      </c>
      <c r="K244" s="16">
        <v>9312.2890358094246</v>
      </c>
      <c r="L244" s="16">
        <v>10785.700689380606</v>
      </c>
      <c r="M244" s="16">
        <v>4805.1718074649716</v>
      </c>
      <c r="N244" s="16">
        <v>1567.2373125513811</v>
      </c>
      <c r="O244" s="16">
        <v>271.23697828987326</v>
      </c>
    </row>
    <row r="245" spans="1:15" x14ac:dyDescent="0.3">
      <c r="A245" s="15" t="str">
        <f>INDEX('R1. Scenario specifications'!$C$11:$C$49,MATCH($B245,'R1. Scenario specifications'!$A$11:$A$49,0))</f>
        <v>Current 1.75DS, 2030 start, 'Expect the Unexpected' but with most conservative biomass CCS / NET technology cost assumptions</v>
      </c>
      <c r="B245" s="15" t="s">
        <v>44</v>
      </c>
      <c r="C245" s="15" t="s">
        <v>316</v>
      </c>
      <c r="D245" s="15" t="s">
        <v>347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7620.569301331142</v>
      </c>
      <c r="K245" s="16">
        <v>11000.255753595142</v>
      </c>
      <c r="L245" s="16">
        <v>2597.5898363340648</v>
      </c>
      <c r="M245" s="16">
        <v>1818.1899945152632</v>
      </c>
      <c r="N245" s="16">
        <v>4555.4284498764318</v>
      </c>
      <c r="O245" s="16">
        <v>3820.3890435415788</v>
      </c>
    </row>
    <row r="246" spans="1:15" x14ac:dyDescent="0.3">
      <c r="A246" s="15" t="str">
        <f>INDEX('R1. Scenario specifications'!$C$11:$C$49,MATCH($B246,'R1. Scenario specifications'!$A$11:$A$49,0))</f>
        <v>Current 2DS, 2030 start, 'Expect the Unexpected' but with cheap renewables</v>
      </c>
      <c r="B246" s="15" t="s">
        <v>45</v>
      </c>
      <c r="C246" s="15" t="s">
        <v>311</v>
      </c>
      <c r="D246" s="15" t="s">
        <v>343</v>
      </c>
      <c r="E246" s="16">
        <v>217.31672274041591</v>
      </c>
      <c r="F246" s="16">
        <v>168.21969644858234</v>
      </c>
      <c r="G246" s="16">
        <v>1044.8405945709637</v>
      </c>
      <c r="H246" s="16">
        <v>2836.1802049178796</v>
      </c>
      <c r="I246" s="16">
        <v>2758.7568477973291</v>
      </c>
      <c r="J246" s="16">
        <v>2530.9834131979278</v>
      </c>
      <c r="K246" s="16">
        <v>1258.3073577529758</v>
      </c>
      <c r="L246" s="16">
        <v>306.09709392671209</v>
      </c>
      <c r="M246" s="16">
        <v>264.42748717374735</v>
      </c>
      <c r="N246" s="16">
        <v>829.9168117855545</v>
      </c>
      <c r="O246" s="16">
        <v>1521.0616967634364</v>
      </c>
    </row>
    <row r="247" spans="1:15" x14ac:dyDescent="0.3">
      <c r="A247" s="15" t="str">
        <f>INDEX('R1. Scenario specifications'!$C$11:$C$49,MATCH($B247,'R1. Scenario specifications'!$A$11:$A$49,0))</f>
        <v>Current 2DS, 2030 start, 'Expect the Unexpected' but with cheap renewables</v>
      </c>
      <c r="B247" s="15" t="s">
        <v>45</v>
      </c>
      <c r="C247" s="15" t="s">
        <v>312</v>
      </c>
      <c r="D247" s="15" t="s">
        <v>342</v>
      </c>
      <c r="E247" s="16">
        <v>0.14080836420000001</v>
      </c>
      <c r="F247" s="16">
        <v>6.1144027199999992E-2</v>
      </c>
      <c r="G247" s="16">
        <v>55.3</v>
      </c>
      <c r="H247" s="16">
        <v>71.747318231594107</v>
      </c>
      <c r="I247" s="16">
        <v>71.747318231594079</v>
      </c>
      <c r="J247" s="16">
        <v>71.747318231594107</v>
      </c>
      <c r="K247" s="16">
        <v>7172.6855109609041</v>
      </c>
      <c r="L247" s="16">
        <v>17185.046305394702</v>
      </c>
      <c r="M247" s="16">
        <v>24293.946574130416</v>
      </c>
      <c r="N247" s="16">
        <v>26304.842659446444</v>
      </c>
      <c r="O247" s="16">
        <v>29698.326772609827</v>
      </c>
    </row>
    <row r="248" spans="1:15" x14ac:dyDescent="0.3">
      <c r="A248" s="15" t="str">
        <f>INDEX('R1. Scenario specifications'!$C$11:$C$49,MATCH($B248,'R1. Scenario specifications'!$A$11:$A$49,0))</f>
        <v>Current 2DS, 2030 start, 'Expect the Unexpected' but with cheap renewables</v>
      </c>
      <c r="B248" s="15" t="s">
        <v>45</v>
      </c>
      <c r="C248" s="15" t="s">
        <v>315</v>
      </c>
      <c r="D248" s="15" t="s">
        <v>344</v>
      </c>
      <c r="E248" s="16">
        <v>0</v>
      </c>
      <c r="F248" s="16">
        <v>0</v>
      </c>
      <c r="G248" s="16">
        <v>0</v>
      </c>
      <c r="H248" s="16">
        <v>0</v>
      </c>
      <c r="I248" s="16">
        <v>4219.5640389483451</v>
      </c>
      <c r="J248" s="16">
        <v>6561.4665292409645</v>
      </c>
      <c r="K248" s="16">
        <v>7152.9311467845528</v>
      </c>
      <c r="L248" s="16">
        <v>7669.5484784496985</v>
      </c>
      <c r="M248" s="16">
        <v>8150.3368728060013</v>
      </c>
      <c r="N248" s="16">
        <v>8595.3726670000997</v>
      </c>
      <c r="O248" s="16">
        <v>9140.3875140865111</v>
      </c>
    </row>
    <row r="249" spans="1:15" x14ac:dyDescent="0.3">
      <c r="A249" s="15" t="str">
        <f>INDEX('R1. Scenario specifications'!$C$11:$C$49,MATCH($B249,'R1. Scenario specifications'!$A$11:$A$49,0))</f>
        <v>Current 2DS, 2030 start, 'Expect the Unexpected' but with cheap renewables</v>
      </c>
      <c r="B249" s="15" t="s">
        <v>45</v>
      </c>
      <c r="C249" s="15" t="s">
        <v>313</v>
      </c>
      <c r="D249" s="15" t="s">
        <v>345</v>
      </c>
      <c r="E249" s="16">
        <v>12817.683589977194</v>
      </c>
      <c r="F249" s="16">
        <v>16998.936298407134</v>
      </c>
      <c r="G249" s="16">
        <v>24566.357961053694</v>
      </c>
      <c r="H249" s="16">
        <v>25435.8540469195</v>
      </c>
      <c r="I249" s="16">
        <v>21205.027926379586</v>
      </c>
      <c r="J249" s="16">
        <v>25257.770522762898</v>
      </c>
      <c r="K249" s="16">
        <v>14079.919266099861</v>
      </c>
      <c r="L249" s="16">
        <v>7745.9426725177154</v>
      </c>
      <c r="M249" s="16">
        <v>5824.7236781759893</v>
      </c>
      <c r="N249" s="16">
        <v>5174.5073972669816</v>
      </c>
      <c r="O249" s="16">
        <v>4711.7176943483764</v>
      </c>
    </row>
    <row r="250" spans="1:15" x14ac:dyDescent="0.3">
      <c r="A250" s="15" t="str">
        <f>INDEX('R1. Scenario specifications'!$C$11:$C$49,MATCH($B250,'R1. Scenario specifications'!$A$11:$A$49,0))</f>
        <v>Current 2DS, 2030 start, 'Expect the Unexpected' but with cheap renewables</v>
      </c>
      <c r="B250" s="15" t="s">
        <v>45</v>
      </c>
      <c r="C250" s="15" t="s">
        <v>314</v>
      </c>
      <c r="D250" s="15" t="s">
        <v>346</v>
      </c>
      <c r="E250" s="16">
        <v>0</v>
      </c>
      <c r="F250" s="16">
        <v>0</v>
      </c>
      <c r="G250" s="16">
        <v>0</v>
      </c>
      <c r="H250" s="16">
        <v>0</v>
      </c>
      <c r="I250" s="16">
        <v>1014.7809412897315</v>
      </c>
      <c r="J250" s="16">
        <v>303.03106077652677</v>
      </c>
      <c r="K250" s="16">
        <v>8002.6127007467239</v>
      </c>
      <c r="L250" s="16">
        <v>7530.4046532693592</v>
      </c>
      <c r="M250" s="16">
        <v>3933.5658527418996</v>
      </c>
      <c r="N250" s="16">
        <v>2559.0638059173962</v>
      </c>
      <c r="O250" s="16">
        <v>604.06674195916014</v>
      </c>
    </row>
    <row r="251" spans="1:15" x14ac:dyDescent="0.3">
      <c r="A251" s="15" t="str">
        <f>INDEX('R1. Scenario specifications'!$C$11:$C$49,MATCH($B251,'R1. Scenario specifications'!$A$11:$A$49,0))</f>
        <v>Current 2DS, 2030 start, 'Expect the Unexpected' but with cheap renewables</v>
      </c>
      <c r="B251" s="15" t="s">
        <v>45</v>
      </c>
      <c r="C251" s="15" t="s">
        <v>316</v>
      </c>
      <c r="D251" s="15" t="s">
        <v>347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557.04178840348504</v>
      </c>
      <c r="N251" s="16">
        <v>2047.6663919361761</v>
      </c>
      <c r="O251" s="16">
        <v>2792.5605521826956</v>
      </c>
    </row>
    <row r="252" spans="1:15" x14ac:dyDescent="0.3">
      <c r="A252" s="15" t="str">
        <f>INDEX('R1. Scenario specifications'!$C$11:$C$49,MATCH($B252,'R1. Scenario specifications'!$A$11:$A$49,0))</f>
        <v>Current 2DS, 2020 start, 'Expect the Unexpected' but with cheap CCS</v>
      </c>
      <c r="B252" s="15" t="s">
        <v>46</v>
      </c>
      <c r="C252" s="15" t="s">
        <v>311</v>
      </c>
      <c r="D252" s="15" t="s">
        <v>343</v>
      </c>
      <c r="E252" s="16">
        <v>217.24638951185781</v>
      </c>
      <c r="F252" s="16">
        <v>168.21969644858206</v>
      </c>
      <c r="G252" s="16">
        <v>1042.1099364571705</v>
      </c>
      <c r="H252" s="16">
        <v>1257.4830883444056</v>
      </c>
      <c r="I252" s="16">
        <v>2267.1493583520132</v>
      </c>
      <c r="J252" s="16">
        <v>2998.8604584965774</v>
      </c>
      <c r="K252" s="16">
        <v>1726.2166616996853</v>
      </c>
      <c r="L252" s="16">
        <v>426.05096839733505</v>
      </c>
      <c r="M252" s="16">
        <v>217.80237670206878</v>
      </c>
      <c r="N252" s="16">
        <v>812.46375037240364</v>
      </c>
      <c r="O252" s="16">
        <v>1485.8770929343632</v>
      </c>
    </row>
    <row r="253" spans="1:15" x14ac:dyDescent="0.3">
      <c r="A253" s="15" t="str">
        <f>INDEX('R1. Scenario specifications'!$C$11:$C$49,MATCH($B253,'R1. Scenario specifications'!$A$11:$A$49,0))</f>
        <v>Current 2DS, 2020 start, 'Expect the Unexpected' but with cheap CCS</v>
      </c>
      <c r="B253" s="15" t="s">
        <v>46</v>
      </c>
      <c r="C253" s="15" t="s">
        <v>312</v>
      </c>
      <c r="D253" s="15" t="s">
        <v>342</v>
      </c>
      <c r="E253" s="16">
        <v>0.14080836420000001</v>
      </c>
      <c r="F253" s="16">
        <v>6.1144027199999992E-2</v>
      </c>
      <c r="G253" s="16">
        <v>55.3</v>
      </c>
      <c r="H253" s="16">
        <v>71.747318231594093</v>
      </c>
      <c r="I253" s="16">
        <v>71.747318231594093</v>
      </c>
      <c r="J253" s="16">
        <v>71.747318231594093</v>
      </c>
      <c r="K253" s="16">
        <v>8524.4567440769843</v>
      </c>
      <c r="L253" s="16">
        <v>18428.711939605346</v>
      </c>
      <c r="M253" s="16">
        <v>24278.175833063575</v>
      </c>
      <c r="N253" s="16">
        <v>26349.83213952529</v>
      </c>
      <c r="O253" s="16">
        <v>29806.742348957443</v>
      </c>
    </row>
    <row r="254" spans="1:15" x14ac:dyDescent="0.3">
      <c r="A254" s="15" t="str">
        <f>INDEX('R1. Scenario specifications'!$C$11:$C$49,MATCH($B254,'R1. Scenario specifications'!$A$11:$A$49,0))</f>
        <v>Current 2DS, 2020 start, 'Expect the Unexpected' but with cheap CCS</v>
      </c>
      <c r="B254" s="15" t="s">
        <v>46</v>
      </c>
      <c r="C254" s="15" t="s">
        <v>315</v>
      </c>
      <c r="D254" s="15" t="s">
        <v>344</v>
      </c>
      <c r="E254" s="16">
        <v>0</v>
      </c>
      <c r="F254" s="16">
        <v>0</v>
      </c>
      <c r="G254" s="16">
        <v>0</v>
      </c>
      <c r="H254" s="16">
        <v>2971.0338516342968</v>
      </c>
      <c r="I254" s="16">
        <v>4570.5297808616979</v>
      </c>
      <c r="J254" s="16">
        <v>6575.1221400239174</v>
      </c>
      <c r="K254" s="16">
        <v>7186.5607635303222</v>
      </c>
      <c r="L254" s="16">
        <v>7671.9653554365414</v>
      </c>
      <c r="M254" s="16">
        <v>8143.8331176805568</v>
      </c>
      <c r="N254" s="16">
        <v>8601.1130648812887</v>
      </c>
      <c r="O254" s="16">
        <v>9143.5468281642425</v>
      </c>
    </row>
    <row r="255" spans="1:15" x14ac:dyDescent="0.3">
      <c r="A255" s="15" t="str">
        <f>INDEX('R1. Scenario specifications'!$C$11:$C$49,MATCH($B255,'R1. Scenario specifications'!$A$11:$A$49,0))</f>
        <v>Current 2DS, 2020 start, 'Expect the Unexpected' but with cheap CCS</v>
      </c>
      <c r="B255" s="15" t="s">
        <v>46</v>
      </c>
      <c r="C255" s="15" t="s">
        <v>313</v>
      </c>
      <c r="D255" s="15" t="s">
        <v>345</v>
      </c>
      <c r="E255" s="16">
        <v>12817.753923205752</v>
      </c>
      <c r="F255" s="16">
        <v>16998.936298407138</v>
      </c>
      <c r="G255" s="16">
        <v>24569.088619167484</v>
      </c>
      <c r="H255" s="16">
        <v>24094.987694156847</v>
      </c>
      <c r="I255" s="16">
        <v>21277.438252694628</v>
      </c>
      <c r="J255" s="16">
        <v>24869.883012720711</v>
      </c>
      <c r="K255" s="16">
        <v>14266.883361762051</v>
      </c>
      <c r="L255" s="16">
        <v>7536.6154676216356</v>
      </c>
      <c r="M255" s="16">
        <v>5805.2208852044914</v>
      </c>
      <c r="N255" s="16">
        <v>5215.0157067032869</v>
      </c>
      <c r="O255" s="16">
        <v>4760.2661407117785</v>
      </c>
    </row>
    <row r="256" spans="1:15" x14ac:dyDescent="0.3">
      <c r="A256" s="15" t="str">
        <f>INDEX('R1. Scenario specifications'!$C$11:$C$49,MATCH($B256,'R1. Scenario specifications'!$A$11:$A$49,0))</f>
        <v>Current 2DS, 2020 start, 'Expect the Unexpected' but with cheap CCS</v>
      </c>
      <c r="B256" s="15" t="s">
        <v>46</v>
      </c>
      <c r="C256" s="15" t="s">
        <v>314</v>
      </c>
      <c r="D256" s="15" t="s">
        <v>346</v>
      </c>
      <c r="E256" s="16">
        <v>0</v>
      </c>
      <c r="F256" s="16">
        <v>0</v>
      </c>
      <c r="G256" s="16">
        <v>0</v>
      </c>
      <c r="H256" s="16">
        <v>0</v>
      </c>
      <c r="I256" s="16">
        <v>1074.2958000780941</v>
      </c>
      <c r="J256" s="16">
        <v>319.5169059448333</v>
      </c>
      <c r="K256" s="16">
        <v>6161.1670006241957</v>
      </c>
      <c r="L256" s="16">
        <v>6382.0173208442675</v>
      </c>
      <c r="M256" s="16">
        <v>3590.8709415132271</v>
      </c>
      <c r="N256" s="16">
        <v>2530.2448479512109</v>
      </c>
      <c r="O256" s="16">
        <v>602.88686903760231</v>
      </c>
    </row>
    <row r="257" spans="1:15" x14ac:dyDescent="0.3">
      <c r="A257" s="15" t="str">
        <f>INDEX('R1. Scenario specifications'!$C$11:$C$49,MATCH($B257,'R1. Scenario specifications'!$A$11:$A$49,0))</f>
        <v>Current 2DS, 2020 start, 'Expect the Unexpected' but with cheap CCS</v>
      </c>
      <c r="B257" s="15" t="s">
        <v>46</v>
      </c>
      <c r="C257" s="15" t="s">
        <v>316</v>
      </c>
      <c r="D257" s="15" t="s">
        <v>347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996.61788364415202</v>
      </c>
      <c r="N257" s="16">
        <v>2064.024791150277</v>
      </c>
      <c r="O257" s="16">
        <v>2703.2276285304069</v>
      </c>
    </row>
    <row r="258" spans="1:15" x14ac:dyDescent="0.3">
      <c r="A258" s="15" t="str">
        <f>INDEX('R1. Scenario specifications'!$C$11:$C$49,MATCH($B258,'R1. Scenario specifications'!$A$11:$A$49,0))</f>
        <v>Current 2DS, 2030 start, 'Expect the Unexpected' but with cheap CCS</v>
      </c>
      <c r="B258" s="15" t="s">
        <v>47</v>
      </c>
      <c r="C258" s="15" t="s">
        <v>311</v>
      </c>
      <c r="D258" s="15" t="s">
        <v>343</v>
      </c>
      <c r="E258" s="16">
        <v>217.31672274041591</v>
      </c>
      <c r="F258" s="16">
        <v>168.21969644858234</v>
      </c>
      <c r="G258" s="16">
        <v>1044.8405945709637</v>
      </c>
      <c r="H258" s="16">
        <v>2836.1802049178796</v>
      </c>
      <c r="I258" s="16">
        <v>2789.1417271266955</v>
      </c>
      <c r="J258" s="16">
        <v>2558.894114139262</v>
      </c>
      <c r="K258" s="16">
        <v>1281.1794511642217</v>
      </c>
      <c r="L258" s="16">
        <v>308.49779450111197</v>
      </c>
      <c r="M258" s="16">
        <v>270.21473275607934</v>
      </c>
      <c r="N258" s="16">
        <v>828.75708487695363</v>
      </c>
      <c r="O258" s="16">
        <v>1563.5580427465698</v>
      </c>
    </row>
    <row r="259" spans="1:15" x14ac:dyDescent="0.3">
      <c r="A259" s="15" t="str">
        <f>INDEX('R1. Scenario specifications'!$C$11:$C$49,MATCH($B259,'R1. Scenario specifications'!$A$11:$A$49,0))</f>
        <v>Current 2DS, 2030 start, 'Expect the Unexpected' but with cheap CCS</v>
      </c>
      <c r="B259" s="15" t="s">
        <v>47</v>
      </c>
      <c r="C259" s="15" t="s">
        <v>312</v>
      </c>
      <c r="D259" s="15" t="s">
        <v>342</v>
      </c>
      <c r="E259" s="16">
        <v>0.14080836420000001</v>
      </c>
      <c r="F259" s="16">
        <v>6.1144027199999992E-2</v>
      </c>
      <c r="G259" s="16">
        <v>55.3</v>
      </c>
      <c r="H259" s="16">
        <v>71.747318231594107</v>
      </c>
      <c r="I259" s="16">
        <v>71.747318231594107</v>
      </c>
      <c r="J259" s="16">
        <v>71.747318231594051</v>
      </c>
      <c r="K259" s="16">
        <v>7327.2689761700894</v>
      </c>
      <c r="L259" s="16">
        <v>17330.818800527897</v>
      </c>
      <c r="M259" s="16">
        <v>24157.744034715117</v>
      </c>
      <c r="N259" s="16">
        <v>26225.97209184265</v>
      </c>
      <c r="O259" s="16">
        <v>29670.898395033895</v>
      </c>
    </row>
    <row r="260" spans="1:15" x14ac:dyDescent="0.3">
      <c r="A260" s="15" t="str">
        <f>INDEX('R1. Scenario specifications'!$C$11:$C$49,MATCH($B260,'R1. Scenario specifications'!$A$11:$A$49,0))</f>
        <v>Current 2DS, 2030 start, 'Expect the Unexpected' but with cheap CCS</v>
      </c>
      <c r="B260" s="15" t="s">
        <v>47</v>
      </c>
      <c r="C260" s="15" t="s">
        <v>315</v>
      </c>
      <c r="D260" s="15" t="s">
        <v>344</v>
      </c>
      <c r="E260" s="16">
        <v>0</v>
      </c>
      <c r="F260" s="16">
        <v>0</v>
      </c>
      <c r="G260" s="16">
        <v>0</v>
      </c>
      <c r="H260" s="16">
        <v>0</v>
      </c>
      <c r="I260" s="16">
        <v>4219.2776926691322</v>
      </c>
      <c r="J260" s="16">
        <v>6561.4665292409645</v>
      </c>
      <c r="K260" s="16">
        <v>7158.9762018722813</v>
      </c>
      <c r="L260" s="16">
        <v>7667.9559591472635</v>
      </c>
      <c r="M260" s="16">
        <v>8157.0716041004689</v>
      </c>
      <c r="N260" s="16">
        <v>8592.7844071097916</v>
      </c>
      <c r="O260" s="16">
        <v>9140.3875140865111</v>
      </c>
    </row>
    <row r="261" spans="1:15" x14ac:dyDescent="0.3">
      <c r="A261" s="15" t="str">
        <f>INDEX('R1. Scenario specifications'!$C$11:$C$49,MATCH($B261,'R1. Scenario specifications'!$A$11:$A$49,0))</f>
        <v>Current 2DS, 2030 start, 'Expect the Unexpected' but with cheap CCS</v>
      </c>
      <c r="B261" s="15" t="s">
        <v>47</v>
      </c>
      <c r="C261" s="15" t="s">
        <v>313</v>
      </c>
      <c r="D261" s="15" t="s">
        <v>345</v>
      </c>
      <c r="E261" s="16">
        <v>12817.683589977194</v>
      </c>
      <c r="F261" s="16">
        <v>16998.936298407134</v>
      </c>
      <c r="G261" s="16">
        <v>24566.357961053694</v>
      </c>
      <c r="H261" s="16">
        <v>25435.8540469195</v>
      </c>
      <c r="I261" s="16">
        <v>21173.266358237554</v>
      </c>
      <c r="J261" s="16">
        <v>25229.859821821563</v>
      </c>
      <c r="K261" s="16">
        <v>13795.868645218283</v>
      </c>
      <c r="L261" s="16">
        <v>7577.0256624704252</v>
      </c>
      <c r="M261" s="16">
        <v>5787.8758019125908</v>
      </c>
      <c r="N261" s="16">
        <v>5175.667124175583</v>
      </c>
      <c r="O261" s="16">
        <v>4669.2213483652413</v>
      </c>
    </row>
    <row r="262" spans="1:15" x14ac:dyDescent="0.3">
      <c r="A262" s="15" t="str">
        <f>INDEX('R1. Scenario specifications'!$C$11:$C$49,MATCH($B262,'R1. Scenario specifications'!$A$11:$A$49,0))</f>
        <v>Current 2DS, 2030 start, 'Expect the Unexpected' but with cheap CCS</v>
      </c>
      <c r="B262" s="15" t="s">
        <v>47</v>
      </c>
      <c r="C262" s="15" t="s">
        <v>314</v>
      </c>
      <c r="D262" s="15" t="s">
        <v>346</v>
      </c>
      <c r="E262" s="16">
        <v>0</v>
      </c>
      <c r="F262" s="16">
        <v>0</v>
      </c>
      <c r="G262" s="16">
        <v>0</v>
      </c>
      <c r="H262" s="16">
        <v>0</v>
      </c>
      <c r="I262" s="16">
        <v>1014.7809412897325</v>
      </c>
      <c r="J262" s="16">
        <v>303.03106077652689</v>
      </c>
      <c r="K262" s="16">
        <v>8143.4630751716404</v>
      </c>
      <c r="L262" s="16">
        <v>7561.3162768729908</v>
      </c>
      <c r="M262" s="16">
        <v>3972.260982707895</v>
      </c>
      <c r="N262" s="16">
        <v>2527.1541450095301</v>
      </c>
      <c r="O262" s="16">
        <v>583.24411636028435</v>
      </c>
    </row>
    <row r="263" spans="1:15" x14ac:dyDescent="0.3">
      <c r="A263" s="15" t="str">
        <f>INDEX('R1. Scenario specifications'!$C$11:$C$49,MATCH($B263,'R1. Scenario specifications'!$A$11:$A$49,0))</f>
        <v>Current 2DS, 2030 start, 'Expect the Unexpected' but with cheap CCS</v>
      </c>
      <c r="B263" s="15" t="s">
        <v>47</v>
      </c>
      <c r="C263" s="15" t="s">
        <v>316</v>
      </c>
      <c r="D263" s="15" t="s">
        <v>347</v>
      </c>
      <c r="E263" s="16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723.77330586918197</v>
      </c>
      <c r="N263" s="16">
        <v>2146.1970913059095</v>
      </c>
      <c r="O263" s="16">
        <v>2840.8115553574899</v>
      </c>
    </row>
    <row r="264" spans="1:15" x14ac:dyDescent="0.3">
      <c r="A264" s="15" t="str">
        <f>INDEX('R1. Scenario specifications'!$C$11:$C$49,MATCH($B264,'R1. Scenario specifications'!$A$11:$A$49,0))</f>
        <v>Current 2DS, 2020 start, 'Expect the Unexpected' but with cheap EVs</v>
      </c>
      <c r="B264" s="15" t="s">
        <v>48</v>
      </c>
      <c r="C264" s="15" t="s">
        <v>311</v>
      </c>
      <c r="D264" s="15" t="s">
        <v>343</v>
      </c>
      <c r="E264" s="16">
        <v>217.24638951185781</v>
      </c>
      <c r="F264" s="16">
        <v>168.21969644858206</v>
      </c>
      <c r="G264" s="16">
        <v>1042.1099364571705</v>
      </c>
      <c r="H264" s="16">
        <v>517.63446496979986</v>
      </c>
      <c r="I264" s="16">
        <v>328.33654929729721</v>
      </c>
      <c r="J264" s="16">
        <v>986.63764935465508</v>
      </c>
      <c r="K264" s="16">
        <v>608.33893889706337</v>
      </c>
      <c r="L264" s="16">
        <v>245.87121992818322</v>
      </c>
      <c r="M264" s="16">
        <v>493.4772131431036</v>
      </c>
      <c r="N264" s="16">
        <v>1100.7021138634893</v>
      </c>
      <c r="O264" s="16">
        <v>1568.8921035252029</v>
      </c>
    </row>
    <row r="265" spans="1:15" x14ac:dyDescent="0.3">
      <c r="A265" s="15" t="str">
        <f>INDEX('R1. Scenario specifications'!$C$11:$C$49,MATCH($B265,'R1. Scenario specifications'!$A$11:$A$49,0))</f>
        <v>Current 2DS, 2020 start, 'Expect the Unexpected' but with cheap EVs</v>
      </c>
      <c r="B265" s="15" t="s">
        <v>48</v>
      </c>
      <c r="C265" s="15" t="s">
        <v>312</v>
      </c>
      <c r="D265" s="15" t="s">
        <v>342</v>
      </c>
      <c r="E265" s="16">
        <v>0.14080836420000001</v>
      </c>
      <c r="F265" s="16">
        <v>6.1144027199999992E-2</v>
      </c>
      <c r="G265" s="16">
        <v>55.3</v>
      </c>
      <c r="H265" s="16">
        <v>758.27222226522883</v>
      </c>
      <c r="I265" s="16">
        <v>15232.71982583414</v>
      </c>
      <c r="J265" s="16">
        <v>24235.718821961764</v>
      </c>
      <c r="K265" s="16">
        <v>26696.846831432071</v>
      </c>
      <c r="L265" s="16">
        <v>28554.491645801027</v>
      </c>
      <c r="M265" s="16">
        <v>30676.26734262297</v>
      </c>
      <c r="N265" s="16">
        <v>33673.986855181611</v>
      </c>
      <c r="O265" s="16">
        <v>36315.211477347693</v>
      </c>
    </row>
    <row r="266" spans="1:15" x14ac:dyDescent="0.3">
      <c r="A266" s="15" t="str">
        <f>INDEX('R1. Scenario specifications'!$C$11:$C$49,MATCH($B266,'R1. Scenario specifications'!$A$11:$A$49,0))</f>
        <v>Current 2DS, 2020 start, 'Expect the Unexpected' but with cheap EVs</v>
      </c>
      <c r="B266" s="15" t="s">
        <v>48</v>
      </c>
      <c r="C266" s="15" t="s">
        <v>315</v>
      </c>
      <c r="D266" s="15" t="s">
        <v>344</v>
      </c>
      <c r="E266" s="16">
        <v>0</v>
      </c>
      <c r="F266" s="16">
        <v>0</v>
      </c>
      <c r="G266" s="16">
        <v>0</v>
      </c>
      <c r="H266" s="16">
        <v>2882.9634593273754</v>
      </c>
      <c r="I266" s="16">
        <v>4181.9321865692164</v>
      </c>
      <c r="J266" s="16">
        <v>6266.3825504262686</v>
      </c>
      <c r="K266" s="16">
        <v>7036.2463830765146</v>
      </c>
      <c r="L266" s="16">
        <v>7555.8631279182009</v>
      </c>
      <c r="M266" s="16">
        <v>7712.5387612820205</v>
      </c>
      <c r="N266" s="16">
        <v>7214.6109430554425</v>
      </c>
      <c r="O266" s="16">
        <v>7704.5901546213699</v>
      </c>
    </row>
    <row r="267" spans="1:15" x14ac:dyDescent="0.3">
      <c r="A267" s="15" t="str">
        <f>INDEX('R1. Scenario specifications'!$C$11:$C$49,MATCH($B267,'R1. Scenario specifications'!$A$11:$A$49,0))</f>
        <v>Current 2DS, 2020 start, 'Expect the Unexpected' but with cheap EVs</v>
      </c>
      <c r="B267" s="15" t="s">
        <v>48</v>
      </c>
      <c r="C267" s="15" t="s">
        <v>313</v>
      </c>
      <c r="D267" s="15" t="s">
        <v>345</v>
      </c>
      <c r="E267" s="16">
        <v>12817.753923205752</v>
      </c>
      <c r="F267" s="16">
        <v>16998.936298407138</v>
      </c>
      <c r="G267" s="16">
        <v>24569.088619167484</v>
      </c>
      <c r="H267" s="16">
        <v>13281.933212423985</v>
      </c>
      <c r="I267" s="16">
        <v>5912.9545744112002</v>
      </c>
      <c r="J267" s="16">
        <v>4138.6443390551249</v>
      </c>
      <c r="K267" s="16">
        <v>4767.8870940099996</v>
      </c>
      <c r="L267" s="16">
        <v>5379.4543692661036</v>
      </c>
      <c r="M267" s="16">
        <v>5470.5852474815147</v>
      </c>
      <c r="N267" s="16">
        <v>5127.7830042207943</v>
      </c>
      <c r="O267" s="16">
        <v>4820.0512045526484</v>
      </c>
    </row>
    <row r="268" spans="1:15" x14ac:dyDescent="0.3">
      <c r="A268" s="15" t="str">
        <f>INDEX('R1. Scenario specifications'!$C$11:$C$49,MATCH($B268,'R1. Scenario specifications'!$A$11:$A$49,0))</f>
        <v>Current 2DS, 2020 start, 'Expect the Unexpected' but with cheap EVs</v>
      </c>
      <c r="B268" s="15" t="s">
        <v>48</v>
      </c>
      <c r="C268" s="15" t="s">
        <v>314</v>
      </c>
      <c r="D268" s="15" t="s">
        <v>346</v>
      </c>
      <c r="E268" s="16">
        <v>0</v>
      </c>
      <c r="F268" s="16">
        <v>0</v>
      </c>
      <c r="G268" s="16">
        <v>0</v>
      </c>
      <c r="H268" s="16">
        <v>5675.5919449317471</v>
      </c>
      <c r="I268" s="16">
        <v>2594.3770645611316</v>
      </c>
      <c r="J268" s="16">
        <v>282.29558636426316</v>
      </c>
      <c r="K268" s="16">
        <v>40.958164661646407</v>
      </c>
      <c r="L268" s="16">
        <v>90.373068170984311</v>
      </c>
      <c r="M268" s="16">
        <v>305.84593011183603</v>
      </c>
      <c r="N268" s="16">
        <v>256.55916063811998</v>
      </c>
      <c r="O268" s="16">
        <v>56.483838924204541</v>
      </c>
    </row>
    <row r="269" spans="1:15" x14ac:dyDescent="0.3">
      <c r="A269" s="15" t="str">
        <f>INDEX('R1. Scenario specifications'!$C$11:$C$49,MATCH($B269,'R1. Scenario specifications'!$A$11:$A$49,0))</f>
        <v>Current 2DS, 2020 start, 'Expect the Unexpected' but with cheap EVs</v>
      </c>
      <c r="B269" s="15" t="s">
        <v>48</v>
      </c>
      <c r="C269" s="15" t="s">
        <v>316</v>
      </c>
      <c r="D269" s="15" t="s">
        <v>347</v>
      </c>
      <c r="E269" s="16">
        <v>0</v>
      </c>
      <c r="F269" s="16">
        <v>0</v>
      </c>
      <c r="G269" s="16">
        <v>0</v>
      </c>
      <c r="H269" s="16">
        <v>5845.3254413549303</v>
      </c>
      <c r="I269" s="16">
        <v>1738.5158716310577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</row>
    <row r="270" spans="1:15" x14ac:dyDescent="0.3">
      <c r="A270" s="15" t="str">
        <f>INDEX('R1. Scenario specifications'!$C$11:$C$49,MATCH($B270,'R1. Scenario specifications'!$A$11:$A$49,0))</f>
        <v>Current 2DS, 2030 start, 'Expect the Unexpected' but with cheap EVs</v>
      </c>
      <c r="B270" s="15" t="s">
        <v>49</v>
      </c>
      <c r="C270" s="15" t="s">
        <v>311</v>
      </c>
      <c r="D270" s="15" t="s">
        <v>343</v>
      </c>
      <c r="E270" s="16">
        <v>217.31672274041591</v>
      </c>
      <c r="F270" s="16">
        <v>168.21969644858234</v>
      </c>
      <c r="G270" s="16">
        <v>1044.8405945709637</v>
      </c>
      <c r="H270" s="16">
        <v>2836.1802049178796</v>
      </c>
      <c r="I270" s="16">
        <v>1161.0180011807861</v>
      </c>
      <c r="J270" s="16">
        <v>797.24006917955319</v>
      </c>
      <c r="K270" s="16">
        <v>637.03951793425358</v>
      </c>
      <c r="L270" s="16">
        <v>379.50419617914361</v>
      </c>
      <c r="M270" s="16">
        <v>534.90974755541833</v>
      </c>
      <c r="N270" s="16">
        <v>1270.4013401100644</v>
      </c>
      <c r="O270" s="16">
        <v>1741.6372334447044</v>
      </c>
    </row>
    <row r="271" spans="1:15" x14ac:dyDescent="0.3">
      <c r="A271" s="15" t="str">
        <f>INDEX('R1. Scenario specifications'!$C$11:$C$49,MATCH($B271,'R1. Scenario specifications'!$A$11:$A$49,0))</f>
        <v>Current 2DS, 2030 start, 'Expect the Unexpected' but with cheap EVs</v>
      </c>
      <c r="B271" s="15" t="s">
        <v>49</v>
      </c>
      <c r="C271" s="15" t="s">
        <v>312</v>
      </c>
      <c r="D271" s="15" t="s">
        <v>342</v>
      </c>
      <c r="E271" s="16">
        <v>0.14080836420000001</v>
      </c>
      <c r="F271" s="16">
        <v>6.1144027199999992E-2</v>
      </c>
      <c r="G271" s="16">
        <v>55.3</v>
      </c>
      <c r="H271" s="16">
        <v>71.747318231594107</v>
      </c>
      <c r="I271" s="16">
        <v>14646.337408394476</v>
      </c>
      <c r="J271" s="16">
        <v>24194.081910386125</v>
      </c>
      <c r="K271" s="16">
        <v>26638.448124669685</v>
      </c>
      <c r="L271" s="16">
        <v>28524.959237618485</v>
      </c>
      <c r="M271" s="16">
        <v>30732.280350739074</v>
      </c>
      <c r="N271" s="16">
        <v>33697.259347169333</v>
      </c>
      <c r="O271" s="16">
        <v>36630.410536019182</v>
      </c>
    </row>
    <row r="272" spans="1:15" x14ac:dyDescent="0.3">
      <c r="A272" s="15" t="str">
        <f>INDEX('R1. Scenario specifications'!$C$11:$C$49,MATCH($B272,'R1. Scenario specifications'!$A$11:$A$49,0))</f>
        <v>Current 2DS, 2030 start, 'Expect the Unexpected' but with cheap EVs</v>
      </c>
      <c r="B272" s="15" t="s">
        <v>49</v>
      </c>
      <c r="C272" s="15" t="s">
        <v>315</v>
      </c>
      <c r="D272" s="15" t="s">
        <v>344</v>
      </c>
      <c r="E272" s="16">
        <v>0</v>
      </c>
      <c r="F272" s="16">
        <v>0</v>
      </c>
      <c r="G272" s="16">
        <v>0</v>
      </c>
      <c r="H272" s="16">
        <v>0</v>
      </c>
      <c r="I272" s="16">
        <v>3917.2114424376527</v>
      </c>
      <c r="J272" s="16">
        <v>6228.4290088319349</v>
      </c>
      <c r="K272" s="16">
        <v>6868.3676692160398</v>
      </c>
      <c r="L272" s="16">
        <v>7524.6873374923543</v>
      </c>
      <c r="M272" s="16">
        <v>7598.9774151882966</v>
      </c>
      <c r="N272" s="16">
        <v>7152.400748377293</v>
      </c>
      <c r="O272" s="16">
        <v>7354.6717041372322</v>
      </c>
    </row>
    <row r="273" spans="1:15" x14ac:dyDescent="0.3">
      <c r="A273" s="15" t="str">
        <f>INDEX('R1. Scenario specifications'!$C$11:$C$49,MATCH($B273,'R1. Scenario specifications'!$A$11:$A$49,0))</f>
        <v>Current 2DS, 2030 start, 'Expect the Unexpected' but with cheap EVs</v>
      </c>
      <c r="B273" s="15" t="s">
        <v>49</v>
      </c>
      <c r="C273" s="15" t="s">
        <v>313</v>
      </c>
      <c r="D273" s="15" t="s">
        <v>345</v>
      </c>
      <c r="E273" s="16">
        <v>12817.683589977194</v>
      </c>
      <c r="F273" s="16">
        <v>16998.936298407134</v>
      </c>
      <c r="G273" s="16">
        <v>24566.357961053694</v>
      </c>
      <c r="H273" s="16">
        <v>25435.8540469195</v>
      </c>
      <c r="I273" s="16">
        <v>9570.0737474846155</v>
      </c>
      <c r="J273" s="16">
        <v>4349.899633468528</v>
      </c>
      <c r="K273" s="16">
        <v>4781.9238845821874</v>
      </c>
      <c r="L273" s="16">
        <v>5267.2276439253174</v>
      </c>
      <c r="M273" s="16">
        <v>5429.0028233561598</v>
      </c>
      <c r="N273" s="16">
        <v>4994.7523520664072</v>
      </c>
      <c r="O273" s="16">
        <v>4615.525060575098</v>
      </c>
    </row>
    <row r="274" spans="1:15" x14ac:dyDescent="0.3">
      <c r="A274" s="15" t="str">
        <f>INDEX('R1. Scenario specifications'!$C$11:$C$49,MATCH($B274,'R1. Scenario specifications'!$A$11:$A$49,0))</f>
        <v>Current 2DS, 2030 start, 'Expect the Unexpected' but with cheap EVs</v>
      </c>
      <c r="B274" s="15" t="s">
        <v>49</v>
      </c>
      <c r="C274" s="15" t="s">
        <v>314</v>
      </c>
      <c r="D274" s="15" t="s">
        <v>346</v>
      </c>
      <c r="E274" s="16">
        <v>0</v>
      </c>
      <c r="F274" s="16">
        <v>0</v>
      </c>
      <c r="G274" s="16">
        <v>0</v>
      </c>
      <c r="H274" s="16">
        <v>0</v>
      </c>
      <c r="I274" s="16">
        <v>626.62717578466209</v>
      </c>
      <c r="J274" s="16">
        <v>334.10066278250468</v>
      </c>
      <c r="K274" s="16">
        <v>81.018787853276976</v>
      </c>
      <c r="L274" s="16">
        <v>97.631414072922084</v>
      </c>
      <c r="M274" s="16">
        <v>315.98041987449085</v>
      </c>
      <c r="N274" s="16">
        <v>241.07188336140572</v>
      </c>
      <c r="O274" s="16">
        <v>51.339523357125465</v>
      </c>
    </row>
    <row r="275" spans="1:15" x14ac:dyDescent="0.3">
      <c r="A275" s="15" t="str">
        <f>INDEX('R1. Scenario specifications'!$C$11:$C$49,MATCH($B275,'R1. Scenario specifications'!$A$11:$A$49,0))</f>
        <v>Current 2DS, 2030 start, 'Expect the Unexpected' but with cheap EVs</v>
      </c>
      <c r="B275" s="15" t="s">
        <v>49</v>
      </c>
      <c r="C275" s="15" t="s">
        <v>316</v>
      </c>
      <c r="D275" s="15" t="s">
        <v>347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</row>
    <row r="276" spans="1:15" x14ac:dyDescent="0.3">
      <c r="A276" s="15" t="str">
        <f>INDEX('R1. Scenario specifications'!$C$11:$C$49,MATCH($B276,'R1. Scenario specifications'!$A$11:$A$49,0))</f>
        <v>Current 2DS, 2020 start, 'Expect the Unexpected' but with cheap energy efficiency</v>
      </c>
      <c r="B276" s="15" t="s">
        <v>50</v>
      </c>
      <c r="C276" s="15" t="s">
        <v>311</v>
      </c>
      <c r="D276" s="15" t="s">
        <v>343</v>
      </c>
      <c r="E276" s="16">
        <v>217.31672274041591</v>
      </c>
      <c r="F276" s="16">
        <v>168.21969644858234</v>
      </c>
      <c r="G276" s="16">
        <v>1044.8405945709637</v>
      </c>
      <c r="H276" s="16">
        <v>1010.9299591269462</v>
      </c>
      <c r="I276" s="16">
        <v>1944.1207109304034</v>
      </c>
      <c r="J276" s="16">
        <v>2796.3269366261607</v>
      </c>
      <c r="K276" s="16">
        <v>1827.2515654292124</v>
      </c>
      <c r="L276" s="16">
        <v>609.86847057107741</v>
      </c>
      <c r="M276" s="16">
        <v>273.03008688347973</v>
      </c>
      <c r="N276" s="16">
        <v>322.94952968152541</v>
      </c>
      <c r="O276" s="16">
        <v>1035.1976107737742</v>
      </c>
    </row>
    <row r="277" spans="1:15" x14ac:dyDescent="0.3">
      <c r="A277" s="15" t="str">
        <f>INDEX('R1. Scenario specifications'!$C$11:$C$49,MATCH($B277,'R1. Scenario specifications'!$A$11:$A$49,0))</f>
        <v>Current 2DS, 2020 start, 'Expect the Unexpected' but with cheap energy efficiency</v>
      </c>
      <c r="B277" s="15" t="s">
        <v>50</v>
      </c>
      <c r="C277" s="15" t="s">
        <v>312</v>
      </c>
      <c r="D277" s="15" t="s">
        <v>342</v>
      </c>
      <c r="E277" s="16">
        <v>0.14080836420000001</v>
      </c>
      <c r="F277" s="16">
        <v>6.1144027199999992E-2</v>
      </c>
      <c r="G277" s="16">
        <v>55.3</v>
      </c>
      <c r="H277" s="16">
        <v>71.747318231594093</v>
      </c>
      <c r="I277" s="16">
        <v>71.747318231594093</v>
      </c>
      <c r="J277" s="16">
        <v>71.747318231594107</v>
      </c>
      <c r="K277" s="16">
        <v>5333.3766319946908</v>
      </c>
      <c r="L277" s="16">
        <v>13902.602445143701</v>
      </c>
      <c r="M277" s="16">
        <v>18397.164794532873</v>
      </c>
      <c r="N277" s="16">
        <v>20373.857428584004</v>
      </c>
      <c r="O277" s="16">
        <v>23496.719464097223</v>
      </c>
    </row>
    <row r="278" spans="1:15" x14ac:dyDescent="0.3">
      <c r="A278" s="15" t="str">
        <f>INDEX('R1. Scenario specifications'!$C$11:$C$49,MATCH($B278,'R1. Scenario specifications'!$A$11:$A$49,0))</f>
        <v>Current 2DS, 2020 start, 'Expect the Unexpected' but with cheap energy efficiency</v>
      </c>
      <c r="B278" s="15" t="s">
        <v>50</v>
      </c>
      <c r="C278" s="15" t="s">
        <v>315</v>
      </c>
      <c r="D278" s="15" t="s">
        <v>344</v>
      </c>
      <c r="E278" s="16">
        <v>0</v>
      </c>
      <c r="F278" s="16">
        <v>0</v>
      </c>
      <c r="G278" s="16">
        <v>0</v>
      </c>
      <c r="H278" s="16">
        <v>2202.7657901673952</v>
      </c>
      <c r="I278" s="16">
        <v>4020.3051254920701</v>
      </c>
      <c r="J278" s="16">
        <v>5706.5764143161705</v>
      </c>
      <c r="K278" s="16">
        <v>6233.251863144741</v>
      </c>
      <c r="L278" s="16">
        <v>6651.6482267459041</v>
      </c>
      <c r="M278" s="16">
        <v>7053.5461449458026</v>
      </c>
      <c r="N278" s="16">
        <v>7442.2391567949853</v>
      </c>
      <c r="O278" s="16">
        <v>7881.2952253563399</v>
      </c>
    </row>
    <row r="279" spans="1:15" x14ac:dyDescent="0.3">
      <c r="A279" s="15" t="str">
        <f>INDEX('R1. Scenario specifications'!$C$11:$C$49,MATCH($B279,'R1. Scenario specifications'!$A$11:$A$49,0))</f>
        <v>Current 2DS, 2020 start, 'Expect the Unexpected' but with cheap energy efficiency</v>
      </c>
      <c r="B279" s="15" t="s">
        <v>50</v>
      </c>
      <c r="C279" s="15" t="s">
        <v>313</v>
      </c>
      <c r="D279" s="15" t="s">
        <v>345</v>
      </c>
      <c r="E279" s="16">
        <v>12817.683589977194</v>
      </c>
      <c r="F279" s="16">
        <v>16998.936298407134</v>
      </c>
      <c r="G279" s="16">
        <v>24566.357961053694</v>
      </c>
      <c r="H279" s="16">
        <v>17847.244791179139</v>
      </c>
      <c r="I279" s="16">
        <v>18868.828912862311</v>
      </c>
      <c r="J279" s="16">
        <v>20051.633186437819</v>
      </c>
      <c r="K279" s="16">
        <v>13080.650521503241</v>
      </c>
      <c r="L279" s="16">
        <v>8343.5120431300093</v>
      </c>
      <c r="M279" s="16">
        <v>6036.363861234754</v>
      </c>
      <c r="N279" s="16">
        <v>5776.8925448210739</v>
      </c>
      <c r="O279" s="16">
        <v>5277.8103584262808</v>
      </c>
    </row>
    <row r="280" spans="1:15" x14ac:dyDescent="0.3">
      <c r="A280" s="15" t="str">
        <f>INDEX('R1. Scenario specifications'!$C$11:$C$49,MATCH($B280,'R1. Scenario specifications'!$A$11:$A$49,0))</f>
        <v>Current 2DS, 2020 start, 'Expect the Unexpected' but with cheap energy efficiency</v>
      </c>
      <c r="B280" s="15" t="s">
        <v>50</v>
      </c>
      <c r="C280" s="15" t="s">
        <v>314</v>
      </c>
      <c r="D280" s="15" t="s">
        <v>346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4561.6744840046049</v>
      </c>
      <c r="L280" s="16">
        <v>3716.8188364428006</v>
      </c>
      <c r="M280" s="16">
        <v>3499.6514006675939</v>
      </c>
      <c r="N280" s="16">
        <v>3008.6147547454607</v>
      </c>
      <c r="O280" s="16">
        <v>719.22754419813407</v>
      </c>
    </row>
    <row r="281" spans="1:15" x14ac:dyDescent="0.3">
      <c r="A281" s="15" t="str">
        <f>INDEX('R1. Scenario specifications'!$C$11:$C$49,MATCH($B281,'R1. Scenario specifications'!$A$11:$A$49,0))</f>
        <v>Current 2DS, 2020 start, 'Expect the Unexpected' but with cheap energy efficiency</v>
      </c>
      <c r="B281" s="15" t="s">
        <v>50</v>
      </c>
      <c r="C281" s="15" t="s">
        <v>316</v>
      </c>
      <c r="D281" s="15" t="s">
        <v>347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476.73784036557947</v>
      </c>
      <c r="O281" s="16">
        <v>1246.4310548365092</v>
      </c>
    </row>
  </sheetData>
  <mergeCells count="2">
    <mergeCell ref="C37:N37"/>
    <mergeCell ref="O37:Z37"/>
  </mergeCells>
  <conditionalFormatting sqref="A1:XFD18 N19:XFD19 A3268:XFD1048576 A314:A3267 E322:XFD3267 A282:B313 D282:E313 C89:C331 E314:E321 H282:XFD321 B89:B281 B87:C88 A87:A281 A37:C37 A36:N36 AA36:XFD37 E47:XFD281 A47:C86 A38:XFD46 A20:XFD35">
    <cfRule type="expression" dxfId="4" priority="4">
      <formula>_xlfn.ISFORMULA(A1)</formula>
    </cfRule>
  </conditionalFormatting>
  <conditionalFormatting sqref="A19:M19">
    <cfRule type="expression" dxfId="3" priority="3">
      <formula>_xlfn.ISFORMULA(A19)</formula>
    </cfRule>
  </conditionalFormatting>
  <conditionalFormatting sqref="G282:G313 F282:F321">
    <cfRule type="expression" dxfId="2" priority="2">
      <formula>_xlfn.ISFORMULA(F282)</formula>
    </cfRule>
  </conditionalFormatting>
  <conditionalFormatting sqref="O37 O36:Z36">
    <cfRule type="expression" dxfId="1" priority="1">
      <formula>_xlfn.ISFORMULA(O36)</formula>
    </cfRule>
  </conditionalFormatting>
  <dataValidations count="1">
    <dataValidation type="list" allowBlank="1" showInputMessage="1" showErrorMessage="1" sqref="B22" xr:uid="{E3394B8F-9369-41FA-B92F-8FEFF485F68E}">
      <formula1>$D$48:$D$53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EA9FAF-0A91-4469-BE13-0FE61EE4ECCB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1F1E-ABC9-4D84-96A0-45F1CF4BAD5C}">
  <sheetPr>
    <tabColor theme="7" tint="0.39997558519241921"/>
  </sheetPr>
  <dimension ref="A1:J49"/>
  <sheetViews>
    <sheetView workbookViewId="0"/>
  </sheetViews>
  <sheetFormatPr defaultColWidth="10.33203125" defaultRowHeight="14.4" x14ac:dyDescent="0.3"/>
  <cols>
    <col min="1" max="2" width="15.77734375" style="3" customWidth="1"/>
    <col min="3" max="3" width="64.5546875" style="3" customWidth="1"/>
    <col min="4" max="8" width="20.77734375" style="3" customWidth="1"/>
    <col min="9" max="9" width="45.21875" style="3" customWidth="1"/>
    <col min="10" max="16384" width="10.33203125" style="3"/>
  </cols>
  <sheetData>
    <row r="1" spans="1:10" s="1" customFormat="1" ht="49.5" customHeight="1" x14ac:dyDescent="0.3">
      <c r="A1" s="1" t="s">
        <v>79</v>
      </c>
    </row>
    <row r="2" spans="1:10" s="2" customFormat="1" x14ac:dyDescent="0.3">
      <c r="A2" s="2" t="s">
        <v>1</v>
      </c>
      <c r="B2" s="2" t="s">
        <v>80</v>
      </c>
    </row>
    <row r="3" spans="1:10" s="2" customFormat="1" x14ac:dyDescent="0.3">
      <c r="A3" s="2" t="s">
        <v>3</v>
      </c>
      <c r="B3" s="6" t="s">
        <v>81</v>
      </c>
    </row>
    <row r="4" spans="1:10" s="2" customFormat="1" x14ac:dyDescent="0.3">
      <c r="A4" s="2" t="s">
        <v>7</v>
      </c>
      <c r="B4" s="7">
        <v>43475</v>
      </c>
    </row>
    <row r="5" spans="1:10" s="2" customFormat="1" x14ac:dyDescent="0.3">
      <c r="A5" s="2" t="s">
        <v>2</v>
      </c>
      <c r="B5" s="2" t="s">
        <v>82</v>
      </c>
    </row>
    <row r="6" spans="1:10" s="2" customFormat="1" x14ac:dyDescent="0.3">
      <c r="A6" s="2" t="s">
        <v>4</v>
      </c>
      <c r="B6" s="2" t="s">
        <v>83</v>
      </c>
    </row>
    <row r="7" spans="1:10" s="2" customFormat="1" x14ac:dyDescent="0.3">
      <c r="B7" s="8" t="s">
        <v>84</v>
      </c>
    </row>
    <row r="9" spans="1:10" x14ac:dyDescent="0.3">
      <c r="A9" s="9"/>
      <c r="B9" s="9"/>
      <c r="C9" s="24" t="s">
        <v>85</v>
      </c>
      <c r="D9" s="24"/>
      <c r="E9" s="24"/>
      <c r="F9" s="24"/>
      <c r="G9" s="24"/>
      <c r="H9" s="24"/>
      <c r="I9" s="9"/>
    </row>
    <row r="10" spans="1:10" ht="14.4" customHeight="1" x14ac:dyDescent="0.3">
      <c r="A10" s="3" t="s">
        <v>198</v>
      </c>
      <c r="B10" s="10" t="s">
        <v>86</v>
      </c>
      <c r="C10" s="10" t="s">
        <v>87</v>
      </c>
      <c r="D10" s="10" t="s">
        <v>88</v>
      </c>
      <c r="E10" s="10" t="s">
        <v>89</v>
      </c>
      <c r="F10" s="10" t="s">
        <v>90</v>
      </c>
      <c r="G10" s="10" t="s">
        <v>91</v>
      </c>
      <c r="H10" s="10" t="s">
        <v>92</v>
      </c>
      <c r="I10" s="10" t="s">
        <v>93</v>
      </c>
      <c r="J10" s="9" t="s">
        <v>0</v>
      </c>
    </row>
    <row r="11" spans="1:10" ht="14.4" customHeight="1" x14ac:dyDescent="0.3">
      <c r="A11" s="3" t="str">
        <f t="shared" ref="A11:A49" si="0">CONCATENATE("Vivid_",B11)</f>
        <v>Vivid_0A</v>
      </c>
      <c r="B11" s="10" t="s">
        <v>94</v>
      </c>
      <c r="C11" s="10" t="s">
        <v>271</v>
      </c>
      <c r="D11" s="10" t="s">
        <v>95</v>
      </c>
      <c r="E11" s="10" t="s">
        <v>96</v>
      </c>
      <c r="F11" s="11" t="s">
        <v>97</v>
      </c>
      <c r="G11" s="12" t="s">
        <v>98</v>
      </c>
      <c r="H11" s="10" t="s">
        <v>82</v>
      </c>
      <c r="I11" s="12" t="s">
        <v>98</v>
      </c>
      <c r="J11" s="9" t="s">
        <v>99</v>
      </c>
    </row>
    <row r="12" spans="1:10" ht="14.4" customHeight="1" x14ac:dyDescent="0.3">
      <c r="A12" s="3" t="str">
        <f t="shared" si="0"/>
        <v>Vivid_0A_BAU</v>
      </c>
      <c r="B12" s="3" t="s">
        <v>199</v>
      </c>
      <c r="C12" s="10" t="s">
        <v>201</v>
      </c>
    </row>
    <row r="13" spans="1:10" ht="14.4" customHeight="1" x14ac:dyDescent="0.3">
      <c r="A13" s="3" t="str">
        <f t="shared" si="0"/>
        <v>Vivid_0B</v>
      </c>
      <c r="B13" s="10" t="s">
        <v>100</v>
      </c>
      <c r="C13" s="10" t="s">
        <v>200</v>
      </c>
      <c r="D13" s="10" t="s">
        <v>95</v>
      </c>
      <c r="E13" s="10" t="s">
        <v>96</v>
      </c>
      <c r="F13" s="11" t="s">
        <v>97</v>
      </c>
      <c r="G13" s="12" t="s">
        <v>98</v>
      </c>
      <c r="H13" s="10" t="s">
        <v>82</v>
      </c>
      <c r="I13" s="12" t="s">
        <v>98</v>
      </c>
      <c r="J13" s="9" t="s">
        <v>101</v>
      </c>
    </row>
    <row r="14" spans="1:10" ht="14.4" customHeight="1" x14ac:dyDescent="0.3">
      <c r="A14" s="3" t="str">
        <f t="shared" si="0"/>
        <v>Vivid_1</v>
      </c>
      <c r="B14" s="9">
        <v>1</v>
      </c>
      <c r="C14" s="9" t="s">
        <v>102</v>
      </c>
      <c r="D14" s="12" t="s">
        <v>103</v>
      </c>
      <c r="E14" s="12" t="s">
        <v>104</v>
      </c>
      <c r="F14" s="11" t="s">
        <v>97</v>
      </c>
      <c r="G14" s="12" t="s">
        <v>98</v>
      </c>
      <c r="H14" s="12" t="s">
        <v>105</v>
      </c>
      <c r="I14" s="12" t="s">
        <v>98</v>
      </c>
      <c r="J14" s="10" t="s">
        <v>106</v>
      </c>
    </row>
    <row r="15" spans="1:10" ht="14.4" customHeight="1" x14ac:dyDescent="0.3">
      <c r="A15" s="3" t="str">
        <f t="shared" si="0"/>
        <v>Vivid_10</v>
      </c>
      <c r="B15" s="9">
        <v>10</v>
      </c>
      <c r="C15" s="9" t="s">
        <v>128</v>
      </c>
      <c r="D15" s="12" t="s">
        <v>103</v>
      </c>
      <c r="E15" s="12" t="s">
        <v>108</v>
      </c>
      <c r="F15" s="11" t="s">
        <v>97</v>
      </c>
      <c r="G15" s="12" t="s">
        <v>126</v>
      </c>
      <c r="H15" s="12" t="s">
        <v>105</v>
      </c>
      <c r="I15" s="12" t="s">
        <v>98</v>
      </c>
      <c r="J15" s="10" t="s">
        <v>129</v>
      </c>
    </row>
    <row r="16" spans="1:10" ht="14.4" customHeight="1" x14ac:dyDescent="0.3">
      <c r="A16" s="3" t="str">
        <f t="shared" si="0"/>
        <v>Vivid_11</v>
      </c>
      <c r="B16" s="9">
        <v>11</v>
      </c>
      <c r="C16" s="9" t="s">
        <v>130</v>
      </c>
      <c r="D16" s="12" t="s">
        <v>103</v>
      </c>
      <c r="E16" s="12" t="s">
        <v>104</v>
      </c>
      <c r="F16" s="11" t="s">
        <v>97</v>
      </c>
      <c r="G16" s="12" t="s">
        <v>98</v>
      </c>
      <c r="H16" s="12" t="s">
        <v>105</v>
      </c>
      <c r="I16" s="12" t="s">
        <v>131</v>
      </c>
      <c r="J16" s="10" t="s">
        <v>132</v>
      </c>
    </row>
    <row r="17" spans="1:10" ht="14.4" customHeight="1" x14ac:dyDescent="0.3">
      <c r="A17" s="3" t="str">
        <f t="shared" si="0"/>
        <v>Vivid_12</v>
      </c>
      <c r="B17" s="9">
        <v>12</v>
      </c>
      <c r="C17" s="9" t="s">
        <v>133</v>
      </c>
      <c r="D17" s="12" t="s">
        <v>103</v>
      </c>
      <c r="E17" s="12" t="s">
        <v>108</v>
      </c>
      <c r="F17" s="11" t="s">
        <v>97</v>
      </c>
      <c r="G17" s="12" t="s">
        <v>98</v>
      </c>
      <c r="H17" s="12" t="s">
        <v>105</v>
      </c>
      <c r="I17" s="12" t="s">
        <v>131</v>
      </c>
      <c r="J17" s="10" t="s">
        <v>134</v>
      </c>
    </row>
    <row r="18" spans="1:10" ht="14.4" customHeight="1" x14ac:dyDescent="0.3">
      <c r="A18" s="3" t="str">
        <f t="shared" si="0"/>
        <v>Vivid_13</v>
      </c>
      <c r="B18" s="9">
        <v>13</v>
      </c>
      <c r="C18" s="9" t="s">
        <v>135</v>
      </c>
      <c r="D18" s="12" t="s">
        <v>136</v>
      </c>
      <c r="E18" s="12" t="s">
        <v>104</v>
      </c>
      <c r="F18" s="11" t="s">
        <v>97</v>
      </c>
      <c r="G18" s="12" t="s">
        <v>98</v>
      </c>
      <c r="H18" s="12" t="s">
        <v>105</v>
      </c>
      <c r="I18" s="12" t="s">
        <v>98</v>
      </c>
      <c r="J18" s="10" t="s">
        <v>137</v>
      </c>
    </row>
    <row r="19" spans="1:10" ht="14.4" customHeight="1" x14ac:dyDescent="0.3">
      <c r="A19" s="3" t="str">
        <f t="shared" si="0"/>
        <v>Vivid_14</v>
      </c>
      <c r="B19" s="9">
        <v>14</v>
      </c>
      <c r="C19" s="9" t="s">
        <v>138</v>
      </c>
      <c r="D19" s="12" t="s">
        <v>136</v>
      </c>
      <c r="E19" s="12" t="s">
        <v>108</v>
      </c>
      <c r="F19" s="11" t="s">
        <v>97</v>
      </c>
      <c r="G19" s="12" t="s">
        <v>98</v>
      </c>
      <c r="H19" s="12" t="s">
        <v>105</v>
      </c>
      <c r="I19" s="12" t="s">
        <v>98</v>
      </c>
      <c r="J19" s="10" t="s">
        <v>139</v>
      </c>
    </row>
    <row r="20" spans="1:10" ht="14.4" customHeight="1" x14ac:dyDescent="0.3">
      <c r="A20" s="3" t="str">
        <f t="shared" si="0"/>
        <v>Vivid_15</v>
      </c>
      <c r="B20" s="9">
        <v>15</v>
      </c>
      <c r="C20" s="9" t="s">
        <v>140</v>
      </c>
      <c r="D20" s="12" t="s">
        <v>136</v>
      </c>
      <c r="E20" s="12" t="s">
        <v>104</v>
      </c>
      <c r="F20" s="11" t="s">
        <v>97</v>
      </c>
      <c r="G20" s="12" t="s">
        <v>111</v>
      </c>
      <c r="H20" s="12" t="s">
        <v>105</v>
      </c>
      <c r="I20" s="12" t="s">
        <v>98</v>
      </c>
      <c r="J20" s="10" t="s">
        <v>141</v>
      </c>
    </row>
    <row r="21" spans="1:10" ht="14.4" customHeight="1" x14ac:dyDescent="0.3">
      <c r="A21" s="3" t="str">
        <f t="shared" si="0"/>
        <v>Vivid_16</v>
      </c>
      <c r="B21" s="9">
        <v>16</v>
      </c>
      <c r="C21" s="9" t="s">
        <v>142</v>
      </c>
      <c r="D21" s="12" t="s">
        <v>136</v>
      </c>
      <c r="E21" s="12" t="s">
        <v>108</v>
      </c>
      <c r="F21" s="11" t="s">
        <v>97</v>
      </c>
      <c r="G21" s="12" t="s">
        <v>111</v>
      </c>
      <c r="H21" s="12" t="s">
        <v>105</v>
      </c>
      <c r="I21" s="12" t="s">
        <v>98</v>
      </c>
      <c r="J21" s="10" t="s">
        <v>143</v>
      </c>
    </row>
    <row r="22" spans="1:10" ht="14.4" customHeight="1" x14ac:dyDescent="0.3">
      <c r="A22" s="3" t="str">
        <f t="shared" si="0"/>
        <v>Vivid_17</v>
      </c>
      <c r="B22" s="9">
        <v>17</v>
      </c>
      <c r="C22" s="9" t="s">
        <v>144</v>
      </c>
      <c r="D22" s="12" t="s">
        <v>136</v>
      </c>
      <c r="E22" s="12" t="s">
        <v>104</v>
      </c>
      <c r="F22" s="11" t="s">
        <v>97</v>
      </c>
      <c r="G22" s="12" t="s">
        <v>116</v>
      </c>
      <c r="H22" s="12" t="s">
        <v>105</v>
      </c>
      <c r="I22" s="12" t="s">
        <v>98</v>
      </c>
      <c r="J22" s="10" t="s">
        <v>145</v>
      </c>
    </row>
    <row r="23" spans="1:10" ht="14.4" customHeight="1" x14ac:dyDescent="0.3">
      <c r="A23" s="3" t="str">
        <f t="shared" si="0"/>
        <v>Vivid_18</v>
      </c>
      <c r="B23" s="9">
        <v>18</v>
      </c>
      <c r="C23" s="9" t="s">
        <v>146</v>
      </c>
      <c r="D23" s="12" t="s">
        <v>136</v>
      </c>
      <c r="E23" s="12" t="s">
        <v>108</v>
      </c>
      <c r="F23" s="11" t="s">
        <v>97</v>
      </c>
      <c r="G23" s="12" t="s">
        <v>116</v>
      </c>
      <c r="H23" s="12" t="s">
        <v>105</v>
      </c>
      <c r="I23" s="12" t="s">
        <v>98</v>
      </c>
      <c r="J23" s="10" t="s">
        <v>147</v>
      </c>
    </row>
    <row r="24" spans="1:10" ht="14.4" customHeight="1" x14ac:dyDescent="0.3">
      <c r="A24" s="3" t="str">
        <f t="shared" si="0"/>
        <v>Vivid_19</v>
      </c>
      <c r="B24" s="9">
        <v>19</v>
      </c>
      <c r="C24" s="9" t="s">
        <v>148</v>
      </c>
      <c r="D24" s="12" t="s">
        <v>136</v>
      </c>
      <c r="E24" s="12" t="s">
        <v>104</v>
      </c>
      <c r="F24" s="11" t="s">
        <v>97</v>
      </c>
      <c r="G24" s="12" t="s">
        <v>121</v>
      </c>
      <c r="H24" s="12" t="s">
        <v>105</v>
      </c>
      <c r="I24" s="12" t="s">
        <v>98</v>
      </c>
      <c r="J24" s="10" t="s">
        <v>149</v>
      </c>
    </row>
    <row r="25" spans="1:10" ht="14.4" customHeight="1" x14ac:dyDescent="0.3">
      <c r="A25" s="3" t="str">
        <f t="shared" si="0"/>
        <v>Vivid_2</v>
      </c>
      <c r="B25" s="9">
        <v>2</v>
      </c>
      <c r="C25" s="9" t="s">
        <v>107</v>
      </c>
      <c r="D25" s="12" t="s">
        <v>103</v>
      </c>
      <c r="E25" s="12" t="s">
        <v>108</v>
      </c>
      <c r="F25" s="11" t="s">
        <v>97</v>
      </c>
      <c r="G25" s="12" t="s">
        <v>98</v>
      </c>
      <c r="H25" s="12" t="s">
        <v>105</v>
      </c>
      <c r="I25" s="12" t="s">
        <v>98</v>
      </c>
      <c r="J25" s="10" t="s">
        <v>109</v>
      </c>
    </row>
    <row r="26" spans="1:10" ht="14.4" customHeight="1" x14ac:dyDescent="0.3">
      <c r="A26" s="3" t="str">
        <f t="shared" si="0"/>
        <v>Vivid_20</v>
      </c>
      <c r="B26" s="9">
        <v>20</v>
      </c>
      <c r="C26" s="9" t="s">
        <v>150</v>
      </c>
      <c r="D26" s="12" t="s">
        <v>136</v>
      </c>
      <c r="E26" s="12" t="s">
        <v>108</v>
      </c>
      <c r="F26" s="11" t="s">
        <v>97</v>
      </c>
      <c r="G26" s="12" t="s">
        <v>121</v>
      </c>
      <c r="H26" s="12" t="s">
        <v>105</v>
      </c>
      <c r="I26" s="12" t="s">
        <v>98</v>
      </c>
      <c r="J26" s="10" t="s">
        <v>151</v>
      </c>
    </row>
    <row r="27" spans="1:10" ht="14.4" customHeight="1" x14ac:dyDescent="0.3">
      <c r="A27" s="3" t="str">
        <f t="shared" si="0"/>
        <v>Vivid_21</v>
      </c>
      <c r="B27" s="9">
        <v>21</v>
      </c>
      <c r="C27" s="9" t="s">
        <v>152</v>
      </c>
      <c r="D27" s="12" t="s">
        <v>136</v>
      </c>
      <c r="E27" s="12" t="s">
        <v>104</v>
      </c>
      <c r="F27" s="11" t="s">
        <v>97</v>
      </c>
      <c r="G27" s="12" t="s">
        <v>126</v>
      </c>
      <c r="H27" s="12" t="s">
        <v>105</v>
      </c>
      <c r="I27" s="12" t="s">
        <v>98</v>
      </c>
      <c r="J27" s="10" t="s">
        <v>153</v>
      </c>
    </row>
    <row r="28" spans="1:10" ht="14.4" customHeight="1" x14ac:dyDescent="0.3">
      <c r="A28" s="3" t="str">
        <f t="shared" si="0"/>
        <v>Vivid_22</v>
      </c>
      <c r="B28" s="9">
        <v>22</v>
      </c>
      <c r="C28" s="9" t="s">
        <v>154</v>
      </c>
      <c r="D28" s="12" t="s">
        <v>136</v>
      </c>
      <c r="E28" s="12" t="s">
        <v>108</v>
      </c>
      <c r="F28" s="11" t="s">
        <v>97</v>
      </c>
      <c r="G28" s="12" t="s">
        <v>126</v>
      </c>
      <c r="H28" s="12" t="s">
        <v>105</v>
      </c>
      <c r="I28" s="12" t="s">
        <v>98</v>
      </c>
      <c r="J28" s="10" t="s">
        <v>155</v>
      </c>
    </row>
    <row r="29" spans="1:10" ht="14.4" customHeight="1" x14ac:dyDescent="0.3">
      <c r="A29" s="3" t="str">
        <f t="shared" si="0"/>
        <v>Vivid_23</v>
      </c>
      <c r="B29" s="9">
        <v>23</v>
      </c>
      <c r="C29" s="9" t="s">
        <v>156</v>
      </c>
      <c r="D29" s="12" t="s">
        <v>136</v>
      </c>
      <c r="E29" s="12" t="s">
        <v>104</v>
      </c>
      <c r="F29" s="11" t="s">
        <v>97</v>
      </c>
      <c r="G29" s="12" t="s">
        <v>98</v>
      </c>
      <c r="H29" s="12" t="s">
        <v>105</v>
      </c>
      <c r="I29" s="12" t="s">
        <v>131</v>
      </c>
      <c r="J29" s="10" t="s">
        <v>157</v>
      </c>
    </row>
    <row r="30" spans="1:10" ht="14.4" customHeight="1" x14ac:dyDescent="0.3">
      <c r="A30" s="3" t="str">
        <f t="shared" si="0"/>
        <v>Vivid_24</v>
      </c>
      <c r="B30" s="9">
        <v>24</v>
      </c>
      <c r="C30" s="9" t="s">
        <v>158</v>
      </c>
      <c r="D30" s="12" t="s">
        <v>136</v>
      </c>
      <c r="E30" s="12" t="s">
        <v>108</v>
      </c>
      <c r="F30" s="11" t="s">
        <v>97</v>
      </c>
      <c r="G30" s="12" t="s">
        <v>98</v>
      </c>
      <c r="H30" s="12" t="s">
        <v>105</v>
      </c>
      <c r="I30" s="12" t="s">
        <v>131</v>
      </c>
      <c r="J30" s="10" t="s">
        <v>159</v>
      </c>
    </row>
    <row r="31" spans="1:10" ht="14.4" customHeight="1" x14ac:dyDescent="0.3">
      <c r="A31" s="3" t="str">
        <f t="shared" si="0"/>
        <v>Vivid_25</v>
      </c>
      <c r="B31" s="9">
        <v>25</v>
      </c>
      <c r="C31" s="9" t="s">
        <v>160</v>
      </c>
      <c r="D31" s="12" t="s">
        <v>161</v>
      </c>
      <c r="E31" s="12" t="s">
        <v>104</v>
      </c>
      <c r="F31" s="11" t="s">
        <v>97</v>
      </c>
      <c r="G31" s="12" t="s">
        <v>98</v>
      </c>
      <c r="H31" s="12" t="s">
        <v>105</v>
      </c>
      <c r="I31" s="12" t="s">
        <v>98</v>
      </c>
      <c r="J31" s="9" t="s">
        <v>162</v>
      </c>
    </row>
    <row r="32" spans="1:10" ht="14.4" customHeight="1" x14ac:dyDescent="0.3">
      <c r="A32" s="3" t="str">
        <f t="shared" si="0"/>
        <v>Vivid_26</v>
      </c>
      <c r="B32" s="9">
        <v>26</v>
      </c>
      <c r="C32" s="9" t="s">
        <v>163</v>
      </c>
      <c r="D32" s="12" t="s">
        <v>161</v>
      </c>
      <c r="E32" s="12" t="s">
        <v>108</v>
      </c>
      <c r="F32" s="11" t="s">
        <v>97</v>
      </c>
      <c r="G32" s="12" t="s">
        <v>98</v>
      </c>
      <c r="H32" s="12" t="s">
        <v>105</v>
      </c>
      <c r="I32" s="12" t="s">
        <v>98</v>
      </c>
      <c r="J32" s="9" t="s">
        <v>164</v>
      </c>
    </row>
    <row r="33" spans="1:10" ht="14.4" customHeight="1" x14ac:dyDescent="0.3">
      <c r="A33" s="3" t="str">
        <f t="shared" si="0"/>
        <v>Vivid_27</v>
      </c>
      <c r="B33" s="9">
        <v>27</v>
      </c>
      <c r="C33" s="9" t="s">
        <v>165</v>
      </c>
      <c r="D33" s="12" t="s">
        <v>161</v>
      </c>
      <c r="E33" s="12" t="s">
        <v>104</v>
      </c>
      <c r="F33" s="11" t="s">
        <v>97</v>
      </c>
      <c r="G33" s="12" t="s">
        <v>111</v>
      </c>
      <c r="H33" s="12" t="s">
        <v>105</v>
      </c>
      <c r="I33" s="12" t="s">
        <v>98</v>
      </c>
      <c r="J33" s="9" t="s">
        <v>166</v>
      </c>
    </row>
    <row r="34" spans="1:10" ht="14.4" customHeight="1" x14ac:dyDescent="0.3">
      <c r="A34" s="3" t="str">
        <f t="shared" si="0"/>
        <v>Vivid_28</v>
      </c>
      <c r="B34" s="9">
        <v>28</v>
      </c>
      <c r="C34" s="9" t="s">
        <v>167</v>
      </c>
      <c r="D34" s="12" t="s">
        <v>161</v>
      </c>
      <c r="E34" s="12" t="s">
        <v>108</v>
      </c>
      <c r="F34" s="11" t="s">
        <v>97</v>
      </c>
      <c r="G34" s="12" t="s">
        <v>111</v>
      </c>
      <c r="H34" s="12" t="s">
        <v>105</v>
      </c>
      <c r="I34" s="12" t="s">
        <v>98</v>
      </c>
      <c r="J34" s="9" t="s">
        <v>168</v>
      </c>
    </row>
    <row r="35" spans="1:10" ht="14.4" customHeight="1" x14ac:dyDescent="0.3">
      <c r="A35" s="3" t="str">
        <f t="shared" si="0"/>
        <v>Vivid_29</v>
      </c>
      <c r="B35" s="9">
        <v>29</v>
      </c>
      <c r="C35" s="9" t="s">
        <v>169</v>
      </c>
      <c r="D35" s="12" t="s">
        <v>161</v>
      </c>
      <c r="E35" s="12" t="s">
        <v>104</v>
      </c>
      <c r="F35" s="11" t="s">
        <v>97</v>
      </c>
      <c r="G35" s="12" t="s">
        <v>116</v>
      </c>
      <c r="H35" s="12" t="s">
        <v>105</v>
      </c>
      <c r="I35" s="12" t="s">
        <v>98</v>
      </c>
      <c r="J35" s="9" t="s">
        <v>170</v>
      </c>
    </row>
    <row r="36" spans="1:10" ht="14.4" customHeight="1" x14ac:dyDescent="0.3">
      <c r="A36" s="3" t="str">
        <f t="shared" si="0"/>
        <v>Vivid_3</v>
      </c>
      <c r="B36" s="9">
        <v>3</v>
      </c>
      <c r="C36" s="9" t="s">
        <v>110</v>
      </c>
      <c r="D36" s="12" t="s">
        <v>103</v>
      </c>
      <c r="E36" s="12" t="s">
        <v>104</v>
      </c>
      <c r="F36" s="11" t="s">
        <v>97</v>
      </c>
      <c r="G36" s="12" t="s">
        <v>111</v>
      </c>
      <c r="H36" s="12" t="s">
        <v>105</v>
      </c>
      <c r="I36" s="12" t="s">
        <v>98</v>
      </c>
      <c r="J36" s="10" t="s">
        <v>112</v>
      </c>
    </row>
    <row r="37" spans="1:10" ht="14.4" customHeight="1" x14ac:dyDescent="0.3">
      <c r="A37" s="3" t="str">
        <f t="shared" si="0"/>
        <v>Vivid_30</v>
      </c>
      <c r="B37" s="9">
        <v>30</v>
      </c>
      <c r="C37" s="9" t="s">
        <v>171</v>
      </c>
      <c r="D37" s="12" t="s">
        <v>161</v>
      </c>
      <c r="E37" s="12" t="s">
        <v>108</v>
      </c>
      <c r="F37" s="11" t="s">
        <v>97</v>
      </c>
      <c r="G37" s="12" t="s">
        <v>116</v>
      </c>
      <c r="H37" s="12" t="s">
        <v>105</v>
      </c>
      <c r="I37" s="12" t="s">
        <v>98</v>
      </c>
      <c r="J37" s="9" t="s">
        <v>172</v>
      </c>
    </row>
    <row r="38" spans="1:10" ht="14.4" customHeight="1" x14ac:dyDescent="0.3">
      <c r="A38" s="3" t="str">
        <f t="shared" si="0"/>
        <v>Vivid_31</v>
      </c>
      <c r="B38" s="9">
        <v>31</v>
      </c>
      <c r="C38" s="9" t="s">
        <v>173</v>
      </c>
      <c r="D38" s="12" t="s">
        <v>161</v>
      </c>
      <c r="E38" s="12" t="s">
        <v>104</v>
      </c>
      <c r="F38" s="11" t="s">
        <v>97</v>
      </c>
      <c r="G38" s="12" t="s">
        <v>121</v>
      </c>
      <c r="H38" s="12" t="s">
        <v>105</v>
      </c>
      <c r="I38" s="12" t="s">
        <v>98</v>
      </c>
      <c r="J38" s="9" t="s">
        <v>174</v>
      </c>
    </row>
    <row r="39" spans="1:10" ht="14.4" customHeight="1" x14ac:dyDescent="0.3">
      <c r="A39" s="3" t="str">
        <f t="shared" si="0"/>
        <v>Vivid_32</v>
      </c>
      <c r="B39" s="9">
        <v>32</v>
      </c>
      <c r="C39" s="9" t="s">
        <v>175</v>
      </c>
      <c r="D39" s="12" t="s">
        <v>161</v>
      </c>
      <c r="E39" s="12" t="s">
        <v>108</v>
      </c>
      <c r="F39" s="11" t="s">
        <v>97</v>
      </c>
      <c r="G39" s="12" t="s">
        <v>121</v>
      </c>
      <c r="H39" s="12" t="s">
        <v>105</v>
      </c>
      <c r="I39" s="12" t="s">
        <v>98</v>
      </c>
      <c r="J39" s="9" t="s">
        <v>176</v>
      </c>
    </row>
    <row r="40" spans="1:10" ht="14.4" customHeight="1" x14ac:dyDescent="0.3">
      <c r="A40" s="3" t="str">
        <f t="shared" si="0"/>
        <v>Vivid_33</v>
      </c>
      <c r="B40" s="9">
        <v>33</v>
      </c>
      <c r="C40" s="9" t="s">
        <v>177</v>
      </c>
      <c r="D40" s="12" t="s">
        <v>161</v>
      </c>
      <c r="E40" s="12" t="s">
        <v>104</v>
      </c>
      <c r="F40" s="11" t="s">
        <v>97</v>
      </c>
      <c r="G40" s="12" t="s">
        <v>126</v>
      </c>
      <c r="H40" s="12" t="s">
        <v>105</v>
      </c>
      <c r="I40" s="12" t="s">
        <v>98</v>
      </c>
      <c r="J40" s="9" t="s">
        <v>178</v>
      </c>
    </row>
    <row r="41" spans="1:10" ht="14.4" customHeight="1" x14ac:dyDescent="0.3">
      <c r="A41" s="3" t="str">
        <f t="shared" si="0"/>
        <v>Vivid_34</v>
      </c>
      <c r="B41" s="9">
        <v>34</v>
      </c>
      <c r="C41" s="9" t="s">
        <v>179</v>
      </c>
      <c r="D41" s="12" t="s">
        <v>161</v>
      </c>
      <c r="E41" s="12" t="s">
        <v>108</v>
      </c>
      <c r="F41" s="11" t="s">
        <v>97</v>
      </c>
      <c r="G41" s="12" t="s">
        <v>126</v>
      </c>
      <c r="H41" s="12" t="s">
        <v>105</v>
      </c>
      <c r="I41" s="12" t="s">
        <v>98</v>
      </c>
      <c r="J41" s="9" t="s">
        <v>180</v>
      </c>
    </row>
    <row r="42" spans="1:10" ht="14.4" customHeight="1" x14ac:dyDescent="0.3">
      <c r="A42" s="3" t="str">
        <f t="shared" si="0"/>
        <v>Vivid_35</v>
      </c>
      <c r="B42" s="9">
        <v>35</v>
      </c>
      <c r="C42" s="9" t="s">
        <v>181</v>
      </c>
      <c r="D42" s="12" t="s">
        <v>161</v>
      </c>
      <c r="E42" s="12" t="s">
        <v>104</v>
      </c>
      <c r="F42" s="11" t="s">
        <v>97</v>
      </c>
      <c r="G42" s="12" t="s">
        <v>98</v>
      </c>
      <c r="H42" s="12" t="s">
        <v>105</v>
      </c>
      <c r="I42" s="12" t="s">
        <v>131</v>
      </c>
      <c r="J42" s="10" t="s">
        <v>182</v>
      </c>
    </row>
    <row r="43" spans="1:10" ht="14.4" customHeight="1" x14ac:dyDescent="0.3">
      <c r="A43" s="3" t="str">
        <f t="shared" si="0"/>
        <v>Vivid_36</v>
      </c>
      <c r="B43" s="9">
        <v>36</v>
      </c>
      <c r="C43" s="9" t="s">
        <v>183</v>
      </c>
      <c r="D43" s="12" t="s">
        <v>161</v>
      </c>
      <c r="E43" s="12" t="s">
        <v>108</v>
      </c>
      <c r="F43" s="11" t="s">
        <v>97</v>
      </c>
      <c r="G43" s="12" t="s">
        <v>98</v>
      </c>
      <c r="H43" s="12" t="s">
        <v>105</v>
      </c>
      <c r="I43" s="12" t="s">
        <v>131</v>
      </c>
      <c r="J43" s="10" t="s">
        <v>184</v>
      </c>
    </row>
    <row r="44" spans="1:10" ht="14.4" customHeight="1" x14ac:dyDescent="0.3">
      <c r="A44" s="3" t="str">
        <f t="shared" si="0"/>
        <v>Vivid_4</v>
      </c>
      <c r="B44" s="9">
        <v>4</v>
      </c>
      <c r="C44" s="9" t="s">
        <v>113</v>
      </c>
      <c r="D44" s="12" t="s">
        <v>103</v>
      </c>
      <c r="E44" s="12" t="s">
        <v>108</v>
      </c>
      <c r="F44" s="11" t="s">
        <v>97</v>
      </c>
      <c r="G44" s="12" t="s">
        <v>111</v>
      </c>
      <c r="H44" s="12" t="s">
        <v>105</v>
      </c>
      <c r="I44" s="12" t="s">
        <v>98</v>
      </c>
      <c r="J44" s="10" t="s">
        <v>114</v>
      </c>
    </row>
    <row r="45" spans="1:10" ht="14.4" customHeight="1" x14ac:dyDescent="0.3">
      <c r="A45" s="3" t="str">
        <f t="shared" si="0"/>
        <v>Vivid_5</v>
      </c>
      <c r="B45" s="9">
        <v>5</v>
      </c>
      <c r="C45" s="9" t="s">
        <v>115</v>
      </c>
      <c r="D45" s="12" t="s">
        <v>103</v>
      </c>
      <c r="E45" s="12" t="s">
        <v>104</v>
      </c>
      <c r="F45" s="11" t="s">
        <v>97</v>
      </c>
      <c r="G45" s="12" t="s">
        <v>116</v>
      </c>
      <c r="H45" s="12" t="s">
        <v>105</v>
      </c>
      <c r="I45" s="12" t="s">
        <v>98</v>
      </c>
      <c r="J45" s="10" t="s">
        <v>117</v>
      </c>
    </row>
    <row r="46" spans="1:10" ht="14.4" customHeight="1" x14ac:dyDescent="0.3">
      <c r="A46" s="3" t="str">
        <f t="shared" si="0"/>
        <v>Vivid_6</v>
      </c>
      <c r="B46" s="9">
        <v>6</v>
      </c>
      <c r="C46" s="9" t="s">
        <v>118</v>
      </c>
      <c r="D46" s="12" t="s">
        <v>103</v>
      </c>
      <c r="E46" s="12" t="s">
        <v>108</v>
      </c>
      <c r="F46" s="11" t="s">
        <v>97</v>
      </c>
      <c r="G46" s="12" t="s">
        <v>116</v>
      </c>
      <c r="H46" s="12" t="s">
        <v>105</v>
      </c>
      <c r="I46" s="12" t="s">
        <v>98</v>
      </c>
      <c r="J46" s="10" t="s">
        <v>119</v>
      </c>
    </row>
    <row r="47" spans="1:10" ht="14.4" customHeight="1" x14ac:dyDescent="0.3">
      <c r="A47" s="3" t="str">
        <f t="shared" si="0"/>
        <v>Vivid_7</v>
      </c>
      <c r="B47" s="9">
        <v>7</v>
      </c>
      <c r="C47" s="9" t="s">
        <v>120</v>
      </c>
      <c r="D47" s="12" t="s">
        <v>103</v>
      </c>
      <c r="E47" s="12" t="s">
        <v>104</v>
      </c>
      <c r="F47" s="11" t="s">
        <v>97</v>
      </c>
      <c r="G47" s="12" t="s">
        <v>121</v>
      </c>
      <c r="H47" s="12" t="s">
        <v>105</v>
      </c>
      <c r="I47" s="12" t="s">
        <v>98</v>
      </c>
      <c r="J47" s="10" t="s">
        <v>122</v>
      </c>
    </row>
    <row r="48" spans="1:10" ht="14.4" customHeight="1" x14ac:dyDescent="0.3">
      <c r="A48" s="3" t="str">
        <f t="shared" si="0"/>
        <v>Vivid_8</v>
      </c>
      <c r="B48" s="9">
        <v>8</v>
      </c>
      <c r="C48" s="9" t="s">
        <v>123</v>
      </c>
      <c r="D48" s="12" t="s">
        <v>103</v>
      </c>
      <c r="E48" s="12" t="s">
        <v>108</v>
      </c>
      <c r="F48" s="11" t="s">
        <v>97</v>
      </c>
      <c r="G48" s="12" t="s">
        <v>121</v>
      </c>
      <c r="H48" s="12" t="s">
        <v>105</v>
      </c>
      <c r="I48" s="12" t="s">
        <v>98</v>
      </c>
      <c r="J48" s="10" t="s">
        <v>124</v>
      </c>
    </row>
    <row r="49" spans="1:10" ht="14.4" customHeight="1" x14ac:dyDescent="0.3">
      <c r="A49" s="3" t="str">
        <f t="shared" si="0"/>
        <v>Vivid_9</v>
      </c>
      <c r="B49" s="9">
        <v>9</v>
      </c>
      <c r="C49" s="9" t="s">
        <v>125</v>
      </c>
      <c r="D49" s="12" t="s">
        <v>103</v>
      </c>
      <c r="E49" s="12" t="s">
        <v>104</v>
      </c>
      <c r="F49" s="11" t="s">
        <v>97</v>
      </c>
      <c r="G49" s="12" t="s">
        <v>126</v>
      </c>
      <c r="H49" s="12" t="s">
        <v>105</v>
      </c>
      <c r="I49" s="12" t="s">
        <v>98</v>
      </c>
      <c r="J49" s="10" t="s">
        <v>127</v>
      </c>
    </row>
  </sheetData>
  <autoFilter ref="A10:J49" xr:uid="{B7CC0D30-0E46-493B-BA44-79D382D80F40}">
    <sortState xmlns:xlrd2="http://schemas.microsoft.com/office/spreadsheetml/2017/richdata2" ref="A11:J49">
      <sortCondition ref="A10:A49"/>
    </sortState>
  </autoFilter>
  <mergeCells count="1">
    <mergeCell ref="C9:H9"/>
  </mergeCells>
  <conditionalFormatting sqref="A1:XFD1048576">
    <cfRule type="expression" dxfId="0" priority="14">
      <formula>_xlfn.ISFORMULA(A1)</formula>
    </cfRule>
  </conditionalFormatting>
  <hyperlinks>
    <hyperlink ref="B3" r:id="rId1" xr:uid="{9847DA58-4FBF-46DB-B50D-AA4A4DB6D7C2}"/>
  </hyperlinks>
  <pageMargins left="0.7" right="0.7" top="0.75" bottom="0.75" header="0.3" footer="0.3"/>
  <pageSetup paperSize="9" orientation="portrait" horizontalDpi="4294967294" verticalDpi="4294967294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0da89ef-49c0-40fe-8775-bed27f6d4e3e">
      <UserInfo>
        <DisplayName>Josh Cowley</DisplayName>
        <AccountId>2586</AccountId>
        <AccountType/>
      </UserInfo>
      <UserInfo>
        <DisplayName>Anita Hafner</DisplayName>
        <AccountId>2682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1667C-D128-41F2-BB5D-7EE5FCCD0ADE}">
  <ds:schemaRefs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E9115F3-7959-4110-BC63-72845B5D1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F19E9-AB75-4B47-8BE2-2D713B543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W1. Vehicle oil new cap</vt:lpstr>
      <vt:lpstr>W2. Total CO2 Net</vt:lpstr>
      <vt:lpstr>W3. Road Transport Fossil</vt:lpstr>
      <vt:lpstr>W4. Road Transport Electricity</vt:lpstr>
      <vt:lpstr>W5. Road Transport Biofuels</vt:lpstr>
      <vt:lpstr>W6. Prim Energy Cons</vt:lpstr>
      <vt:lpstr>W7. Primary Energy Prod</vt:lpstr>
      <vt:lpstr>W8. Power New Cap</vt:lpstr>
      <vt:lpstr>W9. Power Total Gen</vt:lpstr>
      <vt:lpstr>W10. Power Total Cap</vt:lpstr>
      <vt:lpstr>W11. Iron Steel Demand</vt:lpstr>
      <vt:lpstr>W12. Heat Pump New Cap</vt:lpstr>
      <vt:lpstr>W13. EV New Cap</vt:lpstr>
      <vt:lpstr>W14. CO2 Captured</vt:lpstr>
      <vt:lpstr>W15. Carbon Prices</vt:lpstr>
      <vt:lpstr>W16. Transport new capacity</vt:lpstr>
      <vt:lpstr>W17. Transport service output</vt:lpstr>
      <vt:lpstr>W18. Transport energy consump</vt:lpstr>
      <vt:lpstr>W19. Transport total capacity</vt:lpstr>
      <vt:lpstr>R1. Scenario specifications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Shyamal</dc:creator>
  <cp:keywords/>
  <dc:description/>
  <cp:lastModifiedBy>Shyamal</cp:lastModifiedBy>
  <cp:revision/>
  <dcterms:created xsi:type="dcterms:W3CDTF">2016-04-28T13:13:34Z</dcterms:created>
  <dcterms:modified xsi:type="dcterms:W3CDTF">2019-02-01T12:02:01Z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