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teracyindia\Pictures\shweta\"/>
    </mc:Choice>
  </mc:AlternateContent>
  <xr:revisionPtr revIDLastSave="0" documentId="13_ncr:1_{6DC60D36-63B4-4703-9110-85FDFF00F92D}" xr6:coauthVersionLast="47" xr6:coauthVersionMax="47" xr10:uidLastSave="{00000000-0000-0000-0000-000000000000}"/>
  <bookViews>
    <workbookView xWindow="-120" yWindow="-120" windowWidth="24240" windowHeight="13020" xr2:uid="{554E8DD0-7E37-40E0-AC1E-3AF91402AA5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M4" i="1"/>
  <c r="M5" i="1"/>
  <c r="M6" i="1"/>
  <c r="M7" i="1"/>
  <c r="M8" i="1"/>
  <c r="M9" i="1"/>
  <c r="M10" i="1"/>
  <c r="M11" i="1"/>
  <c r="M12" i="1"/>
  <c r="M13" i="1"/>
  <c r="M14" i="1"/>
  <c r="E9" i="2"/>
  <c r="L3" i="1"/>
  <c r="E21" i="2" s="1"/>
  <c r="E13" i="3"/>
  <c r="E14" i="3" s="1"/>
  <c r="M3" i="1"/>
  <c r="E20" i="2" s="1"/>
  <c r="J20" i="2"/>
  <c r="E19" i="2"/>
  <c r="I17" i="2"/>
  <c r="I16" i="2"/>
  <c r="I15" i="2"/>
  <c r="I14" i="2"/>
  <c r="I13" i="2"/>
  <c r="E11" i="2"/>
  <c r="E10" i="2"/>
  <c r="K6" i="1"/>
  <c r="K7" i="1"/>
  <c r="K8" i="1"/>
  <c r="K11" i="1"/>
  <c r="K12" i="1"/>
  <c r="K14" i="1"/>
  <c r="K9" i="1" l="1"/>
  <c r="K5" i="1"/>
  <c r="K4" i="1"/>
  <c r="K10" i="1"/>
  <c r="K13" i="1"/>
  <c r="K3" i="1"/>
</calcChain>
</file>

<file path=xl/sharedStrings.xml><?xml version="1.0" encoding="utf-8"?>
<sst xmlns="http://schemas.openxmlformats.org/spreadsheetml/2006/main" count="95" uniqueCount="73">
  <si>
    <t>hindi</t>
  </si>
  <si>
    <t>english</t>
  </si>
  <si>
    <t>maths</t>
  </si>
  <si>
    <t>science</t>
  </si>
  <si>
    <t>s.st</t>
  </si>
  <si>
    <t>total</t>
  </si>
  <si>
    <t>min</t>
  </si>
  <si>
    <t>max</t>
  </si>
  <si>
    <t>percentage</t>
  </si>
  <si>
    <t>GRADE</t>
  </si>
  <si>
    <t>RESULT</t>
  </si>
  <si>
    <t>CLASS</t>
  </si>
  <si>
    <t>X</t>
  </si>
  <si>
    <t>NAME</t>
  </si>
  <si>
    <t>FATHER NAME</t>
  </si>
  <si>
    <t>MOTHER NAME</t>
  </si>
  <si>
    <t>MARKSHEET</t>
  </si>
  <si>
    <t>S.NO</t>
  </si>
  <si>
    <t>ABHAY</t>
  </si>
  <si>
    <t>TARUN</t>
  </si>
  <si>
    <t>SUNIL</t>
  </si>
  <si>
    <t>SUMIT</t>
  </si>
  <si>
    <t>KRISHNA</t>
  </si>
  <si>
    <t>RUHI</t>
  </si>
  <si>
    <t>RADHIKA</t>
  </si>
  <si>
    <t>JUHI</t>
  </si>
  <si>
    <t>TARA</t>
  </si>
  <si>
    <t>RUBY</t>
  </si>
  <si>
    <t>MEERA</t>
  </si>
  <si>
    <t>GOVT.GIRLS.SR.SEC.SCHOOL</t>
  </si>
  <si>
    <t>ROLL NO.</t>
  </si>
  <si>
    <t>SUBJECT</t>
  </si>
  <si>
    <t>TOTAL</t>
  </si>
  <si>
    <t>PASSING MARKS</t>
  </si>
  <si>
    <t xml:space="preserve">HINDI </t>
  </si>
  <si>
    <t>ENGLISH</t>
  </si>
  <si>
    <t>MATHS</t>
  </si>
  <si>
    <t>SCIENCE</t>
  </si>
  <si>
    <t xml:space="preserve">S.ST </t>
  </si>
  <si>
    <t>OBTAINED MARKS</t>
  </si>
  <si>
    <t>TOTAL MARKS</t>
  </si>
  <si>
    <t>PERSENTAGE</t>
  </si>
  <si>
    <t xml:space="preserve">RESULT </t>
  </si>
  <si>
    <t>MINI</t>
  </si>
  <si>
    <t>KHUSHI</t>
  </si>
  <si>
    <t>AAYUSH</t>
  </si>
  <si>
    <t>AAKASH</t>
  </si>
  <si>
    <t>MOHNA</t>
  </si>
  <si>
    <t>NANDINI</t>
  </si>
  <si>
    <t>CHAHAT</t>
  </si>
  <si>
    <t>SAMAR</t>
  </si>
  <si>
    <t>RUCHI</t>
  </si>
  <si>
    <t>RITIK</t>
  </si>
  <si>
    <t>PARTH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</si>
  <si>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</si>
  <si>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SHRADHA</t>
  </si>
  <si>
    <t>JEET</t>
  </si>
  <si>
    <t>ROLL NO</t>
  </si>
  <si>
    <t>HINDI</t>
  </si>
  <si>
    <t>MATH</t>
  </si>
  <si>
    <t>PER</t>
  </si>
  <si>
    <t>DIVYAM</t>
  </si>
  <si>
    <t>RAJVEER</t>
  </si>
  <si>
    <t>BANI</t>
  </si>
  <si>
    <t>SIYA</t>
  </si>
  <si>
    <t>SONIA</t>
  </si>
  <si>
    <t>AARTI</t>
  </si>
  <si>
    <t>AASHI</t>
  </si>
  <si>
    <t>SIMRAN</t>
  </si>
  <si>
    <t>PAYAL</t>
  </si>
  <si>
    <t>RITU</t>
  </si>
  <si>
    <t>SHIV</t>
  </si>
  <si>
    <t>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</si>
</sst>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28"/>
      <color theme="1" tint="4.9989318521683403E-2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4" tint="0.59999389629810485"/>
      <name val="Aptos Narrow"/>
      <family val="2"/>
      <scheme val="minor"/>
    </font>
    <font>
      <sz val="11"/>
      <color rgb="FF00206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9"/>
      <color theme="8" tint="-0.249977111117893"/>
      <name val="Aptos Narrow"/>
      <family val="2"/>
      <scheme val="minor"/>
    </font>
    <font>
      <sz val="8"/>
      <color theme="8" tint="-0.249977111117893"/>
      <name val="Aptos Narrow"/>
      <family val="2"/>
      <scheme val="minor"/>
    </font>
    <font>
      <sz val="36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4" borderId="0" xfId="0" applyFill="1"/>
    <xf numFmtId="0" fontId="8" fillId="0" borderId="0" xfId="0" applyFont="1"/>
    <xf numFmtId="0" fontId="10" fillId="0" borderId="0" xfId="0" applyFont="1"/>
    <xf numFmtId="0" fontId="0" fillId="5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3" fillId="6" borderId="1" xfId="0" applyFont="1" applyFill="1" applyBorder="1"/>
    <xf numFmtId="0" fontId="9" fillId="6" borderId="1" xfId="0" applyFont="1" applyFill="1" applyBorder="1"/>
    <xf numFmtId="0" fontId="10" fillId="6" borderId="1" xfId="0" applyFont="1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8" fillId="6" borderId="1" xfId="0" applyFont="1" applyFill="1" applyBorder="1"/>
    <xf numFmtId="0" fontId="0" fillId="6" borderId="1" xfId="0" applyFill="1" applyBorder="1"/>
    <xf numFmtId="0" fontId="11" fillId="6" borderId="1" xfId="0" applyFont="1" applyFill="1" applyBorder="1"/>
    <xf numFmtId="0" fontId="0" fillId="7" borderId="0" xfId="0" applyFill="1"/>
    <xf numFmtId="0" fontId="12" fillId="7" borderId="0" xfId="0" applyFont="1" applyFill="1"/>
    <xf numFmtId="0" fontId="13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4" fillId="7" borderId="0" xfId="0" applyFont="1" applyFill="1"/>
    <xf numFmtId="0" fontId="1" fillId="2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9" borderId="1" xfId="0" applyFont="1" applyFill="1" applyBorder="1"/>
    <xf numFmtId="0" fontId="4" fillId="6" borderId="2" xfId="0" applyFont="1" applyFill="1" applyBorder="1"/>
    <xf numFmtId="0" fontId="0" fillId="0" borderId="1" xfId="0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6CA8-DCD5-4B18-AAB4-55EA743727E3}">
  <dimension ref="A1:AC33"/>
  <sheetViews>
    <sheetView tabSelected="1" topLeftCell="A8" zoomScale="86" zoomScaleNormal="86" workbookViewId="0">
      <selection activeCell="R20" sqref="R20"/>
    </sheetView>
  </sheetViews>
  <sheetFormatPr defaultRowHeight="15" x14ac:dyDescent="0.25"/>
  <cols>
    <col min="15" max="15" width="13.42578125" customWidth="1"/>
    <col min="16" max="16" width="14.42578125" customWidth="1"/>
  </cols>
  <sheetData>
    <row r="1" spans="1:29" ht="36" x14ac:dyDescent="0.55000000000000004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x14ac:dyDescent="0.25">
      <c r="A2" t="s">
        <v>17</v>
      </c>
      <c r="B2" s="4" t="s">
        <v>13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14</v>
      </c>
      <c r="P2" s="4" t="s">
        <v>15</v>
      </c>
    </row>
    <row r="3" spans="1:29" x14ac:dyDescent="0.25">
      <c r="A3" s="5">
        <v>1</v>
      </c>
      <c r="B3" s="6" t="s">
        <v>71</v>
      </c>
      <c r="C3" s="7">
        <v>91</v>
      </c>
      <c r="D3" s="7">
        <v>72</v>
      </c>
      <c r="E3" s="7">
        <v>66</v>
      </c>
      <c r="F3" s="7">
        <v>54</v>
      </c>
      <c r="G3" s="7">
        <v>69</v>
      </c>
      <c r="H3" s="8">
        <v>352</v>
      </c>
      <c r="I3" s="9">
        <v>54</v>
      </c>
      <c r="J3" s="9">
        <v>91</v>
      </c>
      <c r="K3" s="10">
        <f>H3/5</f>
        <v>70.400000000000006</v>
      </c>
      <c r="L3" s="11" t="str">
        <f>IF(K3&gt;=70,"A",IF(K3&gt;=60,"B",IF(K3&gt;=50,"C","F")))</f>
        <v>A</v>
      </c>
      <c r="M3" s="12" t="str">
        <f>IF(K3&gt;33,"PASS","FAIL")</f>
        <v>PASS</v>
      </c>
      <c r="N3" s="13" t="s">
        <v>12</v>
      </c>
      <c r="O3" s="14" t="s">
        <v>56</v>
      </c>
      <c r="P3" s="14" t="s">
        <v>22</v>
      </c>
    </row>
    <row r="4" spans="1:29" x14ac:dyDescent="0.25">
      <c r="A4" s="5">
        <v>2</v>
      </c>
      <c r="B4" s="6" t="s">
        <v>64</v>
      </c>
      <c r="C4" s="7">
        <v>40</v>
      </c>
      <c r="D4" s="7">
        <v>89</v>
      </c>
      <c r="E4" s="7">
        <v>55</v>
      </c>
      <c r="F4" s="7">
        <v>46</v>
      </c>
      <c r="G4" s="7">
        <v>62</v>
      </c>
      <c r="H4" s="8">
        <v>292</v>
      </c>
      <c r="I4" s="9">
        <v>40</v>
      </c>
      <c r="J4" s="9">
        <v>89</v>
      </c>
      <c r="K4" s="10">
        <f t="shared" ref="K4:K14" si="0">H4/5</f>
        <v>58.4</v>
      </c>
      <c r="L4" s="11" t="str">
        <f t="shared" ref="L4:L14" si="1">IF(K4&gt;=70,"A",IF(K4&gt;=60,"B",IF(K4&gt;=50,"C","F")))</f>
        <v>C</v>
      </c>
      <c r="M4" s="12" t="str">
        <f t="shared" ref="M4:M14" si="2">IF(K4&gt;33,"PASS","FAIL")</f>
        <v>PASS</v>
      </c>
      <c r="N4" s="13" t="s">
        <v>12</v>
      </c>
      <c r="O4" s="14" t="s">
        <v>18</v>
      </c>
      <c r="P4" s="14" t="s">
        <v>55</v>
      </c>
    </row>
    <row r="5" spans="1:29" x14ac:dyDescent="0.25">
      <c r="A5" s="5">
        <v>3</v>
      </c>
      <c r="B5" s="6" t="s">
        <v>65</v>
      </c>
      <c r="C5" s="7">
        <v>74</v>
      </c>
      <c r="D5" s="7">
        <v>33</v>
      </c>
      <c r="E5" s="7">
        <v>79</v>
      </c>
      <c r="F5" s="7">
        <v>40</v>
      </c>
      <c r="G5" s="7">
        <v>34</v>
      </c>
      <c r="H5" s="8">
        <v>260</v>
      </c>
      <c r="I5" s="9">
        <v>33</v>
      </c>
      <c r="J5" s="9">
        <v>79</v>
      </c>
      <c r="K5" s="10">
        <f t="shared" si="0"/>
        <v>52</v>
      </c>
      <c r="L5" s="11" t="str">
        <f t="shared" si="1"/>
        <v>C</v>
      </c>
      <c r="M5" s="12" t="str">
        <f t="shared" si="2"/>
        <v>PASS</v>
      </c>
      <c r="N5" s="13" t="s">
        <v>12</v>
      </c>
      <c r="O5" s="14" t="s">
        <v>19</v>
      </c>
      <c r="P5" s="14" t="s">
        <v>23</v>
      </c>
    </row>
    <row r="6" spans="1:29" x14ac:dyDescent="0.25">
      <c r="A6" s="5">
        <v>4</v>
      </c>
      <c r="B6" s="6" t="s">
        <v>72</v>
      </c>
      <c r="C6" s="7">
        <v>43</v>
      </c>
      <c r="D6" s="7">
        <v>97</v>
      </c>
      <c r="E6" s="7">
        <v>72</v>
      </c>
      <c r="F6" s="7">
        <v>47</v>
      </c>
      <c r="G6" s="7">
        <v>87</v>
      </c>
      <c r="H6" s="8">
        <v>346</v>
      </c>
      <c r="I6" s="9">
        <v>43</v>
      </c>
      <c r="J6" s="9">
        <v>97</v>
      </c>
      <c r="K6" s="10">
        <f t="shared" si="0"/>
        <v>69.2</v>
      </c>
      <c r="L6" s="11" t="str">
        <f t="shared" si="1"/>
        <v>B</v>
      </c>
      <c r="M6" s="12" t="str">
        <f t="shared" si="2"/>
        <v>PASS</v>
      </c>
      <c r="N6" s="13" t="s">
        <v>12</v>
      </c>
      <c r="O6" s="14" t="s">
        <v>61</v>
      </c>
      <c r="P6" s="14" t="s">
        <v>24</v>
      </c>
    </row>
    <row r="7" spans="1:29" x14ac:dyDescent="0.25">
      <c r="A7" s="5">
        <v>5</v>
      </c>
      <c r="B7" s="6" t="s">
        <v>66</v>
      </c>
      <c r="C7" s="7">
        <v>70</v>
      </c>
      <c r="D7" s="7">
        <v>87</v>
      </c>
      <c r="E7" s="7">
        <v>77</v>
      </c>
      <c r="F7" s="7">
        <v>54</v>
      </c>
      <c r="G7" s="7">
        <v>91</v>
      </c>
      <c r="H7" s="8">
        <v>379</v>
      </c>
      <c r="I7" s="9">
        <v>54</v>
      </c>
      <c r="J7" s="9">
        <v>91</v>
      </c>
      <c r="K7" s="10">
        <f t="shared" si="0"/>
        <v>75.8</v>
      </c>
      <c r="L7" s="11" t="str">
        <f t="shared" si="1"/>
        <v>A</v>
      </c>
      <c r="M7" s="12" t="str">
        <f t="shared" si="2"/>
        <v>PASS</v>
      </c>
      <c r="N7" s="13" t="s">
        <v>12</v>
      </c>
      <c r="O7" s="14" t="s">
        <v>50</v>
      </c>
      <c r="P7" s="14" t="s">
        <v>25</v>
      </c>
    </row>
    <row r="8" spans="1:29" x14ac:dyDescent="0.25">
      <c r="A8" s="5">
        <v>6</v>
      </c>
      <c r="B8" s="6" t="s">
        <v>67</v>
      </c>
      <c r="C8" s="7">
        <v>78</v>
      </c>
      <c r="D8" s="7">
        <v>88</v>
      </c>
      <c r="E8" s="7">
        <v>57</v>
      </c>
      <c r="F8" s="7">
        <v>99</v>
      </c>
      <c r="G8" s="7">
        <v>66</v>
      </c>
      <c r="H8" s="8">
        <v>388</v>
      </c>
      <c r="I8" s="9">
        <v>57</v>
      </c>
      <c r="J8" s="9">
        <v>99</v>
      </c>
      <c r="K8" s="10">
        <f t="shared" si="0"/>
        <v>77.599999999999994</v>
      </c>
      <c r="L8" s="11" t="str">
        <f t="shared" si="1"/>
        <v>A</v>
      </c>
      <c r="M8" s="12" t="str">
        <f t="shared" si="2"/>
        <v>PASS</v>
      </c>
      <c r="N8" s="13" t="s">
        <v>12</v>
      </c>
      <c r="O8" s="14" t="s">
        <v>52</v>
      </c>
      <c r="P8" s="14" t="s">
        <v>26</v>
      </c>
    </row>
    <row r="9" spans="1:29" x14ac:dyDescent="0.25">
      <c r="A9" s="5">
        <v>7</v>
      </c>
      <c r="B9" s="6" t="s">
        <v>68</v>
      </c>
      <c r="C9" s="7">
        <v>50</v>
      </c>
      <c r="D9" s="7">
        <v>81</v>
      </c>
      <c r="E9" s="7">
        <v>79</v>
      </c>
      <c r="F9" s="7">
        <v>96</v>
      </c>
      <c r="G9" s="7">
        <v>87</v>
      </c>
      <c r="H9" s="8">
        <v>393</v>
      </c>
      <c r="I9" s="9">
        <v>50</v>
      </c>
      <c r="J9" s="9">
        <v>96</v>
      </c>
      <c r="K9" s="10">
        <f t="shared" si="0"/>
        <v>78.599999999999994</v>
      </c>
      <c r="L9" s="11" t="str">
        <f t="shared" si="1"/>
        <v>A</v>
      </c>
      <c r="M9" s="12" t="str">
        <f t="shared" si="2"/>
        <v>PASS</v>
      </c>
      <c r="N9" s="13" t="s">
        <v>12</v>
      </c>
      <c r="O9" s="14" t="s">
        <v>62</v>
      </c>
      <c r="P9" s="14" t="s">
        <v>63</v>
      </c>
    </row>
    <row r="10" spans="1:29" x14ac:dyDescent="0.25">
      <c r="A10" s="5">
        <v>8</v>
      </c>
      <c r="B10" s="6" t="s">
        <v>69</v>
      </c>
      <c r="C10" s="7">
        <v>82</v>
      </c>
      <c r="D10" s="7">
        <v>78</v>
      </c>
      <c r="E10" s="7">
        <v>72</v>
      </c>
      <c r="F10" s="7">
        <v>44</v>
      </c>
      <c r="G10" s="7">
        <v>73</v>
      </c>
      <c r="H10" s="8">
        <v>349</v>
      </c>
      <c r="I10" s="9">
        <v>44</v>
      </c>
      <c r="J10" s="9">
        <v>82</v>
      </c>
      <c r="K10" s="10">
        <f t="shared" si="0"/>
        <v>69.8</v>
      </c>
      <c r="L10" s="11" t="str">
        <f t="shared" si="1"/>
        <v>B</v>
      </c>
      <c r="M10" s="12" t="str">
        <f t="shared" si="2"/>
        <v>PASS</v>
      </c>
      <c r="N10" s="13" t="s">
        <v>12</v>
      </c>
      <c r="O10" s="14" t="s">
        <v>20</v>
      </c>
      <c r="P10" s="14" t="s">
        <v>27</v>
      </c>
    </row>
    <row r="11" spans="1:29" x14ac:dyDescent="0.25">
      <c r="A11" s="5">
        <v>9</v>
      </c>
      <c r="B11" s="6" t="s">
        <v>70</v>
      </c>
      <c r="C11" s="7">
        <v>46</v>
      </c>
      <c r="D11" s="7">
        <v>89</v>
      </c>
      <c r="E11" s="7">
        <v>53</v>
      </c>
      <c r="F11" s="7">
        <v>72</v>
      </c>
      <c r="G11" s="7">
        <v>84</v>
      </c>
      <c r="H11" s="8">
        <v>344</v>
      </c>
      <c r="I11" s="9">
        <v>46</v>
      </c>
      <c r="J11" s="9">
        <v>89</v>
      </c>
      <c r="K11" s="10">
        <f t="shared" si="0"/>
        <v>68.8</v>
      </c>
      <c r="L11" s="11" t="str">
        <f t="shared" si="1"/>
        <v>B</v>
      </c>
      <c r="M11" s="12" t="str">
        <f t="shared" si="2"/>
        <v>PASS</v>
      </c>
      <c r="N11" s="13" t="s">
        <v>12</v>
      </c>
      <c r="O11" s="14" t="s">
        <v>53</v>
      </c>
      <c r="P11" s="14" t="s">
        <v>28</v>
      </c>
    </row>
    <row r="12" spans="1:29" x14ac:dyDescent="0.25">
      <c r="A12" s="5">
        <v>10</v>
      </c>
      <c r="B12" s="6" t="s">
        <v>43</v>
      </c>
      <c r="C12" s="7">
        <v>59</v>
      </c>
      <c r="D12" s="7">
        <v>92</v>
      </c>
      <c r="E12" s="7">
        <v>96</v>
      </c>
      <c r="F12" s="7">
        <v>85</v>
      </c>
      <c r="G12" s="7">
        <v>85</v>
      </c>
      <c r="H12" s="8">
        <v>417</v>
      </c>
      <c r="I12" s="9">
        <v>59</v>
      </c>
      <c r="J12" s="9">
        <v>96</v>
      </c>
      <c r="K12" s="10">
        <f t="shared" si="0"/>
        <v>83.4</v>
      </c>
      <c r="L12" s="11" t="str">
        <f t="shared" si="1"/>
        <v>A</v>
      </c>
      <c r="M12" s="12" t="str">
        <f t="shared" si="2"/>
        <v>PASS</v>
      </c>
      <c r="N12" s="13" t="s">
        <v>12</v>
      </c>
      <c r="O12" s="14" t="s">
        <v>45</v>
      </c>
      <c r="P12" s="14" t="s">
        <v>47</v>
      </c>
    </row>
    <row r="13" spans="1:29" x14ac:dyDescent="0.25">
      <c r="A13" s="5">
        <v>11</v>
      </c>
      <c r="B13" s="6" t="s">
        <v>49</v>
      </c>
      <c r="C13" s="7">
        <v>79</v>
      </c>
      <c r="D13" s="7">
        <v>67</v>
      </c>
      <c r="E13" s="7">
        <v>65</v>
      </c>
      <c r="F13" s="7">
        <v>60</v>
      </c>
      <c r="G13" s="7">
        <v>54</v>
      </c>
      <c r="H13" s="8">
        <v>325</v>
      </c>
      <c r="I13" s="9">
        <v>54</v>
      </c>
      <c r="J13" s="9">
        <v>79</v>
      </c>
      <c r="K13" s="10">
        <f t="shared" si="0"/>
        <v>65</v>
      </c>
      <c r="L13" s="11" t="str">
        <f t="shared" si="1"/>
        <v>B</v>
      </c>
      <c r="M13" s="12" t="str">
        <f t="shared" si="2"/>
        <v>PASS</v>
      </c>
      <c r="N13" s="13" t="s">
        <v>12</v>
      </c>
      <c r="O13" s="14" t="s">
        <v>46</v>
      </c>
      <c r="P13" s="14" t="s">
        <v>48</v>
      </c>
    </row>
    <row r="14" spans="1:29" x14ac:dyDescent="0.25">
      <c r="A14" s="24">
        <v>12</v>
      </c>
      <c r="B14" s="6" t="s">
        <v>44</v>
      </c>
      <c r="C14" s="7">
        <v>87</v>
      </c>
      <c r="D14" s="7">
        <v>88</v>
      </c>
      <c r="E14" s="7">
        <v>59</v>
      </c>
      <c r="F14" s="7">
        <v>39</v>
      </c>
      <c r="G14" s="7">
        <v>47</v>
      </c>
      <c r="H14" s="8">
        <v>320</v>
      </c>
      <c r="I14" s="9">
        <v>39</v>
      </c>
      <c r="J14" s="9">
        <v>88</v>
      </c>
      <c r="K14" s="10">
        <f t="shared" si="0"/>
        <v>64</v>
      </c>
      <c r="L14" s="11" t="str">
        <f t="shared" si="1"/>
        <v>B</v>
      </c>
      <c r="M14" s="12" t="str">
        <f t="shared" si="2"/>
        <v>PASS</v>
      </c>
      <c r="N14" s="13" t="s">
        <v>12</v>
      </c>
      <c r="O14" s="14" t="s">
        <v>21</v>
      </c>
      <c r="P14" s="14" t="s">
        <v>51</v>
      </c>
    </row>
    <row r="15" spans="1:29" x14ac:dyDescent="0.25">
      <c r="A15" s="25"/>
      <c r="I15" s="3"/>
      <c r="J15" s="3"/>
      <c r="M15" s="2"/>
    </row>
    <row r="16" spans="1:29" x14ac:dyDescent="0.25">
      <c r="A16" s="23"/>
    </row>
    <row r="17" spans="1:18" x14ac:dyDescent="0.25">
      <c r="A17" s="23"/>
    </row>
    <row r="18" spans="1:18" x14ac:dyDescent="0.25">
      <c r="A18" s="23"/>
    </row>
    <row r="19" spans="1:18" x14ac:dyDescent="0.25">
      <c r="A19" s="23"/>
    </row>
    <row r="20" spans="1:18" x14ac:dyDescent="0.25">
      <c r="A20" s="23"/>
      <c r="R20" s="4"/>
    </row>
    <row r="21" spans="1:18" x14ac:dyDescent="0.25">
      <c r="A21" s="23"/>
    </row>
    <row r="22" spans="1:18" x14ac:dyDescent="0.25">
      <c r="A22" s="23"/>
    </row>
    <row r="23" spans="1:18" x14ac:dyDescent="0.25">
      <c r="A23" s="23"/>
    </row>
    <row r="24" spans="1:18" x14ac:dyDescent="0.25">
      <c r="A24" s="23"/>
    </row>
    <row r="25" spans="1:18" x14ac:dyDescent="0.25">
      <c r="A25" s="23"/>
    </row>
    <row r="26" spans="1:18" x14ac:dyDescent="0.25">
      <c r="A26" s="23"/>
    </row>
    <row r="27" spans="1:18" x14ac:dyDescent="0.25">
      <c r="A27" s="23"/>
    </row>
    <row r="28" spans="1:18" x14ac:dyDescent="0.25">
      <c r="A28" s="23"/>
    </row>
    <row r="29" spans="1:18" x14ac:dyDescent="0.25">
      <c r="A29" s="23"/>
    </row>
    <row r="30" spans="1:18" x14ac:dyDescent="0.25">
      <c r="A30" s="23"/>
    </row>
    <row r="31" spans="1:18" x14ac:dyDescent="0.25">
      <c r="A31" s="26"/>
    </row>
    <row r="32" spans="1:18" x14ac:dyDescent="0.25">
      <c r="A32" s="26"/>
    </row>
    <row r="33" spans="1:1" x14ac:dyDescent="0.25">
      <c r="A33" s="25"/>
    </row>
  </sheetData>
  <mergeCells count="1">
    <mergeCell ref="A1:AC1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694F-7C43-4790-92F3-A796D18C5CE6}">
  <dimension ref="B4:L23"/>
  <sheetViews>
    <sheetView zoomScaleNormal="100" workbookViewId="0">
      <selection activeCell="M4" sqref="M4"/>
    </sheetView>
  </sheetViews>
  <sheetFormatPr defaultRowHeight="15" x14ac:dyDescent="0.25"/>
  <cols>
    <col min="4" max="4" width="8.140625" customWidth="1"/>
  </cols>
  <sheetData>
    <row r="4" spans="2:12" ht="15" customHeight="1" x14ac:dyDescent="0.25">
      <c r="C4" s="21" t="s">
        <v>29</v>
      </c>
      <c r="D4" s="21"/>
      <c r="E4" s="21"/>
      <c r="F4" s="21"/>
      <c r="G4" s="21"/>
      <c r="H4" s="21"/>
      <c r="I4" s="21"/>
      <c r="J4" s="21"/>
      <c r="K4" s="21"/>
    </row>
    <row r="5" spans="2:12" ht="15" customHeight="1" x14ac:dyDescent="0.25">
      <c r="C5" s="21"/>
      <c r="D5" s="21"/>
      <c r="E5" s="21"/>
      <c r="F5" s="21"/>
      <c r="G5" s="21"/>
      <c r="H5" s="21"/>
      <c r="I5" s="21"/>
      <c r="J5" s="21"/>
      <c r="K5" s="21"/>
    </row>
    <row r="6" spans="2:12" ht="15" customHeight="1" x14ac:dyDescent="0.25">
      <c r="C6" s="21"/>
      <c r="D6" s="21"/>
      <c r="E6" s="21"/>
      <c r="F6" s="21"/>
      <c r="G6" s="21"/>
      <c r="H6" s="21"/>
      <c r="I6" s="21"/>
      <c r="J6" s="21"/>
      <c r="K6" s="21"/>
    </row>
    <row r="7" spans="2:12" ht="15" customHeight="1" x14ac:dyDescent="0.25">
      <c r="C7" s="21"/>
      <c r="D7" s="21"/>
      <c r="E7" s="21"/>
      <c r="F7" s="21"/>
      <c r="G7" s="21"/>
      <c r="H7" s="21"/>
      <c r="I7" s="21"/>
      <c r="J7" s="21"/>
      <c r="K7" s="21"/>
    </row>
    <row r="8" spans="2:12" x14ac:dyDescent="0.25">
      <c r="B8" s="15"/>
      <c r="C8" s="16"/>
      <c r="D8" s="17" t="s">
        <v>30</v>
      </c>
      <c r="E8" s="18">
        <v>4</v>
      </c>
      <c r="F8" s="16"/>
      <c r="G8" s="16"/>
      <c r="H8" s="16"/>
      <c r="I8" s="16"/>
      <c r="J8" s="16"/>
      <c r="K8" s="15"/>
      <c r="L8" s="15"/>
    </row>
    <row r="9" spans="2:12" x14ac:dyDescent="0.25">
      <c r="B9" s="15"/>
      <c r="C9" s="16"/>
      <c r="D9" s="18" t="s">
        <v>13</v>
      </c>
      <c r="E9" s="18" t="str">
        <f>VLOOKUP(E8,Sheet1!A2:P15,2,)</f>
        <v>RAHUL</v>
      </c>
      <c r="F9" s="16"/>
      <c r="G9" s="16"/>
      <c r="H9" s="16"/>
      <c r="I9" s="16"/>
      <c r="J9" s="16"/>
      <c r="K9" s="15"/>
      <c r="L9" s="15"/>
    </row>
    <row r="10" spans="2:12" x14ac:dyDescent="0.25">
      <c r="B10" s="15"/>
      <c r="C10" s="16"/>
      <c r="D10" s="18" t="s">
        <v>14</v>
      </c>
      <c r="E10" s="18" t="str">
        <f>VLOOKUP(E8,Sheet1!A2:P17,15,)</f>
        <v>DIVYAM</v>
      </c>
      <c r="F10" s="16"/>
      <c r="G10" s="16"/>
      <c r="H10" s="16"/>
      <c r="I10" s="16"/>
      <c r="J10" s="16"/>
      <c r="K10" s="15"/>
      <c r="L10" s="15"/>
    </row>
    <row r="11" spans="2:12" x14ac:dyDescent="0.25">
      <c r="B11" s="15"/>
      <c r="C11" s="16"/>
      <c r="D11" s="18" t="s">
        <v>15</v>
      </c>
      <c r="E11" s="18" t="str">
        <f>VLOOKUP(E8,Sheet1!A2:P17,16,)</f>
        <v>RADHIKA</v>
      </c>
      <c r="F11" s="16"/>
      <c r="G11" s="16"/>
      <c r="H11" s="16"/>
      <c r="I11" s="16"/>
      <c r="J11" s="16"/>
      <c r="K11" s="15"/>
      <c r="L11" s="15"/>
    </row>
    <row r="12" spans="2:12" x14ac:dyDescent="0.25">
      <c r="B12" s="15"/>
      <c r="C12" s="16"/>
      <c r="D12" s="16"/>
      <c r="E12" s="16"/>
      <c r="F12" s="19" t="s">
        <v>31</v>
      </c>
      <c r="G12" s="19" t="s">
        <v>32</v>
      </c>
      <c r="H12" s="19" t="s">
        <v>33</v>
      </c>
      <c r="I12" s="19" t="s">
        <v>39</v>
      </c>
      <c r="J12" s="19"/>
      <c r="K12" s="15"/>
      <c r="L12" s="15"/>
    </row>
    <row r="13" spans="2:12" x14ac:dyDescent="0.25">
      <c r="B13" s="15"/>
      <c r="C13" s="16"/>
      <c r="D13" s="16"/>
      <c r="E13" s="16"/>
      <c r="F13" s="19" t="s">
        <v>34</v>
      </c>
      <c r="G13" s="19">
        <v>100</v>
      </c>
      <c r="H13" s="19">
        <v>33</v>
      </c>
      <c r="I13" s="19">
        <f>VLOOKUP(Sheet2!E8,Sheet1!A2:P17,3,)</f>
        <v>43</v>
      </c>
      <c r="J13" s="19"/>
      <c r="K13" s="15"/>
      <c r="L13" s="15"/>
    </row>
    <row r="14" spans="2:12" x14ac:dyDescent="0.25">
      <c r="B14" s="15"/>
      <c r="C14" s="16"/>
      <c r="D14" s="16"/>
      <c r="E14" s="16"/>
      <c r="F14" s="19" t="s">
        <v>35</v>
      </c>
      <c r="G14" s="19">
        <v>100</v>
      </c>
      <c r="H14" s="19">
        <v>33</v>
      </c>
      <c r="I14" s="19">
        <f>VLOOKUP(E8,Sheet1!A2:P17,4,)</f>
        <v>97</v>
      </c>
      <c r="J14" s="19"/>
      <c r="K14" s="15"/>
      <c r="L14" s="15"/>
    </row>
    <row r="15" spans="2:12" x14ac:dyDescent="0.25">
      <c r="B15" s="15"/>
      <c r="C15" s="16"/>
      <c r="D15" s="16"/>
      <c r="E15" s="16"/>
      <c r="F15" s="19" t="s">
        <v>36</v>
      </c>
      <c r="G15" s="19">
        <v>100</v>
      </c>
      <c r="H15" s="19">
        <v>33</v>
      </c>
      <c r="I15" s="19">
        <f>VLOOKUP(E8,Sheet1!A2:P17,5,)</f>
        <v>72</v>
      </c>
      <c r="J15" s="19"/>
      <c r="K15" s="15"/>
      <c r="L15" s="15"/>
    </row>
    <row r="16" spans="2:12" x14ac:dyDescent="0.25">
      <c r="B16" s="15"/>
      <c r="C16" s="16"/>
      <c r="D16" s="16"/>
      <c r="E16" s="16"/>
      <c r="F16" s="19" t="s">
        <v>37</v>
      </c>
      <c r="G16" s="19">
        <v>100</v>
      </c>
      <c r="H16" s="19">
        <v>33</v>
      </c>
      <c r="I16" s="19">
        <f>VLOOKUP(E8,Sheet1!A2:P17,6,)</f>
        <v>47</v>
      </c>
      <c r="J16" s="19"/>
      <c r="K16" s="15"/>
      <c r="L16" s="15" t="s">
        <v>54</v>
      </c>
    </row>
    <row r="17" spans="2:12" x14ac:dyDescent="0.25">
      <c r="B17" s="15"/>
      <c r="C17" s="16"/>
      <c r="D17" s="16"/>
      <c r="E17" s="16"/>
      <c r="F17" s="19" t="s">
        <v>38</v>
      </c>
      <c r="G17" s="19">
        <v>100</v>
      </c>
      <c r="H17" s="19">
        <v>33</v>
      </c>
      <c r="I17" s="19">
        <f>VLOOKUP(E8,Sheet1!A2:P17,7,)</f>
        <v>87</v>
      </c>
      <c r="J17" s="19"/>
      <c r="K17" s="15"/>
      <c r="L17" s="15"/>
    </row>
    <row r="18" spans="2:12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5"/>
      <c r="L18" s="15"/>
    </row>
    <row r="19" spans="2:12" x14ac:dyDescent="0.25">
      <c r="B19" s="15"/>
      <c r="C19" s="16"/>
      <c r="D19" s="19" t="s">
        <v>41</v>
      </c>
      <c r="E19" s="19">
        <f>VLOOKUP(E8,Sheet1!A2:P17,11,)</f>
        <v>69.2</v>
      </c>
      <c r="F19" s="16"/>
      <c r="G19" s="16"/>
      <c r="H19" s="16"/>
      <c r="I19" s="19" t="s">
        <v>40</v>
      </c>
      <c r="J19" s="19">
        <v>500</v>
      </c>
      <c r="K19" s="15"/>
      <c r="L19" s="15"/>
    </row>
    <row r="20" spans="2:12" x14ac:dyDescent="0.25">
      <c r="B20" s="15"/>
      <c r="C20" s="16"/>
      <c r="D20" s="19" t="s">
        <v>42</v>
      </c>
      <c r="E20" s="19" t="str">
        <f>VLOOKUP(E8,Sheet1!A2:P17,13,)</f>
        <v>PASS</v>
      </c>
      <c r="F20" s="16"/>
      <c r="G20" s="16"/>
      <c r="H20" s="16"/>
      <c r="I20" s="19" t="s">
        <v>39</v>
      </c>
      <c r="J20" s="19">
        <f>VLOOKUP(E8,Sheet1!A2:P17,8,)</f>
        <v>346</v>
      </c>
      <c r="K20" s="15"/>
      <c r="L20" s="15"/>
    </row>
    <row r="21" spans="2:12" x14ac:dyDescent="0.25">
      <c r="B21" s="15"/>
      <c r="C21" s="16"/>
      <c r="D21" s="19" t="s">
        <v>9</v>
      </c>
      <c r="E21" s="19" t="str">
        <f>VLOOKUP(E8,Sheet1!A2:P17,12,)</f>
        <v>B</v>
      </c>
      <c r="F21" s="16"/>
      <c r="G21" s="16"/>
      <c r="H21" s="16"/>
      <c r="I21" s="16"/>
      <c r="J21" s="16"/>
      <c r="K21" s="15"/>
      <c r="L21" s="15"/>
    </row>
    <row r="22" spans="2:12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2:12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</sheetData>
  <mergeCells count="1">
    <mergeCell ref="C4:K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345C-5153-4DD6-A59E-35604F3B1A55}">
  <dimension ref="A3:G18"/>
  <sheetViews>
    <sheetView topLeftCell="A3" zoomScale="184" zoomScaleNormal="184" workbookViewId="0">
      <selection activeCell="C3" sqref="C3"/>
    </sheetView>
  </sheetViews>
  <sheetFormatPr defaultRowHeight="15" x14ac:dyDescent="0.25"/>
  <sheetData>
    <row r="3" spans="1:7" x14ac:dyDescent="0.25">
      <c r="A3" s="1"/>
      <c r="B3" s="1" t="s">
        <v>13</v>
      </c>
      <c r="C3" s="1"/>
      <c r="D3" s="1"/>
      <c r="E3" s="1" t="s">
        <v>57</v>
      </c>
      <c r="F3" s="1"/>
      <c r="G3" s="1"/>
    </row>
    <row r="4" spans="1:7" x14ac:dyDescent="0.25">
      <c r="A4" s="1"/>
      <c r="B4" s="1" t="s">
        <v>11</v>
      </c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ht="18.75" x14ac:dyDescent="0.3">
      <c r="A7" s="1"/>
      <c r="B7" s="1"/>
      <c r="C7" s="22" t="s">
        <v>31</v>
      </c>
      <c r="D7" s="22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 t="s">
        <v>58</v>
      </c>
      <c r="C9" s="1"/>
      <c r="D9" s="1"/>
      <c r="E9" s="1"/>
      <c r="F9" s="1"/>
      <c r="G9" s="1"/>
    </row>
    <row r="10" spans="1:7" x14ac:dyDescent="0.25">
      <c r="A10" s="1"/>
      <c r="B10" s="1" t="s">
        <v>35</v>
      </c>
      <c r="C10" s="1"/>
      <c r="D10" s="1"/>
      <c r="E10" s="1"/>
      <c r="F10" s="1"/>
      <c r="G10" s="1"/>
    </row>
    <row r="11" spans="1:7" x14ac:dyDescent="0.25">
      <c r="A11" s="1"/>
      <c r="B11" s="1" t="s">
        <v>59</v>
      </c>
      <c r="C11" s="1"/>
      <c r="D11" s="1"/>
      <c r="E11" s="1"/>
      <c r="F11" s="1"/>
      <c r="G11" s="1"/>
    </row>
    <row r="12" spans="1:7" x14ac:dyDescent="0.25">
      <c r="A12" s="1"/>
      <c r="B12" s="1" t="s">
        <v>37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 t="s">
        <v>32</v>
      </c>
      <c r="E13" s="1">
        <f>SUM(C9:C12)</f>
        <v>0</v>
      </c>
      <c r="F13" s="1"/>
      <c r="G13" s="1"/>
    </row>
    <row r="14" spans="1:7" x14ac:dyDescent="0.25">
      <c r="A14" s="1"/>
      <c r="B14" s="1"/>
      <c r="C14" s="1"/>
      <c r="D14" s="1" t="s">
        <v>60</v>
      </c>
      <c r="E14" s="1">
        <f>E13/4</f>
        <v>0</v>
      </c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</sheetData>
  <mergeCells count="1"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Literacyindia</dc:creator>
  <cp:lastModifiedBy>Literacyindia</cp:lastModifiedBy>
  <dcterms:created xsi:type="dcterms:W3CDTF">2024-05-29T09:44:58Z</dcterms:created>
  <dcterms:modified xsi:type="dcterms:W3CDTF">2024-06-15T12:53:56Z</dcterms:modified>
</cp:coreProperties>
</file>