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ddhesh\Desktop\MCQs + PPTs\ME\Lecture 6\V\"/>
    </mc:Choice>
  </mc:AlternateContent>
  <xr:revisionPtr revIDLastSave="0" documentId="13_ncr:1_{85916C1B-ABF1-4E12-8CFE-21F8A2D509E2}" xr6:coauthVersionLast="47" xr6:coauthVersionMax="47" xr10:uidLastSave="{00000000-0000-0000-0000-000000000000}"/>
  <bookViews>
    <workbookView xWindow="-108" yWindow="-108" windowWidth="23256" windowHeight="12576" xr2:uid="{F9B6B71F-9449-493D-B7F4-8EAE6B4AFE96}"/>
  </bookViews>
  <sheets>
    <sheet name="Lecture Script" sheetId="1" r:id="rId1"/>
    <sheet name="CS,PS,TS" sheetId="2" r:id="rId2"/>
    <sheet name="Price Floor" sheetId="4" r:id="rId3"/>
    <sheet name="Price Cap-ceiling" sheetId="5" r:id="rId4"/>
    <sheet name="Indirect Tax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6" l="1"/>
  <c r="C24" i="6"/>
  <c r="C22" i="6"/>
  <c r="C20" i="6"/>
  <c r="C18" i="6"/>
  <c r="C24" i="5"/>
  <c r="C22" i="5"/>
  <c r="C20" i="5"/>
  <c r="E16" i="5"/>
  <c r="C18" i="5"/>
  <c r="C17" i="5"/>
  <c r="C24" i="4"/>
  <c r="C22" i="4"/>
  <c r="E18" i="4"/>
  <c r="C20" i="4"/>
  <c r="C19" i="4"/>
  <c r="C16" i="4"/>
  <c r="C17" i="2"/>
  <c r="C15" i="2"/>
  <c r="C13" i="2"/>
  <c r="I22" i="1"/>
  <c r="I16" i="1"/>
  <c r="D7" i="1"/>
  <c r="B7" i="1"/>
</calcChain>
</file>

<file path=xl/sharedStrings.xml><?xml version="1.0" encoding="utf-8"?>
<sst xmlns="http://schemas.openxmlformats.org/spreadsheetml/2006/main" count="109" uniqueCount="64">
  <si>
    <t>Units</t>
  </si>
  <si>
    <t>Total Cost</t>
  </si>
  <si>
    <t>Consumer Surplus</t>
  </si>
  <si>
    <t>CS</t>
  </si>
  <si>
    <t>Producer Surplus</t>
  </si>
  <si>
    <t>PS</t>
  </si>
  <si>
    <t>Total Surplus</t>
  </si>
  <si>
    <t>TS</t>
  </si>
  <si>
    <t>GS</t>
  </si>
  <si>
    <t>Deadweight Loss</t>
  </si>
  <si>
    <t>DWL</t>
  </si>
  <si>
    <t>Price</t>
  </si>
  <si>
    <t>QD</t>
  </si>
  <si>
    <t>QS</t>
  </si>
  <si>
    <t>EQ Q</t>
  </si>
  <si>
    <t>Price Floor</t>
  </si>
  <si>
    <t>Q.2 a)</t>
  </si>
  <si>
    <t>Q.1</t>
  </si>
  <si>
    <t>Triangle</t>
  </si>
  <si>
    <t>Rectangle</t>
  </si>
  <si>
    <t>Q.3</t>
  </si>
  <si>
    <t>New EQ Q</t>
  </si>
  <si>
    <t>Marginal Cost of 101st Unit is Rs.65</t>
  </si>
  <si>
    <t>MB</t>
  </si>
  <si>
    <t>Marginal Benefit</t>
  </si>
  <si>
    <t>MC</t>
  </si>
  <si>
    <t>Marginal Cost</t>
  </si>
  <si>
    <t>Rs.15</t>
  </si>
  <si>
    <t>Market Price is</t>
  </si>
  <si>
    <t>Rs.10</t>
  </si>
  <si>
    <t>Individual Consumer Surplus</t>
  </si>
  <si>
    <t>Max Price Consumer is willing to pay</t>
  </si>
  <si>
    <t>Rs.50</t>
  </si>
  <si>
    <t>Min. Expectation of price by the producer</t>
  </si>
  <si>
    <t>Rs.40</t>
  </si>
  <si>
    <t>Individual Producer Surplus</t>
  </si>
  <si>
    <t>No Profit No loss situation</t>
  </si>
  <si>
    <t>Breakeven Point (in general)</t>
  </si>
  <si>
    <t>Area of Triangle</t>
  </si>
  <si>
    <t>Area of Rectangle</t>
  </si>
  <si>
    <t>1/2* base* height</t>
  </si>
  <si>
    <t>Length*Breadth</t>
  </si>
  <si>
    <t>Government Surplus</t>
  </si>
  <si>
    <t>Demand Curve</t>
  </si>
  <si>
    <t>Supply Curve</t>
  </si>
  <si>
    <t>EQ Price</t>
  </si>
  <si>
    <t>Minimum Price</t>
  </si>
  <si>
    <t>E.g.</t>
  </si>
  <si>
    <t>If a government imposes Price Floor at Rs.15</t>
  </si>
  <si>
    <t>then the minimum price in that market would be Rs.15</t>
  </si>
  <si>
    <t>Price Cap/Price Ceiling</t>
  </si>
  <si>
    <t>Maximum Price</t>
  </si>
  <si>
    <t>If a government imposes Price Ceiling at Rs.65</t>
  </si>
  <si>
    <t>then the maximum price in that market would be Rs.65</t>
  </si>
  <si>
    <t>Price Floor (Minimum Price) above Equilibrium Price will create issues</t>
  </si>
  <si>
    <t>Price Cap/Ceiling (Maximum Price) below Equilibrium Price will create issues</t>
  </si>
  <si>
    <t>Beneficial to the producer</t>
  </si>
  <si>
    <t>Beneficial to the Consumer</t>
  </si>
  <si>
    <t>Increase</t>
  </si>
  <si>
    <t>Decrease</t>
  </si>
  <si>
    <t>Q.2b)</t>
  </si>
  <si>
    <t xml:space="preserve">Price Ceiling </t>
  </si>
  <si>
    <t>Govt. is charging Re.1 on Goods sold</t>
  </si>
  <si>
    <t>New EQ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</si>
</sst>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3" fontId="0" fillId="0" borderId="0" xfId="0" applyNumberFormat="1" applyBorder="1"/>
    <xf numFmtId="0" fontId="1" fillId="0" borderId="7" xfId="0" applyFont="1" applyBorder="1"/>
    <xf numFmtId="0" fontId="1" fillId="0" borderId="8" xfId="0" applyFont="1" applyBorder="1"/>
    <xf numFmtId="3" fontId="1" fillId="0" borderId="8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0" fillId="0" borderId="1" xfId="0" applyBorder="1"/>
    <xf numFmtId="0" fontId="1" fillId="0" borderId="9" xfId="0" applyFont="1" applyBorder="1"/>
    <xf numFmtId="0" fontId="0" fillId="0" borderId="11" xfId="0" applyBorder="1"/>
    <xf numFmtId="0" fontId="0" fillId="0" borderId="12" xfId="0" applyBorder="1"/>
    <xf numFmtId="0" fontId="1" fillId="2" borderId="0" xfId="0" applyFont="1" applyFill="1"/>
    <xf numFmtId="0" fontId="0" fillId="0" borderId="13" xfId="0" applyBorder="1"/>
    <xf numFmtId="0" fontId="0" fillId="0" borderId="14" xfId="0" applyBorder="1"/>
    <xf numFmtId="16" fontId="0" fillId="0" borderId="3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2" xfId="0" applyFont="1" applyBorder="1"/>
    <xf numFmtId="0" fontId="1" fillId="0" borderId="0" xfId="0" applyFont="1" applyBorder="1"/>
    <xf numFmtId="0" fontId="2" fillId="0" borderId="5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'CS,PS,TS'!$C$2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'CS,PS,TS'!$C$4:$C$8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7-4FD2-AD5D-C0B516930135}"/>
            </c:ext>
          </c:extLst>
        </c:ser>
        <c:ser>
          <c:idx val="1"/>
          <c:order val="1"/>
          <c:tx>
            <c:strRef>
              <c:f>'CS,PS,TS'!$D$2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'CS,PS,TS'!$D$4:$D$8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7-4FD2-AD5D-C0B51693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65816"/>
        <c:axId val="471564856"/>
      </c:scatterChart>
      <c:valAx>
        <c:axId val="4715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>
            <c:manualLayout>
              <c:xMode val="edge"/>
              <c:yMode val="edge"/>
              <c:x val="0.3601235783027121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4856"/>
        <c:crosses val="autoZero"/>
        <c:crossBetween val="midCat"/>
      </c:valAx>
      <c:valAx>
        <c:axId val="4715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'CS,PS,TS'!$C$2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'CS,PS,TS'!$C$4:$C$8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7-40DA-AA62-85AEDB8321EB}"/>
            </c:ext>
          </c:extLst>
        </c:ser>
        <c:ser>
          <c:idx val="1"/>
          <c:order val="1"/>
          <c:tx>
            <c:strRef>
              <c:f>'CS,PS,TS'!$D$2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'CS,PS,TS'!$D$4:$D$8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47-40DA-AA62-85AEDB83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65816"/>
        <c:axId val="471564856"/>
      </c:scatterChart>
      <c:valAx>
        <c:axId val="4715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>
            <c:manualLayout>
              <c:xMode val="edge"/>
              <c:yMode val="edge"/>
              <c:x val="0.3601235783027121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4856"/>
        <c:crosses val="autoZero"/>
        <c:crossBetween val="midCat"/>
      </c:valAx>
      <c:valAx>
        <c:axId val="4715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'CS,PS,TS'!$C$2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'CS,PS,TS'!$C$4:$C$8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8-48A4-93D8-A7491381F071}"/>
            </c:ext>
          </c:extLst>
        </c:ser>
        <c:ser>
          <c:idx val="1"/>
          <c:order val="1"/>
          <c:tx>
            <c:strRef>
              <c:f>'CS,PS,TS'!$D$2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'CS,PS,TS'!$D$4:$D$8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8-48A4-93D8-A7491381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65816"/>
        <c:axId val="471564856"/>
      </c:scatterChart>
      <c:valAx>
        <c:axId val="4715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>
            <c:manualLayout>
              <c:xMode val="edge"/>
              <c:yMode val="edge"/>
              <c:x val="0.3601235783027121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4856"/>
        <c:crosses val="autoZero"/>
        <c:crossBetween val="midCat"/>
      </c:valAx>
      <c:valAx>
        <c:axId val="4715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'CS,PS,TS'!$C$2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'CS,PS,TS'!$C$4:$C$8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5-421E-9865-5D3C4965803E}"/>
            </c:ext>
          </c:extLst>
        </c:ser>
        <c:ser>
          <c:idx val="1"/>
          <c:order val="1"/>
          <c:tx>
            <c:strRef>
              <c:f>'CS,PS,TS'!$D$2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'CS,PS,TS'!$D$4:$D$8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'CS,PS,TS'!$B$4:$B$8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5-421E-9865-5D3C4965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65816"/>
        <c:axId val="471564856"/>
      </c:scatterChart>
      <c:valAx>
        <c:axId val="4715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>
            <c:manualLayout>
              <c:xMode val="edge"/>
              <c:yMode val="edge"/>
              <c:x val="0.3601235783027121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4856"/>
        <c:crosses val="autoZero"/>
        <c:crossBetween val="midCat"/>
      </c:valAx>
      <c:valAx>
        <c:axId val="4715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202223</xdr:colOff>
      <xdr:row>0</xdr:row>
      <xdr:rowOff>175846</xdr:rowOff>
    </xdr:from>
    <xdr:to>
      <xdr:col>15</xdr:col>
      <xdr:colOff>82063</xdr:colOff>
      <xdr:row>18</xdr:row>
      <xdr:rowOff>134815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25824-5C01-4FFD-A83A-3C92752B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0.11196</cdr:x>
      <cdr:y>0.4755</cdr:y>
    </cdr:from>
    <cdr:to>
      <cdr:x>0.36974</cdr:x>
      <cdr:y>0.47913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76DB828-0B73-4191-BF13-76E166457F5B}"/>
            </a:ext>
          </a:extLst>
        </cdr:cNvPr>
        <cdr:cNvCxnSpPr/>
      </cdr:nvCxnSpPr>
      <cdr:spPr>
        <a:xfrm xmlns:a="http://schemas.openxmlformats.org/drawingml/2006/main">
          <a:off x="600808" y="1535723"/>
          <a:ext cx="1383323" cy="11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0.36647</cdr:x>
      <cdr:y>0.47731</cdr:y>
    </cdr:from>
    <cdr:to>
      <cdr:x>0.36756</cdr:x>
      <cdr:y>0.82759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66C8BA6-EFC4-48FF-8781-36766DA3ADD3}"/>
            </a:ext>
          </a:extLst>
        </cdr:cNvPr>
        <cdr:cNvCxnSpPr/>
      </cdr:nvCxnSpPr>
      <cdr:spPr>
        <a:xfrm xmlns:a="http://schemas.openxmlformats.org/drawingml/2006/main">
          <a:off x="1966547" y="1541585"/>
          <a:ext cx="5861" cy="11312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41031</xdr:colOff>
      <xdr:row>0</xdr:row>
      <xdr:rowOff>140677</xdr:rowOff>
    </xdr:from>
    <xdr:to>
      <xdr:col>14</xdr:col>
      <xdr:colOff>530471</xdr:colOff>
      <xdr:row>18</xdr:row>
      <xdr:rowOff>99646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D839E9-DACB-458F-8C93-8946AAED1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35169</xdr:colOff>
      <xdr:row>6</xdr:row>
      <xdr:rowOff>29308</xdr:rowOff>
    </xdr:from>
    <xdr:to>
      <xdr:col>8</xdr:col>
      <xdr:colOff>82062</xdr:colOff>
      <xdr:row>6</xdr:row>
      <xdr:rowOff>29308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52FAA97-3B8A-4DB6-8CEE-C56D15080FBE}"/>
            </a:ext>
          </a:extLst>
        </xdr:cNvPr>
        <xdr:cNvCxnSpPr/>
      </xdr:nvCxnSpPr>
      <xdr:spPr>
        <a:xfrm>
          <a:off x="4607169" y="1109963"/>
          <a:ext cx="65649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105508</xdr:colOff>
      <xdr:row>6</xdr:row>
      <xdr:rowOff>29308</xdr:rowOff>
    </xdr:from>
    <xdr:to>
      <xdr:col>8</xdr:col>
      <xdr:colOff>105509</xdr:colOff>
      <xdr:row>15</xdr:row>
      <xdr:rowOff>105508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B35E3B8-9EC4-448F-92BF-95B972F9AD42}"/>
            </a:ext>
          </a:extLst>
        </xdr:cNvPr>
        <xdr:cNvCxnSpPr/>
      </xdr:nvCxnSpPr>
      <xdr:spPr>
        <a:xfrm>
          <a:off x="5287108" y="1119554"/>
          <a:ext cx="1" cy="171156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23446</xdr:colOff>
      <xdr:row>12</xdr:row>
      <xdr:rowOff>58616</xdr:rowOff>
    </xdr:from>
    <xdr:to>
      <xdr:col>8</xdr:col>
      <xdr:colOff>70339</xdr:colOff>
      <xdr:row>12</xdr:row>
      <xdr:rowOff>58616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D4C60B9-A83A-417A-A2FE-9E1559B4EBD7}"/>
            </a:ext>
          </a:extLst>
        </xdr:cNvPr>
        <xdr:cNvCxnSpPr/>
      </xdr:nvCxnSpPr>
      <xdr:spPr>
        <a:xfrm>
          <a:off x="4595446" y="2239108"/>
          <a:ext cx="65649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0.11196</cdr:x>
      <cdr:y>0.4755</cdr:y>
    </cdr:from>
    <cdr:to>
      <cdr:x>0.36974</cdr:x>
      <cdr:y>0.47913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76DB828-0B73-4191-BF13-76E166457F5B}"/>
            </a:ext>
          </a:extLst>
        </cdr:cNvPr>
        <cdr:cNvCxnSpPr/>
      </cdr:nvCxnSpPr>
      <cdr:spPr>
        <a:xfrm xmlns:a="http://schemas.openxmlformats.org/drawingml/2006/main">
          <a:off x="600808" y="1535723"/>
          <a:ext cx="1383323" cy="11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0.36647</cdr:x>
      <cdr:y>0.47731</cdr:y>
    </cdr:from>
    <cdr:to>
      <cdr:x>0.36756</cdr:x>
      <cdr:y>0.82759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66C8BA6-EFC4-48FF-8781-36766DA3ADD3}"/>
            </a:ext>
          </a:extLst>
        </cdr:cNvPr>
        <cdr:cNvCxnSpPr/>
      </cdr:nvCxnSpPr>
      <cdr:spPr>
        <a:xfrm xmlns:a="http://schemas.openxmlformats.org/drawingml/2006/main">
          <a:off x="1966547" y="1541585"/>
          <a:ext cx="5861" cy="11312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41031</xdr:colOff>
      <xdr:row>0</xdr:row>
      <xdr:rowOff>152400</xdr:rowOff>
    </xdr:from>
    <xdr:to>
      <xdr:col>14</xdr:col>
      <xdr:colOff>530471</xdr:colOff>
      <xdr:row>18</xdr:row>
      <xdr:rowOff>161192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6CB84-B24C-4098-B417-D878E0A4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29308</xdr:colOff>
      <xdr:row>12</xdr:row>
      <xdr:rowOff>117231</xdr:rowOff>
    </xdr:from>
    <xdr:to>
      <xdr:col>8</xdr:col>
      <xdr:colOff>99646</xdr:colOff>
      <xdr:row>12</xdr:row>
      <xdr:rowOff>117231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5B6590B-13ED-4B6E-B64F-716537E400F5}"/>
            </a:ext>
          </a:extLst>
        </xdr:cNvPr>
        <xdr:cNvCxnSpPr/>
      </xdr:nvCxnSpPr>
      <xdr:spPr>
        <a:xfrm>
          <a:off x="4296508" y="2291862"/>
          <a:ext cx="67993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99646</xdr:colOff>
      <xdr:row>6</xdr:row>
      <xdr:rowOff>76200</xdr:rowOff>
    </xdr:from>
    <xdr:to>
      <xdr:col>8</xdr:col>
      <xdr:colOff>105508</xdr:colOff>
      <xdr:row>12</xdr:row>
      <xdr:rowOff>140677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F5A8CCF-4A33-45C3-B7ED-2BA096A162F0}"/>
            </a:ext>
          </a:extLst>
        </xdr:cNvPr>
        <xdr:cNvCxnSpPr/>
      </xdr:nvCxnSpPr>
      <xdr:spPr>
        <a:xfrm flipH="1" flipV="1">
          <a:off x="4976446" y="1160585"/>
          <a:ext cx="5862" cy="115472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11723</xdr:colOff>
      <xdr:row>6</xdr:row>
      <xdr:rowOff>64477</xdr:rowOff>
    </xdr:from>
    <xdr:to>
      <xdr:col>8</xdr:col>
      <xdr:colOff>82061</xdr:colOff>
      <xdr:row>6</xdr:row>
      <xdr:rowOff>64477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2E35B52-E4DE-4E6A-B09D-19F5BB451DB9}"/>
            </a:ext>
          </a:extLst>
        </xdr:cNvPr>
        <xdr:cNvCxnSpPr/>
      </xdr:nvCxnSpPr>
      <xdr:spPr>
        <a:xfrm>
          <a:off x="4278923" y="1148862"/>
          <a:ext cx="67993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0.11196</cdr:x>
      <cdr:y>0.4755</cdr:y>
    </cdr:from>
    <cdr:to>
      <cdr:x>0.36974</cdr:x>
      <cdr:y>0.47913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76DB828-0B73-4191-BF13-76E166457F5B}"/>
            </a:ext>
          </a:extLst>
        </cdr:cNvPr>
        <cdr:cNvCxnSpPr/>
      </cdr:nvCxnSpPr>
      <cdr:spPr>
        <a:xfrm xmlns:a="http://schemas.openxmlformats.org/drawingml/2006/main">
          <a:off x="600808" y="1535723"/>
          <a:ext cx="1383323" cy="11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0.36647</cdr:x>
      <cdr:y>0.47731</cdr:y>
    </cdr:from>
    <cdr:to>
      <cdr:x>0.36756</cdr:x>
      <cdr:y>0.82759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66C8BA6-EFC4-48FF-8781-36766DA3ADD3}"/>
            </a:ext>
          </a:extLst>
        </cdr:cNvPr>
        <cdr:cNvCxnSpPr/>
      </cdr:nvCxnSpPr>
      <cdr:spPr>
        <a:xfrm xmlns:a="http://schemas.openxmlformats.org/drawingml/2006/main">
          <a:off x="1966547" y="1541585"/>
          <a:ext cx="5861" cy="11312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35169</xdr:colOff>
      <xdr:row>0</xdr:row>
      <xdr:rowOff>169984</xdr:rowOff>
    </xdr:from>
    <xdr:to>
      <xdr:col>14</xdr:col>
      <xdr:colOff>524609</xdr:colOff>
      <xdr:row>18</xdr:row>
      <xdr:rowOff>172915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368B2-8EB4-43F6-8578-550C5AA8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5862</xdr:colOff>
      <xdr:row>7</xdr:row>
      <xdr:rowOff>175846</xdr:rowOff>
    </xdr:from>
    <xdr:to>
      <xdr:col>8</xdr:col>
      <xdr:colOff>445477</xdr:colOff>
      <xdr:row>8</xdr:row>
      <xdr:rowOff>5861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543ED8-42AD-4C33-9B68-263D7DC29A77}"/>
            </a:ext>
          </a:extLst>
        </xdr:cNvPr>
        <xdr:cNvCxnSpPr/>
      </xdr:nvCxnSpPr>
      <xdr:spPr>
        <a:xfrm>
          <a:off x="4577862" y="1447800"/>
          <a:ext cx="1049215" cy="1172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451339</xdr:colOff>
      <xdr:row>7</xdr:row>
      <xdr:rowOff>181707</xdr:rowOff>
    </xdr:from>
    <xdr:to>
      <xdr:col>8</xdr:col>
      <xdr:colOff>457200</xdr:colOff>
      <xdr:row>15</xdr:row>
      <xdr:rowOff>152399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67B071A-CA4D-4191-A0E0-61C45B88ECD7}"/>
            </a:ext>
          </a:extLst>
        </xdr:cNvPr>
        <xdr:cNvCxnSpPr/>
      </xdr:nvCxnSpPr>
      <xdr:spPr>
        <a:xfrm>
          <a:off x="5632939" y="1453661"/>
          <a:ext cx="5861" cy="142435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23447</xdr:colOff>
      <xdr:row>11</xdr:row>
      <xdr:rowOff>11722</xdr:rowOff>
    </xdr:from>
    <xdr:to>
      <xdr:col>8</xdr:col>
      <xdr:colOff>463062</xdr:colOff>
      <xdr:row>11</xdr:row>
      <xdr:rowOff>23445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AB9B3EA-4663-46DC-9F3A-75B106499C71}"/>
            </a:ext>
          </a:extLst>
        </xdr:cNvPr>
        <xdr:cNvCxnSpPr/>
      </xdr:nvCxnSpPr>
      <xdr:spPr>
        <a:xfrm>
          <a:off x="4595447" y="2010507"/>
          <a:ext cx="1049215" cy="1172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0.11196</cdr:x>
      <cdr:y>0.4755</cdr:y>
    </cdr:from>
    <cdr:to>
      <cdr:x>0.36974</cdr:x>
      <cdr:y>0.47913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76DB828-0B73-4191-BF13-76E166457F5B}"/>
            </a:ext>
          </a:extLst>
        </cdr:cNvPr>
        <cdr:cNvCxnSpPr/>
      </cdr:nvCxnSpPr>
      <cdr:spPr>
        <a:xfrm xmlns:a="http://schemas.openxmlformats.org/drawingml/2006/main">
          <a:off x="600808" y="1535723"/>
          <a:ext cx="1383323" cy="11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0.36647</cdr:x>
      <cdr:y>0.47731</cdr:y>
    </cdr:from>
    <cdr:to>
      <cdr:x>0.36756</cdr:x>
      <cdr:y>0.82759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66C8BA6-EFC4-48FF-8781-36766DA3ADD3}"/>
            </a:ext>
          </a:extLst>
        </cdr:cNvPr>
        <cdr:cNvCxnSpPr/>
      </cdr:nvCxnSpPr>
      <cdr:spPr>
        <a:xfrm xmlns:a="http://schemas.openxmlformats.org/drawingml/2006/main">
          <a:off x="1966547" y="1541585"/>
          <a:ext cx="5861" cy="11312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0.1136</cdr:x>
      <cdr:y>0.05192</cdr:y>
    </cdr:from>
    <cdr:to>
      <cdr:x>0.54943</cdr:x>
      <cdr:y>0.65175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54CD22A-8C57-4177-9786-C81FFA54E513}"/>
            </a:ext>
          </a:extLst>
        </cdr:cNvPr>
        <cdr:cNvCxnSpPr/>
      </cdr:nvCxnSpPr>
      <cdr:spPr>
        <a:xfrm xmlns:a="http://schemas.openxmlformats.org/drawingml/2006/main" flipV="1">
          <a:off x="609600" y="169985"/>
          <a:ext cx="2338754" cy="19636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64E-3509-4839-8313-B64396344596}">
  <dimension ref="B2:Q28"/>
  <sheetViews>
    <sheetView tabSelected="1" topLeftCell="B13" zoomScale="120" zoomScaleNormal="120" workbookViewId="0">
      <selection activeCell="K15" sqref="K15:P15"/>
    </sheetView>
  </sheetViews>
  <sheetFormatPr defaultRowHeight="14.4" x14ac:dyDescent="0.3"/>
  <cols>
    <col min="6" max="6" width="11.21875" customWidth="1"/>
    <col min="7" max="7" width="9.5546875" customWidth="1"/>
    <col min="8" max="8" width="25.44140625" bestFit="1" customWidth="1"/>
    <col min="10" max="10" width="7.109375" customWidth="1"/>
    <col min="17" max="17" width="15.109375" customWidth="1"/>
  </cols>
  <sheetData>
    <row r="2" spans="2:17" x14ac:dyDescent="0.3">
      <c r="B2" s="10" t="s">
        <v>0</v>
      </c>
      <c r="C2" s="2"/>
      <c r="D2" s="11" t="s">
        <v>1</v>
      </c>
      <c r="E2" s="2"/>
      <c r="F2" s="2"/>
      <c r="G2" s="2"/>
      <c r="H2" s="3"/>
      <c r="K2" s="10" t="s">
        <v>38</v>
      </c>
      <c r="L2" s="2"/>
      <c r="M2" s="26" t="s">
        <v>40</v>
      </c>
      <c r="N2" s="3"/>
    </row>
    <row r="3" spans="2:17" x14ac:dyDescent="0.3">
      <c r="B3" s="4">
        <v>100</v>
      </c>
      <c r="C3" s="5"/>
      <c r="D3" s="12">
        <v>5000</v>
      </c>
      <c r="E3" s="5"/>
      <c r="F3" s="5"/>
      <c r="G3" s="5"/>
      <c r="H3" s="6"/>
      <c r="K3" s="4"/>
      <c r="L3" s="5"/>
      <c r="M3" s="5"/>
      <c r="N3" s="6"/>
    </row>
    <row r="4" spans="2:17" x14ac:dyDescent="0.3">
      <c r="B4" s="4"/>
      <c r="C4" s="5"/>
      <c r="D4" s="5"/>
      <c r="E4" s="5"/>
      <c r="F4" s="5"/>
      <c r="G4" s="5"/>
      <c r="H4" s="6"/>
      <c r="K4" s="4"/>
      <c r="L4" s="5"/>
      <c r="M4" s="5"/>
      <c r="N4" s="6"/>
    </row>
    <row r="5" spans="2:17" x14ac:dyDescent="0.3">
      <c r="B5" s="4">
        <v>101</v>
      </c>
      <c r="C5" s="5"/>
      <c r="D5" s="12">
        <v>5065</v>
      </c>
      <c r="E5" s="5"/>
      <c r="F5" s="5"/>
      <c r="G5" s="5"/>
      <c r="H5" s="6"/>
      <c r="K5" s="13" t="s">
        <v>39</v>
      </c>
      <c r="L5" s="8"/>
      <c r="M5" s="8" t="s">
        <v>41</v>
      </c>
      <c r="N5" s="9"/>
    </row>
    <row r="6" spans="2:17" x14ac:dyDescent="0.3">
      <c r="B6" s="4"/>
      <c r="C6" s="5"/>
      <c r="D6" s="5"/>
      <c r="E6" s="5"/>
      <c r="F6" s="5"/>
      <c r="G6" s="5"/>
      <c r="H6" s="6"/>
    </row>
    <row r="7" spans="2:17" x14ac:dyDescent="0.3">
      <c r="B7" s="13">
        <f>B5-B3</f>
        <v>1</v>
      </c>
      <c r="C7" s="8"/>
      <c r="D7" s="15">
        <f>D5-D3</f>
        <v>65</v>
      </c>
      <c r="E7" s="8"/>
      <c r="F7" s="14" t="s">
        <v>22</v>
      </c>
      <c r="G7" s="8"/>
      <c r="H7" s="9"/>
    </row>
    <row r="10" spans="2:17" x14ac:dyDescent="0.3">
      <c r="B10" s="1" t="s">
        <v>23</v>
      </c>
      <c r="C10" s="2"/>
      <c r="D10" s="2" t="s">
        <v>24</v>
      </c>
      <c r="E10" s="3"/>
      <c r="H10" s="24" t="s">
        <v>37</v>
      </c>
      <c r="K10" s="1" t="s">
        <v>3</v>
      </c>
      <c r="L10" s="2" t="s">
        <v>2</v>
      </c>
      <c r="M10" s="2"/>
      <c r="N10" s="2"/>
      <c r="O10" s="2" t="s">
        <v>10</v>
      </c>
      <c r="P10" s="2" t="s">
        <v>9</v>
      </c>
      <c r="Q10" s="3"/>
    </row>
    <row r="11" spans="2:17" x14ac:dyDescent="0.3">
      <c r="B11" s="4"/>
      <c r="C11" s="5"/>
      <c r="D11" s="5"/>
      <c r="E11" s="6"/>
      <c r="H11" s="25" t="s">
        <v>36</v>
      </c>
      <c r="K11" s="4" t="s">
        <v>5</v>
      </c>
      <c r="L11" s="5" t="s">
        <v>4</v>
      </c>
      <c r="M11" s="5"/>
      <c r="N11" s="5"/>
      <c r="O11" s="5"/>
      <c r="P11" s="5"/>
      <c r="Q11" s="6"/>
    </row>
    <row r="12" spans="2:17" x14ac:dyDescent="0.3">
      <c r="B12" s="7" t="s">
        <v>25</v>
      </c>
      <c r="C12" s="8"/>
      <c r="D12" s="8" t="s">
        <v>26</v>
      </c>
      <c r="E12" s="9"/>
      <c r="K12" s="4" t="s">
        <v>8</v>
      </c>
      <c r="L12" s="5" t="s">
        <v>42</v>
      </c>
      <c r="M12" s="5"/>
      <c r="N12" s="5"/>
      <c r="O12" s="5"/>
      <c r="P12" s="5"/>
      <c r="Q12" s="6"/>
    </row>
    <row r="13" spans="2:17" x14ac:dyDescent="0.3">
      <c r="K13" s="7" t="s">
        <v>7</v>
      </c>
      <c r="L13" s="8" t="s">
        <v>6</v>
      </c>
      <c r="M13" s="8"/>
      <c r="N13" s="8"/>
      <c r="O13" s="8"/>
      <c r="P13" s="8"/>
      <c r="Q13" s="9"/>
    </row>
    <row r="15" spans="2:17" x14ac:dyDescent="0.3">
      <c r="B15" s="1" t="s">
        <v>31</v>
      </c>
      <c r="C15" s="2"/>
      <c r="D15" s="2"/>
      <c r="E15" s="2"/>
      <c r="F15" s="2" t="s">
        <v>27</v>
      </c>
      <c r="G15" s="2"/>
      <c r="H15" s="2"/>
      <c r="I15" s="3"/>
      <c r="K15" s="10" t="s">
        <v>15</v>
      </c>
      <c r="L15" s="2"/>
      <c r="M15" s="11" t="s">
        <v>46</v>
      </c>
      <c r="N15" s="2"/>
      <c r="O15" s="2"/>
      <c r="P15" s="11" t="s">
        <v>56</v>
      </c>
      <c r="Q15" s="3"/>
    </row>
    <row r="16" spans="2:17" x14ac:dyDescent="0.3">
      <c r="B16" s="4"/>
      <c r="C16" s="5"/>
      <c r="D16" s="5"/>
      <c r="E16" s="5"/>
      <c r="F16" s="5"/>
      <c r="G16" s="5"/>
      <c r="H16" s="5" t="s">
        <v>30</v>
      </c>
      <c r="I16" s="6">
        <f>15-10</f>
        <v>5</v>
      </c>
      <c r="K16" s="4"/>
      <c r="L16" s="5"/>
      <c r="M16" s="5"/>
      <c r="N16" s="5"/>
      <c r="O16" s="5"/>
      <c r="P16" s="5"/>
      <c r="Q16" s="6"/>
    </row>
    <row r="17" spans="2:17" x14ac:dyDescent="0.3">
      <c r="B17" s="7" t="s">
        <v>28</v>
      </c>
      <c r="C17" s="8"/>
      <c r="D17" s="8"/>
      <c r="E17" s="8"/>
      <c r="F17" s="8" t="s">
        <v>29</v>
      </c>
      <c r="G17" s="8"/>
      <c r="H17" s="8"/>
      <c r="I17" s="9"/>
      <c r="K17" s="4" t="s">
        <v>47</v>
      </c>
      <c r="L17" s="5" t="s">
        <v>48</v>
      </c>
      <c r="M17" s="5"/>
      <c r="N17" s="5"/>
      <c r="O17" s="5"/>
      <c r="P17" s="5"/>
      <c r="Q17" s="6"/>
    </row>
    <row r="18" spans="2:17" x14ac:dyDescent="0.3">
      <c r="K18" s="7"/>
      <c r="L18" s="8" t="s">
        <v>49</v>
      </c>
      <c r="M18" s="8"/>
      <c r="N18" s="8"/>
      <c r="O18" s="8"/>
      <c r="P18" s="8"/>
      <c r="Q18" s="9"/>
    </row>
    <row r="19" spans="2:17" x14ac:dyDescent="0.3">
      <c r="K19" s="27" t="s">
        <v>54</v>
      </c>
      <c r="L19" s="28"/>
      <c r="M19" s="28"/>
      <c r="N19" s="28"/>
      <c r="O19" s="28"/>
      <c r="P19" s="28"/>
      <c r="Q19" s="29"/>
    </row>
    <row r="20" spans="2:17" x14ac:dyDescent="0.3">
      <c r="B20" s="1" t="s">
        <v>28</v>
      </c>
      <c r="C20" s="2"/>
      <c r="D20" s="2"/>
      <c r="E20" s="2"/>
      <c r="F20" s="2" t="s">
        <v>32</v>
      </c>
      <c r="G20" s="2"/>
      <c r="H20" s="2"/>
      <c r="I20" s="3"/>
    </row>
    <row r="21" spans="2:17" x14ac:dyDescent="0.3">
      <c r="B21" s="4"/>
      <c r="C21" s="5"/>
      <c r="D21" s="5"/>
      <c r="E21" s="5"/>
      <c r="F21" s="5"/>
      <c r="G21" s="5"/>
      <c r="H21" s="5"/>
      <c r="I21" s="6"/>
    </row>
    <row r="22" spans="2:17" x14ac:dyDescent="0.3">
      <c r="B22" s="7" t="s">
        <v>33</v>
      </c>
      <c r="C22" s="8"/>
      <c r="D22" s="8"/>
      <c r="E22" s="8"/>
      <c r="F22" s="8" t="s">
        <v>34</v>
      </c>
      <c r="G22" s="8"/>
      <c r="H22" s="8" t="s">
        <v>35</v>
      </c>
      <c r="I22" s="9">
        <f>50-40</f>
        <v>10</v>
      </c>
    </row>
    <row r="24" spans="2:17" x14ac:dyDescent="0.3">
      <c r="K24" s="10" t="s">
        <v>50</v>
      </c>
      <c r="L24" s="2"/>
      <c r="M24" s="2"/>
      <c r="N24" s="11" t="s">
        <v>51</v>
      </c>
      <c r="O24" s="2"/>
      <c r="P24" s="11" t="s">
        <v>57</v>
      </c>
      <c r="Q24" s="3"/>
    </row>
    <row r="25" spans="2:17" x14ac:dyDescent="0.3">
      <c r="K25" s="4"/>
      <c r="L25" s="5"/>
      <c r="M25" s="5"/>
      <c r="N25" s="5"/>
      <c r="O25" s="5"/>
      <c r="P25" s="5"/>
      <c r="Q25" s="6"/>
    </row>
    <row r="26" spans="2:17" x14ac:dyDescent="0.3">
      <c r="K26" s="4" t="s">
        <v>47</v>
      </c>
      <c r="L26" s="5" t="s">
        <v>52</v>
      </c>
      <c r="M26" s="5"/>
      <c r="N26" s="5"/>
      <c r="O26" s="5"/>
      <c r="P26" s="5"/>
      <c r="Q26" s="6"/>
    </row>
    <row r="27" spans="2:17" x14ac:dyDescent="0.3">
      <c r="K27" s="7"/>
      <c r="L27" s="8" t="s">
        <v>53</v>
      </c>
      <c r="M27" s="8"/>
      <c r="N27" s="8"/>
      <c r="O27" s="8"/>
      <c r="P27" s="8"/>
      <c r="Q27" s="9"/>
    </row>
    <row r="28" spans="2:17" x14ac:dyDescent="0.3">
      <c r="K28" s="27" t="s">
        <v>55</v>
      </c>
      <c r="L28" s="28"/>
      <c r="M28" s="28"/>
      <c r="N28" s="28"/>
      <c r="O28" s="28"/>
      <c r="P28" s="28"/>
      <c r="Q28" s="29"/>
    </row>
  </sheetData>
  <mergeCells count="2">
    <mergeCell ref="K19:Q19"/>
    <mergeCell ref="K28:Q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9035-9155-4064-8A97-4FDF1B5A7EF8}">
  <dimension ref="A1:D19"/>
  <sheetViews>
    <sheetView zoomScale="130" zoomScaleNormal="130" workbookViewId="0">
      <selection activeCell="B2" sqref="B2:E11"/>
    </sheetView>
  </sheetViews>
  <sheetFormatPr defaultRowHeight="14.4" x14ac:dyDescent="0.3"/>
  <cols>
    <col min="3" max="3" width="13.33203125" bestFit="1" customWidth="1"/>
    <col min="4" max="4" width="11.77734375" bestFit="1" customWidth="1"/>
  </cols>
  <sheetData>
    <row r="1" spans="1:4" x14ac:dyDescent="0.3">
      <c r="A1" s="36" t="s">
        <v>17</v>
      </c>
    </row>
    <row r="2" spans="1:4" x14ac:dyDescent="0.3">
      <c r="C2" t="s">
        <v>43</v>
      </c>
      <c r="D2" t="s">
        <v>44</v>
      </c>
    </row>
    <row r="3" spans="1:4" x14ac:dyDescent="0.3">
      <c r="B3" s="18" t="s">
        <v>11</v>
      </c>
      <c r="C3" s="18" t="s">
        <v>12</v>
      </c>
      <c r="D3" s="18" t="s">
        <v>13</v>
      </c>
    </row>
    <row r="4" spans="1:4" x14ac:dyDescent="0.3">
      <c r="B4" s="19">
        <v>4</v>
      </c>
      <c r="C4" s="19">
        <v>0</v>
      </c>
      <c r="D4" s="19">
        <v>40</v>
      </c>
    </row>
    <row r="5" spans="1:4" x14ac:dyDescent="0.3">
      <c r="B5" s="19">
        <v>3</v>
      </c>
      <c r="C5" s="19">
        <v>10</v>
      </c>
      <c r="D5" s="19">
        <v>30</v>
      </c>
    </row>
    <row r="6" spans="1:4" x14ac:dyDescent="0.3">
      <c r="B6" s="19">
        <v>2</v>
      </c>
      <c r="C6" s="19">
        <v>20</v>
      </c>
      <c r="D6" s="19">
        <v>20</v>
      </c>
    </row>
    <row r="7" spans="1:4" x14ac:dyDescent="0.3">
      <c r="B7" s="19">
        <v>1</v>
      </c>
      <c r="C7" s="19">
        <v>30</v>
      </c>
      <c r="D7" s="19">
        <v>10</v>
      </c>
    </row>
    <row r="8" spans="1:4" x14ac:dyDescent="0.3">
      <c r="B8" s="19">
        <v>0</v>
      </c>
      <c r="C8" s="19">
        <v>40</v>
      </c>
      <c r="D8" s="19">
        <v>0</v>
      </c>
    </row>
    <row r="10" spans="1:4" x14ac:dyDescent="0.3">
      <c r="B10" s="1" t="s">
        <v>45</v>
      </c>
      <c r="C10" s="3">
        <v>2</v>
      </c>
    </row>
    <row r="11" spans="1:4" x14ac:dyDescent="0.3">
      <c r="B11" s="7" t="s">
        <v>14</v>
      </c>
      <c r="C11" s="9">
        <v>20</v>
      </c>
    </row>
    <row r="13" spans="1:4" x14ac:dyDescent="0.3">
      <c r="B13" s="1" t="s">
        <v>3</v>
      </c>
      <c r="C13" s="3">
        <f>0.5*20*2</f>
        <v>20</v>
      </c>
      <c r="D13" t="s">
        <v>59</v>
      </c>
    </row>
    <row r="14" spans="1:4" x14ac:dyDescent="0.3">
      <c r="B14" s="4"/>
      <c r="C14" s="6"/>
    </row>
    <row r="15" spans="1:4" x14ac:dyDescent="0.3">
      <c r="B15" s="4" t="s">
        <v>5</v>
      </c>
      <c r="C15" s="6">
        <f>0.5*20*2</f>
        <v>20</v>
      </c>
      <c r="D15" t="s">
        <v>58</v>
      </c>
    </row>
    <row r="16" spans="1:4" x14ac:dyDescent="0.3">
      <c r="B16" s="4"/>
      <c r="C16" s="6"/>
    </row>
    <row r="17" spans="2:4" x14ac:dyDescent="0.3">
      <c r="B17" s="16" t="s">
        <v>7</v>
      </c>
      <c r="C17" s="17">
        <f>C13+C15</f>
        <v>40</v>
      </c>
      <c r="D17" t="s">
        <v>59</v>
      </c>
    </row>
    <row r="18" spans="2:4" x14ac:dyDescent="0.3">
      <c r="B18" s="4"/>
      <c r="C18" s="6"/>
    </row>
    <row r="19" spans="2:4" x14ac:dyDescent="0.3">
      <c r="B19" s="13" t="s">
        <v>10</v>
      </c>
      <c r="C19" s="20">
        <v>0</v>
      </c>
      <c r="D19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B0FD-447B-4F11-9856-FF5BE52F5E21}">
  <dimension ref="A1:E24"/>
  <sheetViews>
    <sheetView zoomScale="110" zoomScaleNormal="110" workbookViewId="0"/>
  </sheetViews>
  <sheetFormatPr defaultRowHeight="14.4" x14ac:dyDescent="0.3"/>
  <cols>
    <col min="3" max="3" width="13.33203125" bestFit="1" customWidth="1"/>
  </cols>
  <sheetData>
    <row r="1" spans="1:5" x14ac:dyDescent="0.3">
      <c r="A1" s="23" t="s">
        <v>16</v>
      </c>
    </row>
    <row r="3" spans="1:5" x14ac:dyDescent="0.3">
      <c r="C3" t="s">
        <v>43</v>
      </c>
      <c r="D3" t="s">
        <v>44</v>
      </c>
    </row>
    <row r="4" spans="1:5" x14ac:dyDescent="0.3">
      <c r="B4" s="18" t="s">
        <v>11</v>
      </c>
      <c r="C4" s="18" t="s">
        <v>12</v>
      </c>
      <c r="D4" s="18" t="s">
        <v>13</v>
      </c>
    </row>
    <row r="5" spans="1:5" x14ac:dyDescent="0.3">
      <c r="B5" s="19">
        <v>4</v>
      </c>
      <c r="C5" s="19">
        <v>0</v>
      </c>
      <c r="D5" s="19">
        <v>40</v>
      </c>
    </row>
    <row r="6" spans="1:5" x14ac:dyDescent="0.3">
      <c r="B6" s="19">
        <v>3</v>
      </c>
      <c r="C6" s="19">
        <v>10</v>
      </c>
      <c r="D6" s="19">
        <v>30</v>
      </c>
    </row>
    <row r="7" spans="1:5" x14ac:dyDescent="0.3">
      <c r="B7" s="19">
        <v>2</v>
      </c>
      <c r="C7" s="19">
        <v>20</v>
      </c>
      <c r="D7" s="19">
        <v>20</v>
      </c>
    </row>
    <row r="8" spans="1:5" x14ac:dyDescent="0.3">
      <c r="B8" s="19">
        <v>1</v>
      </c>
      <c r="C8" s="19">
        <v>30</v>
      </c>
      <c r="D8" s="19">
        <v>10</v>
      </c>
    </row>
    <row r="9" spans="1:5" x14ac:dyDescent="0.3">
      <c r="B9" s="19">
        <v>0</v>
      </c>
      <c r="C9" s="19">
        <v>40</v>
      </c>
      <c r="D9" s="19">
        <v>0</v>
      </c>
    </row>
    <row r="11" spans="1:5" x14ac:dyDescent="0.3">
      <c r="B11" s="1" t="s">
        <v>45</v>
      </c>
      <c r="C11" s="3">
        <v>2</v>
      </c>
    </row>
    <row r="12" spans="1:5" x14ac:dyDescent="0.3">
      <c r="B12" s="7" t="s">
        <v>14</v>
      </c>
      <c r="C12" s="9">
        <v>20</v>
      </c>
    </row>
    <row r="14" spans="1:5" x14ac:dyDescent="0.3">
      <c r="B14" s="30" t="s">
        <v>15</v>
      </c>
      <c r="C14" s="31"/>
      <c r="D14" s="32">
        <v>3</v>
      </c>
    </row>
    <row r="16" spans="1:5" x14ac:dyDescent="0.3">
      <c r="B16" s="1" t="s">
        <v>3</v>
      </c>
      <c r="C16" s="2">
        <f>0.5*10*1</f>
        <v>5</v>
      </c>
      <c r="D16" s="2"/>
      <c r="E16" s="3"/>
    </row>
    <row r="17" spans="2:5" x14ac:dyDescent="0.3">
      <c r="B17" s="4"/>
      <c r="C17" s="5"/>
      <c r="D17" s="5"/>
      <c r="E17" s="6"/>
    </row>
    <row r="18" spans="2:5" x14ac:dyDescent="0.3">
      <c r="B18" s="35" t="s">
        <v>5</v>
      </c>
      <c r="C18" s="5"/>
      <c r="D18" s="5"/>
      <c r="E18" s="6">
        <f>C19+C20</f>
        <v>25</v>
      </c>
    </row>
    <row r="19" spans="2:5" x14ac:dyDescent="0.3">
      <c r="B19" s="4" t="s">
        <v>18</v>
      </c>
      <c r="C19" s="5">
        <f>0.5*10*1</f>
        <v>5</v>
      </c>
      <c r="D19" s="5"/>
      <c r="E19" s="6"/>
    </row>
    <row r="20" spans="2:5" x14ac:dyDescent="0.3">
      <c r="B20" s="4" t="s">
        <v>19</v>
      </c>
      <c r="C20" s="5">
        <f>2*10</f>
        <v>20</v>
      </c>
      <c r="D20" s="5"/>
      <c r="E20" s="6"/>
    </row>
    <row r="21" spans="2:5" x14ac:dyDescent="0.3">
      <c r="B21" s="4"/>
      <c r="C21" s="5"/>
      <c r="D21" s="5"/>
      <c r="E21" s="6"/>
    </row>
    <row r="22" spans="2:5" x14ac:dyDescent="0.3">
      <c r="B22" s="16" t="s">
        <v>7</v>
      </c>
      <c r="C22" s="34">
        <f>E18+C16</f>
        <v>30</v>
      </c>
      <c r="D22" s="5"/>
      <c r="E22" s="6"/>
    </row>
    <row r="23" spans="2:5" x14ac:dyDescent="0.3">
      <c r="B23" s="4"/>
      <c r="C23" s="5"/>
      <c r="D23" s="5"/>
      <c r="E23" s="6"/>
    </row>
    <row r="24" spans="2:5" x14ac:dyDescent="0.3">
      <c r="B24" s="13" t="s">
        <v>10</v>
      </c>
      <c r="C24" s="14">
        <f>0.5*2*10</f>
        <v>10</v>
      </c>
      <c r="D24" s="8"/>
      <c r="E24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DDA8-CB52-4044-8758-7A89A63E022B}">
  <dimension ref="A1:E24"/>
  <sheetViews>
    <sheetView zoomScale="130" zoomScaleNormal="130" workbookViewId="0">
      <selection activeCell="C1" sqref="C1"/>
    </sheetView>
  </sheetViews>
  <sheetFormatPr defaultRowHeight="14.4" x14ac:dyDescent="0.3"/>
  <sheetData>
    <row r="1" spans="1:5" x14ac:dyDescent="0.3">
      <c r="A1" s="23" t="s">
        <v>60</v>
      </c>
    </row>
    <row r="2" spans="1:5" ht="13.8" customHeight="1" x14ac:dyDescent="0.3"/>
    <row r="3" spans="1:5" x14ac:dyDescent="0.3">
      <c r="C3" t="s">
        <v>43</v>
      </c>
      <c r="D3" t="s">
        <v>44</v>
      </c>
    </row>
    <row r="4" spans="1:5" x14ac:dyDescent="0.3">
      <c r="B4" s="18" t="s">
        <v>11</v>
      </c>
      <c r="C4" s="18" t="s">
        <v>12</v>
      </c>
      <c r="D4" s="18" t="s">
        <v>13</v>
      </c>
    </row>
    <row r="5" spans="1:5" x14ac:dyDescent="0.3">
      <c r="B5" s="19">
        <v>4</v>
      </c>
      <c r="C5" s="19">
        <v>0</v>
      </c>
      <c r="D5" s="19">
        <v>40</v>
      </c>
    </row>
    <row r="6" spans="1:5" x14ac:dyDescent="0.3">
      <c r="B6" s="19">
        <v>3</v>
      </c>
      <c r="C6" s="19">
        <v>10</v>
      </c>
      <c r="D6" s="19">
        <v>30</v>
      </c>
    </row>
    <row r="7" spans="1:5" x14ac:dyDescent="0.3">
      <c r="B7" s="19">
        <v>2</v>
      </c>
      <c r="C7" s="19">
        <v>20</v>
      </c>
      <c r="D7" s="19">
        <v>20</v>
      </c>
    </row>
    <row r="8" spans="1:5" x14ac:dyDescent="0.3">
      <c r="B8" s="19">
        <v>1</v>
      </c>
      <c r="C8" s="19">
        <v>30</v>
      </c>
      <c r="D8" s="19">
        <v>10</v>
      </c>
    </row>
    <row r="9" spans="1:5" x14ac:dyDescent="0.3">
      <c r="B9" s="19">
        <v>0</v>
      </c>
      <c r="C9" s="19">
        <v>40</v>
      </c>
      <c r="D9" s="19">
        <v>0</v>
      </c>
    </row>
    <row r="11" spans="1:5" x14ac:dyDescent="0.3">
      <c r="B11" s="1" t="s">
        <v>45</v>
      </c>
      <c r="C11" s="3">
        <v>2</v>
      </c>
    </row>
    <row r="12" spans="1:5" x14ac:dyDescent="0.3">
      <c r="B12" s="7" t="s">
        <v>14</v>
      </c>
      <c r="C12" s="9">
        <v>20</v>
      </c>
    </row>
    <row r="14" spans="1:5" x14ac:dyDescent="0.3">
      <c r="B14" s="30" t="s">
        <v>61</v>
      </c>
      <c r="C14" s="31"/>
      <c r="D14" s="32">
        <v>1</v>
      </c>
    </row>
    <row r="16" spans="1:5" x14ac:dyDescent="0.3">
      <c r="B16" s="33" t="s">
        <v>3</v>
      </c>
      <c r="C16" s="2"/>
      <c r="D16" s="2"/>
      <c r="E16" s="3">
        <f>C17+C18</f>
        <v>25</v>
      </c>
    </row>
    <row r="17" spans="2:5" x14ac:dyDescent="0.3">
      <c r="B17" s="4" t="s">
        <v>18</v>
      </c>
      <c r="C17" s="5">
        <f>0.5*1*10</f>
        <v>5</v>
      </c>
      <c r="D17" s="5"/>
      <c r="E17" s="6"/>
    </row>
    <row r="18" spans="2:5" x14ac:dyDescent="0.3">
      <c r="B18" s="4" t="s">
        <v>19</v>
      </c>
      <c r="C18" s="5">
        <f>2*10</f>
        <v>20</v>
      </c>
      <c r="D18" s="5"/>
      <c r="E18" s="6"/>
    </row>
    <row r="19" spans="2:5" x14ac:dyDescent="0.3">
      <c r="B19" s="4"/>
      <c r="C19" s="5"/>
      <c r="D19" s="5"/>
      <c r="E19" s="6"/>
    </row>
    <row r="20" spans="2:5" x14ac:dyDescent="0.3">
      <c r="B20" s="4" t="s">
        <v>5</v>
      </c>
      <c r="C20" s="5">
        <f>0.5*1*10</f>
        <v>5</v>
      </c>
      <c r="D20" s="5"/>
      <c r="E20" s="6"/>
    </row>
    <row r="21" spans="2:5" x14ac:dyDescent="0.3">
      <c r="B21" s="4"/>
      <c r="C21" s="5"/>
      <c r="D21" s="5"/>
      <c r="E21" s="6"/>
    </row>
    <row r="22" spans="2:5" x14ac:dyDescent="0.3">
      <c r="B22" s="16" t="s">
        <v>7</v>
      </c>
      <c r="C22" s="34">
        <f>C20+E16</f>
        <v>30</v>
      </c>
      <c r="D22" s="5"/>
      <c r="E22" s="6"/>
    </row>
    <row r="23" spans="2:5" x14ac:dyDescent="0.3">
      <c r="B23" s="4"/>
      <c r="C23" s="5"/>
      <c r="D23" s="5"/>
      <c r="E23" s="6"/>
    </row>
    <row r="24" spans="2:5" x14ac:dyDescent="0.3">
      <c r="B24" s="13" t="s">
        <v>10</v>
      </c>
      <c r="C24" s="14">
        <f>0.5*2*10</f>
        <v>10</v>
      </c>
      <c r="D24" s="8"/>
      <c r="E2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CC6B-001A-4CC3-B2FB-6B81B0848BA2}">
  <dimension ref="A1:D26"/>
  <sheetViews>
    <sheetView zoomScale="130" zoomScaleNormal="130" workbookViewId="0">
      <selection activeCell="C2" sqref="C2"/>
    </sheetView>
  </sheetViews>
  <sheetFormatPr defaultRowHeight="14.4" x14ac:dyDescent="0.3"/>
  <cols>
    <col min="3" max="3" width="13.33203125" bestFit="1" customWidth="1"/>
  </cols>
  <sheetData>
    <row r="1" spans="1:4" x14ac:dyDescent="0.3">
      <c r="A1" s="23" t="s">
        <v>20</v>
      </c>
    </row>
    <row r="2" spans="1:4" x14ac:dyDescent="0.3">
      <c r="C2" t="s">
        <v>43</v>
      </c>
      <c r="D2" t="s">
        <v>44</v>
      </c>
    </row>
    <row r="3" spans="1:4" x14ac:dyDescent="0.3">
      <c r="B3" s="18" t="s">
        <v>11</v>
      </c>
      <c r="C3" s="18" t="s">
        <v>12</v>
      </c>
      <c r="D3" s="18" t="s">
        <v>13</v>
      </c>
    </row>
    <row r="4" spans="1:4" x14ac:dyDescent="0.3">
      <c r="B4" s="19">
        <v>4</v>
      </c>
      <c r="C4" s="19">
        <v>0</v>
      </c>
      <c r="D4" s="19">
        <v>40</v>
      </c>
    </row>
    <row r="5" spans="1:4" x14ac:dyDescent="0.3">
      <c r="B5" s="19">
        <v>3</v>
      </c>
      <c r="C5" s="19">
        <v>10</v>
      </c>
      <c r="D5" s="19">
        <v>30</v>
      </c>
    </row>
    <row r="6" spans="1:4" x14ac:dyDescent="0.3">
      <c r="B6" s="19">
        <v>2</v>
      </c>
      <c r="C6" s="19">
        <v>20</v>
      </c>
      <c r="D6" s="19">
        <v>20</v>
      </c>
    </row>
    <row r="7" spans="1:4" x14ac:dyDescent="0.3">
      <c r="B7" s="19">
        <v>1</v>
      </c>
      <c r="C7" s="19">
        <v>30</v>
      </c>
      <c r="D7" s="19">
        <v>10</v>
      </c>
    </row>
    <row r="8" spans="1:4" x14ac:dyDescent="0.3">
      <c r="B8" s="19">
        <v>0</v>
      </c>
      <c r="C8" s="19">
        <v>40</v>
      </c>
      <c r="D8" s="19">
        <v>0</v>
      </c>
    </row>
    <row r="10" spans="1:4" x14ac:dyDescent="0.3">
      <c r="B10" s="1" t="s">
        <v>45</v>
      </c>
      <c r="C10" s="3">
        <v>2</v>
      </c>
    </row>
    <row r="11" spans="1:4" x14ac:dyDescent="0.3">
      <c r="B11" s="7" t="s">
        <v>14</v>
      </c>
      <c r="C11" s="9">
        <v>20</v>
      </c>
    </row>
    <row r="13" spans="1:4" x14ac:dyDescent="0.3">
      <c r="A13" s="30" t="s">
        <v>62</v>
      </c>
      <c r="B13" s="21"/>
      <c r="C13" s="22"/>
    </row>
    <row r="15" spans="1:4" x14ac:dyDescent="0.3">
      <c r="B15" s="1" t="s">
        <v>63</v>
      </c>
      <c r="C15" s="2"/>
      <c r="D15" s="3">
        <v>2.5</v>
      </c>
    </row>
    <row r="16" spans="1:4" x14ac:dyDescent="0.3">
      <c r="B16" s="7" t="s">
        <v>21</v>
      </c>
      <c r="C16" s="8"/>
      <c r="D16" s="9">
        <v>15</v>
      </c>
    </row>
    <row r="18" spans="2:3" x14ac:dyDescent="0.3">
      <c r="B18" s="1" t="s">
        <v>3</v>
      </c>
      <c r="C18" s="3">
        <f>0.5*15*1.5</f>
        <v>11.25</v>
      </c>
    </row>
    <row r="19" spans="2:3" x14ac:dyDescent="0.3">
      <c r="B19" s="4"/>
      <c r="C19" s="6"/>
    </row>
    <row r="20" spans="2:3" x14ac:dyDescent="0.3">
      <c r="B20" s="4" t="s">
        <v>5</v>
      </c>
      <c r="C20" s="6">
        <f>0.5*15*1.5</f>
        <v>11.25</v>
      </c>
    </row>
    <row r="21" spans="2:3" x14ac:dyDescent="0.3">
      <c r="B21" s="4"/>
      <c r="C21" s="6"/>
    </row>
    <row r="22" spans="2:3" x14ac:dyDescent="0.3">
      <c r="B22" s="4" t="s">
        <v>8</v>
      </c>
      <c r="C22" s="6">
        <f>1*15</f>
        <v>15</v>
      </c>
    </row>
    <row r="23" spans="2:3" x14ac:dyDescent="0.3">
      <c r="B23" s="4"/>
      <c r="C23" s="6"/>
    </row>
    <row r="24" spans="2:3" x14ac:dyDescent="0.3">
      <c r="B24" s="16" t="s">
        <v>7</v>
      </c>
      <c r="C24" s="17">
        <f>C18+C20+C22</f>
        <v>37.5</v>
      </c>
    </row>
    <row r="25" spans="2:3" x14ac:dyDescent="0.3">
      <c r="B25" s="4"/>
      <c r="C25" s="6"/>
    </row>
    <row r="26" spans="2:3" x14ac:dyDescent="0.3">
      <c r="B26" s="13" t="s">
        <v>10</v>
      </c>
      <c r="C26" s="20">
        <f>0.5*1*5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Lecture Script</vt:lpstr>
      <vt:lpstr>CS,PS,TS</vt:lpstr>
      <vt:lpstr>Price Floor</vt:lpstr>
      <vt:lpstr>Price Cap-ceiling</vt:lpstr>
      <vt:lpstr>Indirect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Drvnbrims12</dc:creator>
  <cp:lastModifiedBy>Drvnbrims12</cp:lastModifiedBy>
  <dcterms:created xsi:type="dcterms:W3CDTF">2022-02-02T08:04:26Z</dcterms:created>
  <dcterms:modified xsi:type="dcterms:W3CDTF">2022-02-04T12:03:12Z</dcterms:modified>
</cp:coreProperties>
</file>