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F:\Siddhesh\Desktop\MCQs + PPTs\ME\Lecture 7\V\"/>
    </mc:Choice>
  </mc:AlternateContent>
  <xr:revisionPtr revIDLastSave="0" documentId="13_ncr:1_{D7626814-6D48-4703-ACC2-2539A55317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osed Economy" sheetId="5" r:id="rId1"/>
    <sheet name="Open Economy" sheetId="6" r:id="rId2"/>
    <sheet name="Q.1" sheetId="4" r:id="rId3"/>
    <sheet name="Q.1 Contd." sheetId="7" r:id="rId4"/>
    <sheet name="VC &amp; FC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8" l="1"/>
  <c r="F21" i="8"/>
  <c r="F20" i="8"/>
  <c r="D10" i="8"/>
  <c r="D9" i="8"/>
  <c r="D8" i="8"/>
  <c r="U26" i="7"/>
  <c r="U25" i="7"/>
  <c r="U24" i="7"/>
  <c r="U23" i="7"/>
  <c r="U22" i="7"/>
  <c r="U13" i="7"/>
  <c r="U12" i="7"/>
  <c r="U11" i="7"/>
  <c r="U10" i="7"/>
  <c r="U9" i="7"/>
  <c r="U8" i="7"/>
  <c r="U7" i="7"/>
  <c r="U7" i="4"/>
  <c r="U13" i="4"/>
  <c r="U12" i="4"/>
  <c r="U11" i="4"/>
  <c r="U10" i="4"/>
  <c r="U9" i="4"/>
  <c r="U8" i="4"/>
  <c r="D23" i="6"/>
  <c r="D21" i="6"/>
  <c r="D19" i="6"/>
  <c r="E13" i="6"/>
  <c r="E12" i="6"/>
  <c r="E11" i="6"/>
  <c r="E10" i="6"/>
  <c r="E9" i="6"/>
  <c r="E8" i="6"/>
  <c r="D13" i="6"/>
  <c r="D12" i="6"/>
  <c r="D11" i="6"/>
  <c r="D10" i="6"/>
  <c r="D9" i="6"/>
  <c r="F29" i="5"/>
  <c r="D8" i="6"/>
  <c r="Q18" i="5"/>
  <c r="Q20" i="5"/>
  <c r="Q22" i="5" s="1"/>
  <c r="T32" i="5" s="1"/>
  <c r="C20" i="5"/>
  <c r="C22" i="5" s="1"/>
  <c r="C18" i="5"/>
</calcChain>
</file>

<file path=xl/sharedStrings.xml><?xml version="1.0" encoding="utf-8"?>
<sst xmlns="http://schemas.openxmlformats.org/spreadsheetml/2006/main" count="94" uniqueCount="53">
  <si>
    <t xml:space="preserve">Capital </t>
  </si>
  <si>
    <t>Labour</t>
  </si>
  <si>
    <t>Country A</t>
  </si>
  <si>
    <t>Closed Economies</t>
  </si>
  <si>
    <t>Price</t>
  </si>
  <si>
    <t>QD</t>
  </si>
  <si>
    <t>QS</t>
  </si>
  <si>
    <t>Country B</t>
  </si>
  <si>
    <t>Demand Curve</t>
  </si>
  <si>
    <t>Supply Curve</t>
  </si>
  <si>
    <t>EQ Price</t>
  </si>
  <si>
    <t>EQ Qty</t>
  </si>
  <si>
    <t>CS</t>
  </si>
  <si>
    <t>PS</t>
  </si>
  <si>
    <t>TS</t>
  </si>
  <si>
    <t>DWL</t>
  </si>
  <si>
    <t>Country A should Export surplus porduction to Country B</t>
  </si>
  <si>
    <t>World Surplus (combined total surplus of both countries)</t>
  </si>
  <si>
    <t>Too much surplus</t>
  </si>
  <si>
    <t>Too much Shortage</t>
  </si>
  <si>
    <t>Open Economy</t>
  </si>
  <si>
    <t>(same as World surplus)</t>
  </si>
  <si>
    <t>Isoquant of 100 Products</t>
  </si>
  <si>
    <t>Q.1</t>
  </si>
  <si>
    <t>Capital</t>
  </si>
  <si>
    <t>A</t>
  </si>
  <si>
    <t>B</t>
  </si>
  <si>
    <t>C</t>
  </si>
  <si>
    <t>D</t>
  </si>
  <si>
    <t>E</t>
  </si>
  <si>
    <t>Mr. X</t>
  </si>
  <si>
    <t>1 machine</t>
  </si>
  <si>
    <t>1 Labour</t>
  </si>
  <si>
    <t>Isocost of Rs.6 Lacs</t>
  </si>
  <si>
    <t>Ms. Y</t>
  </si>
  <si>
    <t>Isocost of Rs.4 Lacs</t>
  </si>
  <si>
    <t>Isocost of Rs.5 Lacs</t>
  </si>
  <si>
    <t>Approximate Optimum Budget</t>
  </si>
  <si>
    <t>Rs.</t>
  </si>
  <si>
    <t>Rent per month</t>
  </si>
  <si>
    <t>Students Capacity</t>
  </si>
  <si>
    <t>Actual Students</t>
  </si>
  <si>
    <t>Fixed Cost Per Student</t>
  </si>
  <si>
    <t>Every mobile that we manufacture requires 1 battery</t>
  </si>
  <si>
    <t>Actual production</t>
  </si>
  <si>
    <t>Battery Nos.</t>
  </si>
  <si>
    <t>Total Cost of Batteries</t>
  </si>
  <si>
    <t>Battery Cost per Unit</t>
  </si>
  <si>
    <t>(Technically there are no students still the cost will be incurred)</t>
  </si>
  <si>
    <r>
      <t xml:space="preserve">Variable Cost in Total </t>
    </r>
    <r>
      <rPr>
        <b/>
        <sz val="11"/>
        <color theme="1"/>
        <rFont val="Calibri"/>
        <family val="2"/>
        <scheme val="minor"/>
      </rPr>
      <t>changes as per change in Units</t>
    </r>
  </si>
  <si>
    <r>
      <rPr>
        <sz val="11"/>
        <color theme="1"/>
        <rFont val="Calibri"/>
        <family val="2"/>
        <scheme val="minor"/>
      </rPr>
      <t>Variable Cost</t>
    </r>
    <r>
      <rPr>
        <b/>
        <sz val="11"/>
        <color theme="1"/>
        <rFont val="Calibri"/>
        <family val="2"/>
        <scheme val="minor"/>
      </rPr>
      <t xml:space="preserve"> remains same per Unit</t>
    </r>
  </si>
  <si>
    <r>
      <rPr>
        <sz val="11"/>
        <color theme="1"/>
        <rFont val="Calibri"/>
        <family val="2"/>
        <scheme val="minor"/>
      </rPr>
      <t>Fixed Cost in Total</t>
    </r>
    <r>
      <rPr>
        <b/>
        <sz val="11"/>
        <color theme="1"/>
        <rFont val="Calibri"/>
        <family val="2"/>
        <scheme val="minor"/>
      </rPr>
      <t xml:space="preserve"> Remains same</t>
    </r>
  </si>
  <si>
    <r>
      <rPr>
        <sz val="11"/>
        <color theme="1"/>
        <rFont val="Calibri"/>
        <family val="2"/>
        <scheme val="minor"/>
      </rPr>
      <t xml:space="preserve">Fixed Cost per Unit </t>
    </r>
    <r>
      <rPr>
        <b/>
        <sz val="11"/>
        <color theme="1"/>
        <rFont val="Calibri"/>
        <family val="2"/>
        <scheme val="minor"/>
      </rPr>
      <t>changes as per change in Units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</si>
</sst>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3" fontId="0" fillId="0" borderId="0" xfId="0" applyNumberFormat="1"/>
    <xf numFmtId="0" fontId="2" fillId="0" borderId="9" xfId="0" applyFont="1" applyBorder="1"/>
    <xf numFmtId="0" fontId="2" fillId="2" borderId="0" xfId="0" applyFont="1" applyFill="1"/>
    <xf numFmtId="0" fontId="2" fillId="0" borderId="4" xfId="0" applyFont="1" applyBorder="1"/>
    <xf numFmtId="0" fontId="2" fillId="0" borderId="5" xfId="0" applyFont="1" applyBorder="1"/>
    <xf numFmtId="0" fontId="0" fillId="3" borderId="0" xfId="0" applyFill="1"/>
    <xf numFmtId="0" fontId="0" fillId="0" borderId="0" xfId="0" applyFill="1"/>
    <xf numFmtId="0" fontId="2" fillId="0" borderId="12" xfId="0" applyFont="1" applyBorder="1"/>
    <xf numFmtId="0" fontId="0" fillId="0" borderId="13" xfId="0" applyBorder="1"/>
    <xf numFmtId="0" fontId="3" fillId="0" borderId="0" xfId="0" applyFont="1"/>
    <xf numFmtId="0" fontId="4" fillId="0" borderId="0" xfId="0" applyFont="1"/>
    <xf numFmtId="0" fontId="2" fillId="2" borderId="12" xfId="0" applyFont="1" applyFill="1" applyBorder="1"/>
    <xf numFmtId="164" fontId="0" fillId="0" borderId="0" xfId="1" applyNumberFormat="1" applyFont="1"/>
    <xf numFmtId="3" fontId="0" fillId="0" borderId="0" xfId="0" applyNumberFormat="1" applyBorder="1"/>
    <xf numFmtId="164" fontId="0" fillId="0" borderId="0" xfId="1" applyNumberFormat="1" applyFont="1" applyBorder="1"/>
    <xf numFmtId="164" fontId="0" fillId="0" borderId="7" xfId="1" applyNumberFormat="1" applyFont="1" applyBorder="1"/>
    <xf numFmtId="0" fontId="0" fillId="0" borderId="1" xfId="0" applyBorder="1"/>
    <xf numFmtId="3" fontId="0" fillId="0" borderId="3" xfId="0" applyNumberFormat="1" applyBorder="1"/>
    <xf numFmtId="3" fontId="0" fillId="0" borderId="8" xfId="0" applyNumberFormat="1" applyBorder="1"/>
    <xf numFmtId="0" fontId="0" fillId="0" borderId="0" xfId="0" applyFill="1" applyBorder="1"/>
    <xf numFmtId="0" fontId="2" fillId="4" borderId="12" xfId="0" applyFont="1" applyFill="1" applyBorder="1"/>
    <xf numFmtId="0" fontId="2" fillId="4" borderId="14" xfId="0" applyFont="1" applyFill="1" applyBorder="1"/>
    <xf numFmtId="0" fontId="2" fillId="4" borderId="13" xfId="0" applyFont="1" applyFill="1" applyBorder="1"/>
    <xf numFmtId="0" fontId="2" fillId="0" borderId="13" xfId="0" applyFont="1" applyBorder="1"/>
    <xf numFmtId="3" fontId="2" fillId="0" borderId="2" xfId="0" applyNumberFormat="1" applyFont="1" applyBorder="1"/>
    <xf numFmtId="3" fontId="0" fillId="0" borderId="7" xfId="0" applyNumberFormat="1" applyBorder="1"/>
    <xf numFmtId="3" fontId="0" fillId="0" borderId="2" xfId="0" applyNumberFormat="1" applyBorder="1"/>
    <xf numFmtId="0" fontId="0" fillId="0" borderId="1" xfId="0" applyFont="1" applyBorder="1"/>
    <xf numFmtId="0" fontId="2" fillId="4" borderId="6" xfId="0" applyFont="1" applyFill="1" applyBorder="1"/>
    <xf numFmtId="0" fontId="0" fillId="4" borderId="7" xfId="0" applyFill="1" applyBorder="1"/>
    <xf numFmtId="0" fontId="2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5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Country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'Closed Economy'!$C$4</c:f>
              <c:strCache>
                <c:ptCount val="1"/>
                <c:pt idx="0">
                  <c:v>Demand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'Closed Economy'!$C$6:$C$11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'Closed Economy'!$B$6:$B$11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AC-46F9-838A-BDFCF775296F}"/>
            </c:ext>
          </c:extLst>
        </c:ser>
        <c:ser>
          <c:idx val="1"/>
          <c:order val="1"/>
          <c:tx>
            <c:strRef>
              <c:f>'Closed Economy'!$D$4</c:f>
              <c:strCache>
                <c:ptCount val="1"/>
                <c:pt idx="0">
                  <c:v>Supply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'Closed Economy'!$D$6:$D$11</c:f>
              <c:numCache>
                <c:formatCode>General</c:formatCode>
                <c:ptCount val="6"/>
                <c:pt idx="0">
                  <c:v>200</c:v>
                </c:pt>
                <c:pt idx="1">
                  <c:v>160</c:v>
                </c:pt>
                <c:pt idx="2">
                  <c:v>120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xVal>
          <c:yVal>
            <c:numRef>
              <c:f>'Closed Economy'!$B$6:$B$11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AC-46F9-838A-BDFCF775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69264"/>
        <c:axId val="554668304"/>
      </c:scatterChart>
      <c:valAx>
        <c:axId val="5546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68304"/>
        <c:crosses val="autoZero"/>
        <c:crossBetween val="midCat"/>
      </c:valAx>
      <c:valAx>
        <c:axId val="5546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6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Country</a:t>
            </a:r>
            <a:r>
              <a:rPr lang="en-GB" baseline="0"/>
              <a:t> 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'Closed Economy'!$Q$4</c:f>
              <c:strCache>
                <c:ptCount val="1"/>
                <c:pt idx="0">
                  <c:v>Demand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'Closed Economy'!$Q$6:$Q$11</c:f>
              <c:numCache>
                <c:formatCode>General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</c:numCache>
            </c:numRef>
          </c:xVal>
          <c:yVal>
            <c:numRef>
              <c:f>'Closed Economy'!$P$6:$P$11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78-4E72-A8E0-5F693FF40056}"/>
            </c:ext>
          </c:extLst>
        </c:ser>
        <c:ser>
          <c:idx val="1"/>
          <c:order val="1"/>
          <c:tx>
            <c:strRef>
              <c:f>'Closed Economy'!$R$4</c:f>
              <c:strCache>
                <c:ptCount val="1"/>
                <c:pt idx="0">
                  <c:v>Supply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'Closed Economy'!$R$6:$R$11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'Closed Economy'!$P$6:$P$11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78-4E72-A8E0-5F693FF40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53968"/>
        <c:axId val="559052048"/>
      </c:scatterChart>
      <c:valAx>
        <c:axId val="55905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52048"/>
        <c:crosses val="autoZero"/>
        <c:crossBetween val="midCat"/>
      </c:valAx>
      <c:valAx>
        <c:axId val="5590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 Economy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 Economy'!$D$6</c:f>
              <c:strCache>
                <c:ptCount val="1"/>
                <c:pt idx="0">
                  <c:v>Demand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 Economy'!$D$8:$D$13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xVal>
          <c:yVal>
            <c:numRef>
              <c:f>'Open Economy'!$C$8:$C$13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41-4622-B35E-7F5984E19B07}"/>
            </c:ext>
          </c:extLst>
        </c:ser>
        <c:ser>
          <c:idx val="1"/>
          <c:order val="1"/>
          <c:tx>
            <c:strRef>
              <c:f>'Open Economy'!$E$6</c:f>
              <c:strCache>
                <c:ptCount val="1"/>
                <c:pt idx="0">
                  <c:v>Supply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'Open Economy'!$E$8:$E$13</c:f>
              <c:numCache>
                <c:formatCode>General</c:formatCode>
                <c:ptCount val="6"/>
                <c:pt idx="0">
                  <c:v>250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</c:numCache>
            </c:numRef>
          </c:xVal>
          <c:yVal>
            <c:numRef>
              <c:f>'Open Economy'!$C$8:$C$13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41-4622-B35E-7F5984E19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65808"/>
        <c:axId val="559065168"/>
      </c:scatterChart>
      <c:valAx>
        <c:axId val="5590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65168"/>
        <c:crosses val="autoZero"/>
        <c:crossBetween val="midCat"/>
      </c:valAx>
      <c:valAx>
        <c:axId val="5590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Q.1!$C$2</c:f>
              <c:strCache>
                <c:ptCount val="1"/>
                <c:pt idx="0">
                  <c:v>Isoquant of 100 Products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Q.1!$D$5:$D$9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Q.1!$C$5:$C$9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6-4461-87F6-C69F56F9E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81936"/>
        <c:axId val="561687056"/>
      </c:scatterChart>
      <c:valAx>
        <c:axId val="5616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87056"/>
        <c:crosses val="autoZero"/>
        <c:crossBetween val="midCat"/>
      </c:valAx>
      <c:valAx>
        <c:axId val="5616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Q.1!$R$2</c:f>
              <c:strCache>
                <c:ptCount val="1"/>
                <c:pt idx="0">
                  <c:v>Isocost of Rs.6 Lacs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Q.1!$S$7:$S$13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Q.1!$R$7:$R$13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7-4FD4-B8CB-2D737A6BB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37488"/>
        <c:axId val="400635568"/>
      </c:scatterChart>
      <c:valAx>
        <c:axId val="4006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5568"/>
        <c:crosses val="autoZero"/>
        <c:crossBetween val="midCat"/>
      </c:valAx>
      <c:valAx>
        <c:axId val="4006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'Q.1 Contd.'!$C$2</c:f>
              <c:strCache>
                <c:ptCount val="1"/>
                <c:pt idx="0">
                  <c:v>Isoquant of 100 Products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'Q.1 Contd.'!$D$5:$D$9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'Q.1 Contd.'!$C$5:$C$9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69-4D1A-B806-A57F7B41FF27}"/>
            </c:ext>
          </c:extLst>
        </c:ser>
        <c:ser>
          <c:idx val="1"/>
          <c:order val="1"/>
          <c:tx>
            <c:strRef>
              <c:f>'Q.1 Contd.'!$R$2</c:f>
              <c:strCache>
                <c:ptCount val="1"/>
                <c:pt idx="0">
                  <c:v>Isocost of Rs.6 Lacs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'Q.1 Contd.'!$S$7:$S$13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'Q.1 Contd.'!$R$7:$R$13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69-4D1A-B806-A57F7B41FF27}"/>
            </c:ext>
          </c:extLst>
        </c:ser>
        <c:ser>
          <c:idx val="2"/>
          <c:order val="2"/>
          <c:tx>
            <c:strRef>
              <c:f>'Q.1 Contd.'!$R$17</c:f>
              <c:strCache>
                <c:ptCount val="1"/>
                <c:pt idx="0">
                  <c:v>Isocost of Rs.4 Lacs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'Q.1 Contd.'!$S$22:$S$26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'Q.1 Contd.'!$R$22:$R$26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69-4D1A-B806-A57F7B41FF27}"/>
            </c:ext>
          </c:extLst>
        </c:ser>
        <c:ser>
          <c:idx val="3"/>
          <c:order val="3"/>
          <c:tx>
            <c:strRef>
              <c:f>'Q.1 Contd.'!$Z$7</c:f>
              <c:strCache>
                <c:ptCount val="1"/>
                <c:pt idx="0">
                  <c:v>Isocost of Rs.5 Lacs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'Q.1 Contd.'!$AA$12:$AA$17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'Q.1 Contd.'!$Z$12:$Z$17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69-4D1A-B806-A57F7B41F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81936"/>
        <c:axId val="561687056"/>
      </c:scatterChart>
      <c:valAx>
        <c:axId val="5616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87056"/>
        <c:crosses val="autoZero"/>
        <c:crossBetween val="midCat"/>
      </c:valAx>
      <c:valAx>
        <c:axId val="5616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5</xdr:row>
      <xdr:rowOff>121920</xdr:rowOff>
    </xdr:from>
    <xdr:to>
      <xdr:col>12</xdr:col>
      <xdr:colOff>502920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F494E-368E-4BE2-881B-F87488362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52021</xdr:colOff>
      <xdr:row>19</xdr:row>
      <xdr:rowOff>148004</xdr:rowOff>
    </xdr:from>
    <xdr:to>
      <xdr:col>5</xdr:col>
      <xdr:colOff>573698</xdr:colOff>
      <xdr:row>19</xdr:row>
      <xdr:rowOff>148004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E37201B-E6DE-48A7-B9D8-ECE28BB9246B}"/>
            </a:ext>
          </a:extLst>
        </xdr:cNvPr>
        <xdr:cNvCxnSpPr/>
      </xdr:nvCxnSpPr>
      <xdr:spPr>
        <a:xfrm>
          <a:off x="3547696" y="3586529"/>
          <a:ext cx="521677" cy="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572233</xdr:colOff>
      <xdr:row>19</xdr:row>
      <xdr:rowOff>167054</xdr:rowOff>
    </xdr:from>
    <xdr:to>
      <xdr:col>5</xdr:col>
      <xdr:colOff>572233</xdr:colOff>
      <xdr:row>22</xdr:row>
      <xdr:rowOff>55685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3F898CA-FC5E-48A4-9983-F94EAF32774E}"/>
            </a:ext>
          </a:extLst>
        </xdr:cNvPr>
        <xdr:cNvCxnSpPr/>
      </xdr:nvCxnSpPr>
      <xdr:spPr>
        <a:xfrm>
          <a:off x="4067908" y="3605579"/>
          <a:ext cx="0" cy="431556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434340</xdr:colOff>
      <xdr:row>4</xdr:row>
      <xdr:rowOff>160020</xdr:rowOff>
    </xdr:from>
    <xdr:to>
      <xdr:col>28</xdr:col>
      <xdr:colOff>205740</xdr:colOff>
      <xdr:row>24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8F130D-8DB6-4F21-B194-A98D8C250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342900</xdr:colOff>
      <xdr:row>12</xdr:row>
      <xdr:rowOff>30480</xdr:rowOff>
    </xdr:from>
    <xdr:to>
      <xdr:col>20</xdr:col>
      <xdr:colOff>381000</xdr:colOff>
      <xdr:row>12</xdr:row>
      <xdr:rowOff>38100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8C14EF7C-C13F-401F-B9C8-1EAC762356BB}"/>
            </a:ext>
          </a:extLst>
        </xdr:cNvPr>
        <xdr:cNvCxnSpPr/>
      </xdr:nvCxnSpPr>
      <xdr:spPr>
        <a:xfrm flipV="1">
          <a:off x="12199620" y="2225040"/>
          <a:ext cx="647700" cy="762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365760</xdr:colOff>
      <xdr:row>12</xdr:row>
      <xdr:rowOff>15240</xdr:rowOff>
    </xdr:from>
    <xdr:to>
      <xdr:col>20</xdr:col>
      <xdr:colOff>365760</xdr:colOff>
      <xdr:row>21</xdr:row>
      <xdr:rowOff>129540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9EF8B0D-40C1-48C9-BF94-15E02A399A72}"/>
            </a:ext>
          </a:extLst>
        </xdr:cNvPr>
        <xdr:cNvCxnSpPr/>
      </xdr:nvCxnSpPr>
      <xdr:spPr>
        <a:xfrm>
          <a:off x="12832080" y="2209800"/>
          <a:ext cx="0" cy="176022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68580</xdr:rowOff>
    </xdr:from>
    <xdr:to>
      <xdr:col>18</xdr:col>
      <xdr:colOff>160020</xdr:colOff>
      <xdr:row>29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FB287-BCC0-4495-A84E-A233BAC44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18</xdr:row>
      <xdr:rowOff>160020</xdr:rowOff>
    </xdr:from>
    <xdr:to>
      <xdr:col>11</xdr:col>
      <xdr:colOff>464820</xdr:colOff>
      <xdr:row>18</xdr:row>
      <xdr:rowOff>167640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1B4F5D7-4473-4330-A32D-D26056E5F915}"/>
            </a:ext>
          </a:extLst>
        </xdr:cNvPr>
        <xdr:cNvCxnSpPr/>
      </xdr:nvCxnSpPr>
      <xdr:spPr>
        <a:xfrm>
          <a:off x="5311140" y="3497580"/>
          <a:ext cx="1859280" cy="762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457200</xdr:colOff>
      <xdr:row>18</xdr:row>
      <xdr:rowOff>160020</xdr:rowOff>
    </xdr:from>
    <xdr:to>
      <xdr:col>11</xdr:col>
      <xdr:colOff>480060</xdr:colOff>
      <xdr:row>26</xdr:row>
      <xdr:rowOff>160020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CFCC10F-C034-4AD6-9C38-829D994496A7}"/>
            </a:ext>
          </a:extLst>
        </xdr:cNvPr>
        <xdr:cNvCxnSpPr/>
      </xdr:nvCxnSpPr>
      <xdr:spPr>
        <a:xfrm>
          <a:off x="7162800" y="3497580"/>
          <a:ext cx="22860" cy="146304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267788</xdr:colOff>
      <xdr:row>0</xdr:row>
      <xdr:rowOff>173083</xdr:rowOff>
    </xdr:from>
    <xdr:to>
      <xdr:col>14</xdr:col>
      <xdr:colOff>275408</xdr:colOff>
      <xdr:row>21</xdr:row>
      <xdr:rowOff>26126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3C11D-03B7-47F6-BB65-2B7FA15A9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353786</xdr:colOff>
      <xdr:row>15</xdr:row>
      <xdr:rowOff>144780</xdr:rowOff>
    </xdr:from>
    <xdr:to>
      <xdr:col>25</xdr:col>
      <xdr:colOff>46809</xdr:colOff>
      <xdr:row>30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986923-B954-4263-8611-0013E02AE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267788</xdr:colOff>
      <xdr:row>0</xdr:row>
      <xdr:rowOff>173082</xdr:rowOff>
    </xdr:from>
    <xdr:to>
      <xdr:col>16</xdr:col>
      <xdr:colOff>364068</xdr:colOff>
      <xdr:row>25</xdr:row>
      <xdr:rowOff>143932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DC329-E922-48D1-9BDB-D31DE56E7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F7BC-5B45-4E8A-AC0D-0956AFA46F35}">
  <dimension ref="A1:T32"/>
  <sheetViews>
    <sheetView tabSelected="1" zoomScale="80" zoomScaleNormal="80" workbookViewId="0">
      <selection activeCell="C15" sqref="C15"/>
    </sheetView>
  </sheetViews>
  <sheetFormatPr defaultRowHeight="14.4" x14ac:dyDescent="0.3"/>
  <cols>
    <col min="3" max="3" width="12.88671875" bestFit="1" customWidth="1"/>
    <col min="4" max="4" width="11.33203125" bestFit="1" customWidth="1"/>
    <col min="15" max="15" width="8.88671875" style="25"/>
    <col min="17" max="17" width="12.88671875" bestFit="1" customWidth="1"/>
    <col min="18" max="18" width="11.33203125" bestFit="1" customWidth="1"/>
  </cols>
  <sheetData>
    <row r="1" spans="1:18" x14ac:dyDescent="0.3">
      <c r="A1" s="21" t="s">
        <v>3</v>
      </c>
      <c r="B1" s="21"/>
      <c r="N1" s="24"/>
    </row>
    <row r="2" spans="1:18" x14ac:dyDescent="0.3">
      <c r="N2" s="24"/>
    </row>
    <row r="3" spans="1:18" x14ac:dyDescent="0.3">
      <c r="C3" s="20" t="s">
        <v>2</v>
      </c>
      <c r="K3" s="1"/>
      <c r="N3" s="24"/>
      <c r="Q3" s="20" t="s">
        <v>7</v>
      </c>
    </row>
    <row r="4" spans="1:18" x14ac:dyDescent="0.3">
      <c r="C4" t="s">
        <v>8</v>
      </c>
      <c r="D4" t="s">
        <v>9</v>
      </c>
      <c r="N4" s="24"/>
      <c r="Q4" t="s">
        <v>8</v>
      </c>
      <c r="R4" t="s">
        <v>9</v>
      </c>
    </row>
    <row r="5" spans="1:18" x14ac:dyDescent="0.3">
      <c r="B5" s="20" t="s">
        <v>4</v>
      </c>
      <c r="C5" s="20" t="s">
        <v>5</v>
      </c>
      <c r="D5" s="20" t="s">
        <v>6</v>
      </c>
      <c r="N5" s="24"/>
      <c r="P5" s="20" t="s">
        <v>4</v>
      </c>
      <c r="Q5" s="20" t="s">
        <v>5</v>
      </c>
      <c r="R5" s="20" t="s">
        <v>6</v>
      </c>
    </row>
    <row r="6" spans="1:18" x14ac:dyDescent="0.3">
      <c r="B6" s="18">
        <v>5</v>
      </c>
      <c r="C6" s="18">
        <v>0</v>
      </c>
      <c r="D6" s="18">
        <v>200</v>
      </c>
      <c r="N6" s="24"/>
      <c r="P6" s="18">
        <v>5</v>
      </c>
      <c r="Q6" s="18">
        <v>0</v>
      </c>
      <c r="R6" s="18">
        <v>50</v>
      </c>
    </row>
    <row r="7" spans="1:18" x14ac:dyDescent="0.3">
      <c r="B7" s="18">
        <v>4</v>
      </c>
      <c r="C7" s="18">
        <v>10</v>
      </c>
      <c r="D7" s="18">
        <v>160</v>
      </c>
      <c r="N7" s="24"/>
      <c r="P7" s="18">
        <v>4</v>
      </c>
      <c r="Q7" s="18">
        <v>40</v>
      </c>
      <c r="R7" s="18">
        <v>40</v>
      </c>
    </row>
    <row r="8" spans="1:18" x14ac:dyDescent="0.3">
      <c r="B8" s="18">
        <v>3</v>
      </c>
      <c r="C8" s="18">
        <v>20</v>
      </c>
      <c r="D8" s="18">
        <v>120</v>
      </c>
      <c r="N8" s="24"/>
      <c r="P8" s="18">
        <v>3</v>
      </c>
      <c r="Q8" s="18">
        <v>80</v>
      </c>
      <c r="R8" s="18">
        <v>30</v>
      </c>
    </row>
    <row r="9" spans="1:18" x14ac:dyDescent="0.3">
      <c r="B9" s="18">
        <v>2</v>
      </c>
      <c r="C9" s="18">
        <v>30</v>
      </c>
      <c r="D9" s="18">
        <v>80</v>
      </c>
      <c r="N9" s="24"/>
      <c r="P9" s="18">
        <v>2</v>
      </c>
      <c r="Q9" s="18">
        <v>120</v>
      </c>
      <c r="R9" s="18">
        <v>20</v>
      </c>
    </row>
    <row r="10" spans="1:18" x14ac:dyDescent="0.3">
      <c r="B10" s="18">
        <v>1</v>
      </c>
      <c r="C10" s="18">
        <v>40</v>
      </c>
      <c r="D10" s="18">
        <v>40</v>
      </c>
      <c r="N10" s="24"/>
      <c r="P10" s="18">
        <v>1</v>
      </c>
      <c r="Q10" s="18">
        <v>160</v>
      </c>
      <c r="R10" s="18">
        <v>10</v>
      </c>
    </row>
    <row r="11" spans="1:18" x14ac:dyDescent="0.3">
      <c r="B11" s="18">
        <v>0</v>
      </c>
      <c r="C11" s="18">
        <v>50</v>
      </c>
      <c r="D11" s="18">
        <v>0</v>
      </c>
      <c r="N11" s="24"/>
      <c r="P11" s="18">
        <v>0</v>
      </c>
      <c r="Q11" s="18">
        <v>200</v>
      </c>
      <c r="R11" s="18">
        <v>0</v>
      </c>
    </row>
    <row r="12" spans="1:18" x14ac:dyDescent="0.3">
      <c r="N12" s="24"/>
    </row>
    <row r="13" spans="1:18" x14ac:dyDescent="0.3">
      <c r="C13" t="s">
        <v>18</v>
      </c>
      <c r="N13" s="24"/>
      <c r="P13" t="s">
        <v>19</v>
      </c>
    </row>
    <row r="14" spans="1:18" x14ac:dyDescent="0.3">
      <c r="B14" s="2" t="s">
        <v>10</v>
      </c>
      <c r="C14" s="4">
        <v>1</v>
      </c>
      <c r="N14" s="24"/>
      <c r="P14" s="2" t="s">
        <v>10</v>
      </c>
      <c r="Q14" s="12">
        <v>4</v>
      </c>
    </row>
    <row r="15" spans="1:18" x14ac:dyDescent="0.3">
      <c r="B15" s="5"/>
      <c r="C15" s="7"/>
      <c r="N15" s="24"/>
      <c r="P15" s="5"/>
      <c r="Q15" s="7"/>
    </row>
    <row r="16" spans="1:18" x14ac:dyDescent="0.3">
      <c r="B16" s="14" t="s">
        <v>11</v>
      </c>
      <c r="C16" s="15">
        <v>40</v>
      </c>
      <c r="N16" s="24"/>
      <c r="P16" s="14" t="s">
        <v>11</v>
      </c>
      <c r="Q16" s="8">
        <v>40</v>
      </c>
    </row>
    <row r="17" spans="2:20" x14ac:dyDescent="0.3">
      <c r="N17" s="24"/>
    </row>
    <row r="18" spans="2:20" x14ac:dyDescent="0.3">
      <c r="B18" s="2" t="s">
        <v>12</v>
      </c>
      <c r="C18" s="4">
        <f>0.5*40*4</f>
        <v>80</v>
      </c>
      <c r="N18" s="24"/>
      <c r="P18" s="2" t="s">
        <v>12</v>
      </c>
      <c r="Q18" s="12">
        <f>0.5*40*1</f>
        <v>20</v>
      </c>
    </row>
    <row r="19" spans="2:20" x14ac:dyDescent="0.3">
      <c r="B19" s="5"/>
      <c r="C19" s="7"/>
      <c r="N19" s="24"/>
      <c r="P19" s="22"/>
      <c r="Q19" s="7"/>
    </row>
    <row r="20" spans="2:20" x14ac:dyDescent="0.3">
      <c r="B20" s="22" t="s">
        <v>13</v>
      </c>
      <c r="C20" s="23">
        <f>0.5*40*1</f>
        <v>20</v>
      </c>
      <c r="N20" s="24"/>
      <c r="P20" s="22" t="s">
        <v>13</v>
      </c>
      <c r="Q20" s="7">
        <f>0.5*40*4</f>
        <v>80</v>
      </c>
    </row>
    <row r="21" spans="2:20" x14ac:dyDescent="0.3">
      <c r="B21" s="5"/>
      <c r="C21" s="7"/>
      <c r="N21" s="24"/>
      <c r="P21" s="22"/>
      <c r="Q21" s="7"/>
    </row>
    <row r="22" spans="2:20" x14ac:dyDescent="0.3">
      <c r="B22" s="14" t="s">
        <v>14</v>
      </c>
      <c r="C22" s="15">
        <f>C18+C20</f>
        <v>100</v>
      </c>
      <c r="N22" s="24"/>
      <c r="P22" s="14" t="s">
        <v>14</v>
      </c>
      <c r="Q22" s="15">
        <f>Q20+Q18</f>
        <v>100</v>
      </c>
    </row>
    <row r="23" spans="2:20" x14ac:dyDescent="0.3">
      <c r="N23" s="24"/>
    </row>
    <row r="24" spans="2:20" x14ac:dyDescent="0.3">
      <c r="B24" s="26" t="s">
        <v>15</v>
      </c>
      <c r="C24" s="27">
        <v>0</v>
      </c>
      <c r="N24" s="24"/>
      <c r="P24" s="26" t="s">
        <v>15</v>
      </c>
      <c r="Q24" s="27">
        <v>0</v>
      </c>
    </row>
    <row r="25" spans="2:20" x14ac:dyDescent="0.3">
      <c r="N25" s="24"/>
    </row>
    <row r="26" spans="2:20" x14ac:dyDescent="0.3">
      <c r="N26" s="24"/>
    </row>
    <row r="27" spans="2:20" x14ac:dyDescent="0.3">
      <c r="N27" s="24"/>
    </row>
    <row r="28" spans="2:20" x14ac:dyDescent="0.3">
      <c r="N28" s="24"/>
    </row>
    <row r="29" spans="2:20" x14ac:dyDescent="0.3">
      <c r="F29">
        <f>D6+R6</f>
        <v>250</v>
      </c>
    </row>
    <row r="32" spans="2:20" ht="21" x14ac:dyDescent="0.4">
      <c r="L32" s="29" t="s">
        <v>17</v>
      </c>
      <c r="T32" s="28">
        <f>C22+Q22</f>
        <v>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A1A61-6E04-4D68-B234-12B71C16EC32}">
  <dimension ref="A1:N24"/>
  <sheetViews>
    <sheetView zoomScale="90" zoomScaleNormal="90" workbookViewId="0">
      <selection activeCell="G11" sqref="G11"/>
    </sheetView>
  </sheetViews>
  <sheetFormatPr defaultRowHeight="14.4" x14ac:dyDescent="0.3"/>
  <cols>
    <col min="4" max="4" width="13.6640625" bestFit="1" customWidth="1"/>
    <col min="5" max="5" width="11.33203125" bestFit="1" customWidth="1"/>
  </cols>
  <sheetData>
    <row r="1" spans="1:14" x14ac:dyDescent="0.3">
      <c r="A1" s="30" t="s">
        <v>20</v>
      </c>
      <c r="B1" s="30"/>
    </row>
    <row r="2" spans="1:14" x14ac:dyDescent="0.3">
      <c r="E2" s="52" t="s">
        <v>16</v>
      </c>
      <c r="F2" s="52"/>
      <c r="G2" s="52"/>
      <c r="H2" s="52"/>
      <c r="I2" s="52"/>
      <c r="J2" s="52"/>
      <c r="K2" s="52"/>
      <c r="L2" s="52"/>
      <c r="M2" s="52"/>
      <c r="N2" s="52"/>
    </row>
    <row r="3" spans="1:14" x14ac:dyDescent="0.3"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14" ht="23.4" hidden="1" x14ac:dyDescent="0.45">
      <c r="E4" s="52"/>
      <c r="F4" s="52"/>
      <c r="G4" s="52"/>
      <c r="H4" s="52"/>
      <c r="I4" s="52"/>
      <c r="J4" s="52"/>
      <c r="K4" s="52"/>
      <c r="L4" s="52"/>
      <c r="M4" s="52"/>
      <c r="N4" s="52"/>
    </row>
    <row r="6" spans="1:14" x14ac:dyDescent="0.3">
      <c r="D6" t="s">
        <v>8</v>
      </c>
      <c r="E6" t="s">
        <v>9</v>
      </c>
    </row>
    <row r="7" spans="1:14" x14ac:dyDescent="0.3">
      <c r="C7" s="20" t="s">
        <v>4</v>
      </c>
      <c r="D7" s="20" t="s">
        <v>5</v>
      </c>
      <c r="E7" s="20" t="s">
        <v>6</v>
      </c>
    </row>
    <row r="8" spans="1:14" x14ac:dyDescent="0.3">
      <c r="C8" s="18">
        <v>5</v>
      </c>
      <c r="D8" s="18">
        <f>'Closed Economy'!C6+'Closed Economy'!Q6</f>
        <v>0</v>
      </c>
      <c r="E8" s="18">
        <f>'Closed Economy'!D6+'Closed Economy'!R6</f>
        <v>250</v>
      </c>
    </row>
    <row r="9" spans="1:14" x14ac:dyDescent="0.3">
      <c r="C9" s="18">
        <v>4</v>
      </c>
      <c r="D9" s="18">
        <f>'Closed Economy'!C7+'Closed Economy'!Q7</f>
        <v>50</v>
      </c>
      <c r="E9" s="18">
        <f>'Closed Economy'!D7+'Closed Economy'!R7</f>
        <v>200</v>
      </c>
    </row>
    <row r="10" spans="1:14" x14ac:dyDescent="0.3">
      <c r="C10" s="18">
        <v>3</v>
      </c>
      <c r="D10" s="18">
        <f>'Closed Economy'!C8+'Closed Economy'!Q8</f>
        <v>100</v>
      </c>
      <c r="E10" s="18">
        <f>'Closed Economy'!D8+'Closed Economy'!R8</f>
        <v>150</v>
      </c>
    </row>
    <row r="11" spans="1:14" x14ac:dyDescent="0.3">
      <c r="C11" s="18">
        <v>2</v>
      </c>
      <c r="D11" s="18">
        <f>'Closed Economy'!C9+'Closed Economy'!Q9</f>
        <v>150</v>
      </c>
      <c r="E11" s="18">
        <f>'Closed Economy'!D9+'Closed Economy'!R9</f>
        <v>100</v>
      </c>
    </row>
    <row r="12" spans="1:14" x14ac:dyDescent="0.3">
      <c r="C12" s="18">
        <v>1</v>
      </c>
      <c r="D12" s="18">
        <f>'Closed Economy'!C10+'Closed Economy'!Q10</f>
        <v>200</v>
      </c>
      <c r="E12" s="18">
        <f>'Closed Economy'!D10+'Closed Economy'!R10</f>
        <v>50</v>
      </c>
    </row>
    <row r="13" spans="1:14" x14ac:dyDescent="0.3">
      <c r="C13" s="18">
        <v>0</v>
      </c>
      <c r="D13" s="18">
        <f>'Closed Economy'!C11+'Closed Economy'!Q11</f>
        <v>250</v>
      </c>
      <c r="E13" s="18">
        <f>'Closed Economy'!D11+'Closed Economy'!R11</f>
        <v>0</v>
      </c>
    </row>
    <row r="15" spans="1:14" x14ac:dyDescent="0.3">
      <c r="C15" s="2" t="s">
        <v>10</v>
      </c>
      <c r="D15" s="12">
        <v>2.5</v>
      </c>
    </row>
    <row r="16" spans="1:14" x14ac:dyDescent="0.3">
      <c r="C16" s="5"/>
      <c r="D16" s="7"/>
    </row>
    <row r="17" spans="3:4" x14ac:dyDescent="0.3">
      <c r="C17" s="14" t="s">
        <v>11</v>
      </c>
      <c r="D17" s="8">
        <v>125</v>
      </c>
    </row>
    <row r="19" spans="3:4" x14ac:dyDescent="0.3">
      <c r="C19" s="2" t="s">
        <v>12</v>
      </c>
      <c r="D19" s="4">
        <f>0.5*125*2.5</f>
        <v>156.25</v>
      </c>
    </row>
    <row r="20" spans="3:4" x14ac:dyDescent="0.3">
      <c r="C20" s="5"/>
      <c r="D20" s="7"/>
    </row>
    <row r="21" spans="3:4" x14ac:dyDescent="0.3">
      <c r="C21" s="22" t="s">
        <v>13</v>
      </c>
      <c r="D21" s="23">
        <f>0.5*125*2.5</f>
        <v>156.25</v>
      </c>
    </row>
    <row r="22" spans="3:4" x14ac:dyDescent="0.3">
      <c r="C22" s="5"/>
      <c r="D22" s="7"/>
    </row>
    <row r="23" spans="3:4" x14ac:dyDescent="0.3">
      <c r="C23" s="14" t="s">
        <v>14</v>
      </c>
      <c r="D23" s="15">
        <f>D21+D19</f>
        <v>312.5</v>
      </c>
    </row>
    <row r="24" spans="3:4" x14ac:dyDescent="0.3">
      <c r="C24" s="1" t="s">
        <v>21</v>
      </c>
    </row>
  </sheetData>
  <mergeCells count="1">
    <mergeCell ref="E2:N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A781-B0CD-4C29-A845-93A279097134}">
  <dimension ref="A1:X13"/>
  <sheetViews>
    <sheetView zoomScale="90" zoomScaleNormal="90" workbookViewId="0">
      <selection activeCell="R8" sqref="R8"/>
    </sheetView>
  </sheetViews>
  <sheetFormatPr defaultRowHeight="14.4" x14ac:dyDescent="0.3"/>
  <cols>
    <col min="21" max="21" width="9.77734375" bestFit="1" customWidth="1"/>
    <col min="23" max="23" width="10" bestFit="1" customWidth="1"/>
    <col min="26" max="26" width="11.33203125" bestFit="1" customWidth="1"/>
    <col min="28" max="28" width="9.33203125" bestFit="1" customWidth="1"/>
  </cols>
  <sheetData>
    <row r="1" spans="1:24" x14ac:dyDescent="0.3">
      <c r="A1" s="1" t="s">
        <v>23</v>
      </c>
    </row>
    <row r="2" spans="1:24" x14ac:dyDescent="0.3">
      <c r="C2" s="1" t="s">
        <v>22</v>
      </c>
      <c r="R2" s="1" t="s">
        <v>33</v>
      </c>
    </row>
    <row r="4" spans="1:24" x14ac:dyDescent="0.3">
      <c r="C4" s="1" t="s">
        <v>24</v>
      </c>
      <c r="D4" s="1" t="s">
        <v>1</v>
      </c>
      <c r="R4" s="1" t="s">
        <v>30</v>
      </c>
      <c r="T4" s="19">
        <v>600000</v>
      </c>
      <c r="W4" t="s">
        <v>31</v>
      </c>
      <c r="X4" s="19">
        <v>100000</v>
      </c>
    </row>
    <row r="5" spans="1:24" x14ac:dyDescent="0.3">
      <c r="C5">
        <v>5</v>
      </c>
      <c r="D5">
        <v>5</v>
      </c>
      <c r="W5" t="s">
        <v>32</v>
      </c>
      <c r="X5" s="19">
        <v>10000</v>
      </c>
    </row>
    <row r="6" spans="1:24" x14ac:dyDescent="0.3">
      <c r="C6">
        <v>4</v>
      </c>
      <c r="D6">
        <v>10</v>
      </c>
      <c r="R6" s="1" t="s">
        <v>24</v>
      </c>
      <c r="S6" s="1" t="s">
        <v>1</v>
      </c>
    </row>
    <row r="7" spans="1:24" x14ac:dyDescent="0.3">
      <c r="C7">
        <v>3</v>
      </c>
      <c r="D7">
        <v>20</v>
      </c>
      <c r="R7">
        <v>6</v>
      </c>
      <c r="S7">
        <v>0</v>
      </c>
      <c r="U7" s="31">
        <f t="shared" ref="U7:U13" si="0">(R7*$X$4)+(S7*$X$5)</f>
        <v>600000</v>
      </c>
    </row>
    <row r="8" spans="1:24" x14ac:dyDescent="0.3">
      <c r="C8">
        <v>2</v>
      </c>
      <c r="D8">
        <v>50</v>
      </c>
      <c r="R8">
        <v>5</v>
      </c>
      <c r="S8">
        <v>10</v>
      </c>
      <c r="U8" s="31">
        <f t="shared" si="0"/>
        <v>600000</v>
      </c>
    </row>
    <row r="9" spans="1:24" x14ac:dyDescent="0.3">
      <c r="C9">
        <v>1</v>
      </c>
      <c r="D9">
        <v>100</v>
      </c>
      <c r="R9">
        <v>4</v>
      </c>
      <c r="S9">
        <v>20</v>
      </c>
      <c r="U9" s="31">
        <f t="shared" si="0"/>
        <v>600000</v>
      </c>
    </row>
    <row r="10" spans="1:24" x14ac:dyDescent="0.3">
      <c r="R10">
        <v>3</v>
      </c>
      <c r="S10">
        <v>30</v>
      </c>
      <c r="U10" s="31">
        <f t="shared" si="0"/>
        <v>600000</v>
      </c>
    </row>
    <row r="11" spans="1:24" x14ac:dyDescent="0.3">
      <c r="R11">
        <v>2</v>
      </c>
      <c r="S11">
        <v>40</v>
      </c>
      <c r="U11" s="31">
        <f t="shared" si="0"/>
        <v>600000</v>
      </c>
    </row>
    <row r="12" spans="1:24" x14ac:dyDescent="0.3">
      <c r="R12">
        <v>1</v>
      </c>
      <c r="S12">
        <v>50</v>
      </c>
      <c r="U12" s="31">
        <f t="shared" si="0"/>
        <v>600000</v>
      </c>
    </row>
    <row r="13" spans="1:24" x14ac:dyDescent="0.3">
      <c r="R13">
        <v>0</v>
      </c>
      <c r="S13">
        <v>60</v>
      </c>
      <c r="U13" s="31">
        <f t="shared" si="0"/>
        <v>600000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CF5E2-85FC-4C42-87E6-A31EDA188F53}">
  <dimension ref="A1:AF26"/>
  <sheetViews>
    <sheetView topLeftCell="H1" zoomScale="99" zoomScaleNormal="99" workbookViewId="0">
      <selection activeCell="P1" sqref="P1"/>
    </sheetView>
  </sheetViews>
  <sheetFormatPr defaultRowHeight="14.4" x14ac:dyDescent="0.3"/>
  <cols>
    <col min="21" max="21" width="11" customWidth="1"/>
    <col min="23" max="23" width="10" bestFit="1" customWidth="1"/>
    <col min="26" max="26" width="11.33203125" bestFit="1" customWidth="1"/>
    <col min="28" max="28" width="9.33203125" bestFit="1" customWidth="1"/>
    <col min="29" max="29" width="9.77734375" bestFit="1" customWidth="1"/>
    <col min="31" max="31" width="10" bestFit="1" customWidth="1"/>
  </cols>
  <sheetData>
    <row r="1" spans="1:32" x14ac:dyDescent="0.3">
      <c r="A1" s="1" t="s">
        <v>23</v>
      </c>
    </row>
    <row r="2" spans="1:32" x14ac:dyDescent="0.3">
      <c r="C2" s="1" t="s">
        <v>22</v>
      </c>
      <c r="R2" s="2" t="s">
        <v>33</v>
      </c>
      <c r="S2" s="11"/>
      <c r="T2" s="11"/>
      <c r="U2" s="11"/>
      <c r="V2" s="11"/>
      <c r="W2" s="11"/>
      <c r="X2" s="12"/>
    </row>
    <row r="3" spans="1:32" x14ac:dyDescent="0.3">
      <c r="R3" s="5"/>
      <c r="S3" s="6"/>
      <c r="T3" s="6"/>
      <c r="U3" s="6"/>
      <c r="V3" s="6"/>
      <c r="W3" s="6"/>
      <c r="X3" s="7"/>
    </row>
    <row r="4" spans="1:32" x14ac:dyDescent="0.3">
      <c r="B4" s="18"/>
      <c r="C4" s="20" t="s">
        <v>24</v>
      </c>
      <c r="D4" s="42" t="s">
        <v>1</v>
      </c>
      <c r="R4" s="22" t="s">
        <v>30</v>
      </c>
      <c r="S4" s="6"/>
      <c r="T4" s="32">
        <v>600000</v>
      </c>
      <c r="U4" s="6"/>
      <c r="V4" s="6"/>
      <c r="W4" s="35" t="s">
        <v>31</v>
      </c>
      <c r="X4" s="36">
        <v>100000</v>
      </c>
    </row>
    <row r="5" spans="1:32" x14ac:dyDescent="0.3">
      <c r="B5" s="16" t="s">
        <v>25</v>
      </c>
      <c r="C5" s="16">
        <v>5</v>
      </c>
      <c r="D5" s="7">
        <v>5</v>
      </c>
      <c r="R5" s="5"/>
      <c r="S5" s="6"/>
      <c r="T5" s="6"/>
      <c r="U5" s="6"/>
      <c r="V5" s="6"/>
      <c r="W5" s="9" t="s">
        <v>32</v>
      </c>
      <c r="X5" s="37">
        <v>10000</v>
      </c>
    </row>
    <row r="6" spans="1:32" x14ac:dyDescent="0.3">
      <c r="B6" s="16" t="s">
        <v>26</v>
      </c>
      <c r="C6" s="16">
        <v>4</v>
      </c>
      <c r="D6" s="7">
        <v>10</v>
      </c>
      <c r="R6" s="22" t="s">
        <v>24</v>
      </c>
      <c r="S6" s="13" t="s">
        <v>1</v>
      </c>
      <c r="T6" s="6"/>
      <c r="U6" s="6"/>
      <c r="V6" s="6"/>
      <c r="W6" s="6"/>
      <c r="X6" s="7"/>
      <c r="AB6" s="39" t="s">
        <v>37</v>
      </c>
      <c r="AC6" s="40"/>
      <c r="AD6" s="41"/>
    </row>
    <row r="7" spans="1:32" x14ac:dyDescent="0.3">
      <c r="B7" s="16" t="s">
        <v>27</v>
      </c>
      <c r="C7" s="16">
        <v>3</v>
      </c>
      <c r="D7" s="7">
        <v>20</v>
      </c>
      <c r="R7" s="5">
        <v>6</v>
      </c>
      <c r="S7" s="6">
        <v>0</v>
      </c>
      <c r="T7" s="6"/>
      <c r="U7" s="33">
        <f t="shared" ref="U7:U13" si="0">(R7*$X$4)+(S7*$X$5)</f>
        <v>600000</v>
      </c>
      <c r="V7" s="6"/>
      <c r="W7" s="6"/>
      <c r="X7" s="7"/>
      <c r="Z7" s="2" t="s">
        <v>36</v>
      </c>
      <c r="AA7" s="11"/>
      <c r="AB7" s="11"/>
      <c r="AC7" s="11"/>
      <c r="AD7" s="11"/>
      <c r="AE7" s="11"/>
      <c r="AF7" s="12"/>
    </row>
    <row r="8" spans="1:32" x14ac:dyDescent="0.3">
      <c r="B8" s="16" t="s">
        <v>28</v>
      </c>
      <c r="C8" s="16">
        <v>2</v>
      </c>
      <c r="D8" s="7">
        <v>50</v>
      </c>
      <c r="R8" s="5">
        <v>5</v>
      </c>
      <c r="S8" s="6">
        <v>10</v>
      </c>
      <c r="T8" s="6"/>
      <c r="U8" s="33">
        <f t="shared" si="0"/>
        <v>600000</v>
      </c>
      <c r="V8" s="6"/>
      <c r="W8" s="6"/>
      <c r="X8" s="7"/>
      <c r="Z8" s="5"/>
      <c r="AA8" s="6"/>
      <c r="AB8" s="6"/>
      <c r="AC8" s="6"/>
      <c r="AD8" s="6"/>
      <c r="AE8" s="6"/>
      <c r="AF8" s="7"/>
    </row>
    <row r="9" spans="1:32" x14ac:dyDescent="0.3">
      <c r="B9" s="17" t="s">
        <v>29</v>
      </c>
      <c r="C9" s="17">
        <v>1</v>
      </c>
      <c r="D9" s="8">
        <v>100</v>
      </c>
      <c r="R9" s="5">
        <v>4</v>
      </c>
      <c r="S9" s="6">
        <v>20</v>
      </c>
      <c r="T9" s="6"/>
      <c r="U9" s="33">
        <f t="shared" si="0"/>
        <v>600000</v>
      </c>
      <c r="V9" s="6"/>
      <c r="W9" s="6"/>
      <c r="X9" s="7"/>
      <c r="Z9" s="22"/>
      <c r="AA9" s="6"/>
      <c r="AB9" s="32">
        <v>500000</v>
      </c>
      <c r="AC9" s="6"/>
      <c r="AD9" s="6"/>
      <c r="AE9" s="35" t="s">
        <v>31</v>
      </c>
      <c r="AF9" s="36">
        <v>100000</v>
      </c>
    </row>
    <row r="10" spans="1:32" x14ac:dyDescent="0.3">
      <c r="R10" s="5">
        <v>3</v>
      </c>
      <c r="S10" s="6">
        <v>30</v>
      </c>
      <c r="T10" s="6"/>
      <c r="U10" s="33">
        <f t="shared" si="0"/>
        <v>600000</v>
      </c>
      <c r="V10" s="6"/>
      <c r="W10" s="6"/>
      <c r="X10" s="7"/>
      <c r="Z10" s="5"/>
      <c r="AA10" s="6"/>
      <c r="AB10" s="6"/>
      <c r="AC10" s="6"/>
      <c r="AD10" s="6"/>
      <c r="AE10" s="9" t="s">
        <v>32</v>
      </c>
      <c r="AF10" s="37">
        <v>10000</v>
      </c>
    </row>
    <row r="11" spans="1:32" x14ac:dyDescent="0.3">
      <c r="R11" s="5">
        <v>2</v>
      </c>
      <c r="S11" s="6">
        <v>40</v>
      </c>
      <c r="T11" s="6"/>
      <c r="U11" s="33">
        <f t="shared" si="0"/>
        <v>600000</v>
      </c>
      <c r="V11" s="6"/>
      <c r="W11" s="6"/>
      <c r="X11" s="7"/>
      <c r="Z11" s="22" t="s">
        <v>0</v>
      </c>
      <c r="AA11" s="13" t="s">
        <v>1</v>
      </c>
      <c r="AB11" s="6"/>
      <c r="AC11" s="6"/>
      <c r="AD11" s="6"/>
      <c r="AE11" s="6"/>
      <c r="AF11" s="7"/>
    </row>
    <row r="12" spans="1:32" x14ac:dyDescent="0.3">
      <c r="R12" s="5">
        <v>1</v>
      </c>
      <c r="S12" s="6">
        <v>50</v>
      </c>
      <c r="T12" s="6"/>
      <c r="U12" s="33">
        <f t="shared" si="0"/>
        <v>600000</v>
      </c>
      <c r="V12" s="6"/>
      <c r="W12" s="6"/>
      <c r="X12" s="7"/>
      <c r="Z12" s="5">
        <v>5</v>
      </c>
      <c r="AA12" s="6">
        <v>0</v>
      </c>
      <c r="AB12" s="6"/>
      <c r="AC12" s="33"/>
      <c r="AD12" s="6"/>
      <c r="AE12" s="6"/>
      <c r="AF12" s="7"/>
    </row>
    <row r="13" spans="1:32" x14ac:dyDescent="0.3">
      <c r="R13" s="9">
        <v>0</v>
      </c>
      <c r="S13" s="10">
        <v>60</v>
      </c>
      <c r="T13" s="10"/>
      <c r="U13" s="34">
        <f t="shared" si="0"/>
        <v>600000</v>
      </c>
      <c r="V13" s="10"/>
      <c r="W13" s="10"/>
      <c r="X13" s="8"/>
      <c r="Z13" s="5">
        <v>4</v>
      </c>
      <c r="AA13" s="6">
        <v>10</v>
      </c>
      <c r="AB13" s="6"/>
      <c r="AC13" s="33"/>
      <c r="AD13" s="6"/>
      <c r="AE13" s="6"/>
      <c r="AF13" s="7"/>
    </row>
    <row r="14" spans="1:32" x14ac:dyDescent="0.3">
      <c r="Z14" s="5">
        <v>3</v>
      </c>
      <c r="AA14" s="6">
        <v>20</v>
      </c>
      <c r="AB14" s="6"/>
      <c r="AC14" s="33"/>
      <c r="AD14" s="6"/>
      <c r="AE14" s="6"/>
      <c r="AF14" s="7"/>
    </row>
    <row r="15" spans="1:32" x14ac:dyDescent="0.3">
      <c r="Z15" s="5">
        <v>2</v>
      </c>
      <c r="AA15" s="38">
        <v>30</v>
      </c>
      <c r="AB15" s="6"/>
      <c r="AC15" s="33"/>
      <c r="AD15" s="6"/>
      <c r="AE15" s="6"/>
      <c r="AF15" s="7"/>
    </row>
    <row r="16" spans="1:32" x14ac:dyDescent="0.3">
      <c r="Z16" s="5">
        <v>1</v>
      </c>
      <c r="AA16" s="38">
        <v>40</v>
      </c>
      <c r="AB16" s="6"/>
      <c r="AC16" s="33"/>
      <c r="AD16" s="6"/>
      <c r="AE16" s="6"/>
      <c r="AF16" s="7"/>
    </row>
    <row r="17" spans="18:32" x14ac:dyDescent="0.3">
      <c r="R17" s="2" t="s">
        <v>35</v>
      </c>
      <c r="S17" s="11"/>
      <c r="T17" s="11"/>
      <c r="U17" s="11"/>
      <c r="V17" s="11"/>
      <c r="W17" s="11"/>
      <c r="X17" s="12"/>
      <c r="Z17" s="9">
        <v>0</v>
      </c>
      <c r="AA17" s="10">
        <v>50</v>
      </c>
      <c r="AB17" s="10"/>
      <c r="AC17" s="10"/>
      <c r="AD17" s="10"/>
      <c r="AE17" s="10"/>
      <c r="AF17" s="8"/>
    </row>
    <row r="18" spans="18:32" x14ac:dyDescent="0.3">
      <c r="R18" s="5"/>
      <c r="S18" s="6"/>
      <c r="T18" s="6"/>
      <c r="U18" s="6"/>
      <c r="V18" s="6"/>
      <c r="W18" s="6"/>
      <c r="X18" s="7"/>
    </row>
    <row r="19" spans="18:32" x14ac:dyDescent="0.3">
      <c r="R19" s="22" t="s">
        <v>34</v>
      </c>
      <c r="S19" s="6"/>
      <c r="T19" s="32">
        <v>400000</v>
      </c>
      <c r="U19" s="6"/>
      <c r="V19" s="6"/>
      <c r="W19" s="35" t="s">
        <v>31</v>
      </c>
      <c r="X19" s="36">
        <v>100000</v>
      </c>
    </row>
    <row r="20" spans="18:32" x14ac:dyDescent="0.3">
      <c r="R20" s="5"/>
      <c r="S20" s="6"/>
      <c r="T20" s="6"/>
      <c r="U20" s="6"/>
      <c r="V20" s="6"/>
      <c r="W20" s="9" t="s">
        <v>32</v>
      </c>
      <c r="X20" s="37">
        <v>10000</v>
      </c>
    </row>
    <row r="21" spans="18:32" x14ac:dyDescent="0.3">
      <c r="R21" s="22" t="s">
        <v>0</v>
      </c>
      <c r="S21" s="13" t="s">
        <v>1</v>
      </c>
      <c r="T21" s="6"/>
      <c r="U21" s="6"/>
      <c r="V21" s="6"/>
      <c r="W21" s="6"/>
      <c r="X21" s="7"/>
    </row>
    <row r="22" spans="18:32" x14ac:dyDescent="0.3">
      <c r="R22" s="5">
        <v>4</v>
      </c>
      <c r="S22" s="6">
        <v>0</v>
      </c>
      <c r="T22" s="6"/>
      <c r="U22" s="33">
        <f>(R22*$X$19)+(S22*$X$20)</f>
        <v>400000</v>
      </c>
      <c r="V22" s="6"/>
      <c r="W22" s="6"/>
      <c r="X22" s="7"/>
    </row>
    <row r="23" spans="18:32" x14ac:dyDescent="0.3">
      <c r="R23" s="5">
        <v>3</v>
      </c>
      <c r="S23" s="6">
        <v>10</v>
      </c>
      <c r="T23" s="6"/>
      <c r="U23" s="33">
        <f t="shared" ref="U23:U25" si="1">(R23*$X$19)+(S23*$X$20)</f>
        <v>400000</v>
      </c>
      <c r="V23" s="6"/>
      <c r="W23" s="6"/>
      <c r="X23" s="7"/>
    </row>
    <row r="24" spans="18:32" x14ac:dyDescent="0.3">
      <c r="R24" s="5">
        <v>2</v>
      </c>
      <c r="S24" s="6">
        <v>20</v>
      </c>
      <c r="T24" s="6"/>
      <c r="U24" s="33">
        <f t="shared" si="1"/>
        <v>400000</v>
      </c>
      <c r="V24" s="6"/>
      <c r="W24" s="6"/>
      <c r="X24" s="7"/>
    </row>
    <row r="25" spans="18:32" x14ac:dyDescent="0.3">
      <c r="R25" s="5">
        <v>1</v>
      </c>
      <c r="S25" s="6">
        <v>30</v>
      </c>
      <c r="T25" s="6"/>
      <c r="U25" s="33">
        <f t="shared" si="1"/>
        <v>400000</v>
      </c>
      <c r="V25" s="6"/>
      <c r="W25" s="6"/>
      <c r="X25" s="7"/>
    </row>
    <row r="26" spans="18:32" x14ac:dyDescent="0.3">
      <c r="R26" s="9">
        <v>0</v>
      </c>
      <c r="S26" s="10">
        <v>40</v>
      </c>
      <c r="T26" s="10"/>
      <c r="U26" s="34">
        <f>(R26*$X$19)+(S26*$X$20)</f>
        <v>400000</v>
      </c>
      <c r="V26" s="10"/>
      <c r="W26" s="10"/>
      <c r="X2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91540-985F-46E6-AA73-B422C57F738E}">
  <dimension ref="A2:Q24"/>
  <sheetViews>
    <sheetView workbookViewId="0">
      <selection activeCell="S15" sqref="S15"/>
    </sheetView>
  </sheetViews>
  <sheetFormatPr defaultRowHeight="14.4" x14ac:dyDescent="0.3"/>
  <cols>
    <col min="2" max="2" width="17.5546875" customWidth="1"/>
    <col min="6" max="6" width="11.33203125" bestFit="1" customWidth="1"/>
  </cols>
  <sheetData>
    <row r="2" spans="1:17" x14ac:dyDescent="0.3">
      <c r="A2" s="35"/>
      <c r="B2" s="3" t="s">
        <v>39</v>
      </c>
      <c r="C2" s="11" t="s">
        <v>38</v>
      </c>
      <c r="D2" s="43">
        <v>40000</v>
      </c>
      <c r="E2" s="11"/>
      <c r="F2" s="11"/>
      <c r="G2" s="11"/>
      <c r="H2" s="11"/>
      <c r="I2" s="11"/>
      <c r="J2" s="49" t="s">
        <v>51</v>
      </c>
      <c r="K2" s="50"/>
      <c r="L2" s="50"/>
      <c r="M2" s="50"/>
      <c r="N2" s="51"/>
      <c r="O2" s="11"/>
      <c r="P2" s="11"/>
      <c r="Q2" s="12"/>
    </row>
    <row r="3" spans="1:17" x14ac:dyDescent="0.3">
      <c r="A3" s="5"/>
      <c r="B3" s="6"/>
      <c r="C3" s="6"/>
      <c r="D3" s="6"/>
      <c r="E3" s="6"/>
      <c r="F3" s="6"/>
      <c r="G3" s="6"/>
      <c r="H3" s="6"/>
      <c r="I3" s="6"/>
      <c r="J3" s="5"/>
      <c r="K3" s="6"/>
      <c r="L3" s="6"/>
      <c r="M3" s="6"/>
      <c r="N3" s="7"/>
      <c r="O3" s="6"/>
      <c r="P3" s="6"/>
      <c r="Q3" s="7"/>
    </row>
    <row r="4" spans="1:17" x14ac:dyDescent="0.3">
      <c r="A4" s="5"/>
      <c r="B4" s="13" t="s">
        <v>40</v>
      </c>
      <c r="C4" s="13"/>
      <c r="D4" s="13">
        <v>100</v>
      </c>
      <c r="E4" s="6"/>
      <c r="F4" s="6"/>
      <c r="G4" s="6"/>
      <c r="H4" s="6"/>
      <c r="I4" s="6"/>
      <c r="J4" s="14" t="s">
        <v>52</v>
      </c>
      <c r="K4" s="10"/>
      <c r="L4" s="10"/>
      <c r="M4" s="10"/>
      <c r="N4" s="8"/>
      <c r="O4" s="6"/>
      <c r="P4" s="6"/>
      <c r="Q4" s="7"/>
    </row>
    <row r="5" spans="1:17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</row>
    <row r="6" spans="1:17" x14ac:dyDescent="0.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</row>
    <row r="7" spans="1:17" x14ac:dyDescent="0.3">
      <c r="A7" s="5"/>
      <c r="B7" s="13" t="s">
        <v>41</v>
      </c>
      <c r="C7" s="6"/>
      <c r="D7" s="13" t="s">
        <v>42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1:17" x14ac:dyDescent="0.3">
      <c r="A8" s="5"/>
      <c r="B8" s="6">
        <v>100</v>
      </c>
      <c r="C8" s="6"/>
      <c r="D8" s="6">
        <f>D2/B8</f>
        <v>400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spans="1:17" x14ac:dyDescent="0.3">
      <c r="A9" s="5"/>
      <c r="B9" s="6">
        <v>50</v>
      </c>
      <c r="C9" s="6"/>
      <c r="D9" s="6">
        <f>D2/B9</f>
        <v>800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/>
    </row>
    <row r="10" spans="1:17" x14ac:dyDescent="0.3">
      <c r="A10" s="5"/>
      <c r="B10" s="6">
        <v>10</v>
      </c>
      <c r="C10" s="6"/>
      <c r="D10" s="33">
        <f>D2/B10</f>
        <v>4000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spans="1:17" x14ac:dyDescent="0.3">
      <c r="A11" s="9"/>
      <c r="B11" s="10">
        <v>0</v>
      </c>
      <c r="C11" s="10"/>
      <c r="D11" s="44">
        <v>40000</v>
      </c>
      <c r="E11" s="10" t="s">
        <v>48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8"/>
    </row>
    <row r="15" spans="1:17" x14ac:dyDescent="0.3">
      <c r="A15" s="35"/>
      <c r="B15" s="11" t="s">
        <v>47</v>
      </c>
      <c r="C15" s="11" t="s">
        <v>38</v>
      </c>
      <c r="D15" s="45">
        <v>2000</v>
      </c>
      <c r="E15" s="11"/>
      <c r="F15" s="11"/>
      <c r="G15" s="11"/>
      <c r="H15" s="11"/>
      <c r="I15" s="11"/>
      <c r="J15" s="46" t="s">
        <v>49</v>
      </c>
      <c r="K15" s="11"/>
      <c r="L15" s="11"/>
      <c r="M15" s="11"/>
      <c r="N15" s="12"/>
      <c r="O15" s="11"/>
      <c r="P15" s="11"/>
      <c r="Q15" s="12"/>
    </row>
    <row r="16" spans="1:17" x14ac:dyDescent="0.3">
      <c r="A16" s="5"/>
      <c r="B16" s="6"/>
      <c r="C16" s="6"/>
      <c r="D16" s="6"/>
      <c r="E16" s="6"/>
      <c r="F16" s="6"/>
      <c r="G16" s="6"/>
      <c r="H16" s="6"/>
      <c r="I16" s="6"/>
      <c r="J16" s="5"/>
      <c r="K16" s="6"/>
      <c r="L16" s="6"/>
      <c r="M16" s="6"/>
      <c r="N16" s="7"/>
      <c r="O16" s="6"/>
      <c r="P16" s="6"/>
      <c r="Q16" s="7"/>
    </row>
    <row r="17" spans="1:17" x14ac:dyDescent="0.3">
      <c r="A17" s="5"/>
      <c r="B17" s="13" t="s">
        <v>43</v>
      </c>
      <c r="C17" s="6"/>
      <c r="D17" s="6"/>
      <c r="E17" s="6"/>
      <c r="F17" s="6"/>
      <c r="G17" s="6"/>
      <c r="H17" s="6"/>
      <c r="I17" s="6"/>
      <c r="J17" s="47" t="s">
        <v>50</v>
      </c>
      <c r="K17" s="48"/>
      <c r="L17" s="48"/>
      <c r="M17" s="48"/>
      <c r="N17" s="8"/>
      <c r="O17" s="6"/>
      <c r="P17" s="6"/>
      <c r="Q17" s="7"/>
    </row>
    <row r="18" spans="1:17" x14ac:dyDescent="0.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"/>
    </row>
    <row r="19" spans="1:17" x14ac:dyDescent="0.3">
      <c r="A19" s="5"/>
      <c r="B19" s="13" t="s">
        <v>44</v>
      </c>
      <c r="C19" s="6"/>
      <c r="D19" s="13" t="s">
        <v>45</v>
      </c>
      <c r="E19" s="6"/>
      <c r="F19" s="13" t="s">
        <v>46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</row>
    <row r="20" spans="1:17" x14ac:dyDescent="0.3">
      <c r="A20" s="5"/>
      <c r="B20" s="6">
        <v>100</v>
      </c>
      <c r="C20" s="6"/>
      <c r="D20" s="6">
        <v>100</v>
      </c>
      <c r="E20" s="6"/>
      <c r="F20" s="33">
        <f>D20*D15</f>
        <v>200000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spans="1:17" x14ac:dyDescent="0.3">
      <c r="A21" s="5"/>
      <c r="B21" s="6">
        <v>50</v>
      </c>
      <c r="C21" s="6"/>
      <c r="D21" s="6">
        <v>50</v>
      </c>
      <c r="E21" s="6"/>
      <c r="F21" s="33">
        <f>D21*D15</f>
        <v>100000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7"/>
    </row>
    <row r="22" spans="1:17" x14ac:dyDescent="0.3">
      <c r="A22" s="5"/>
      <c r="B22" s="6">
        <v>10</v>
      </c>
      <c r="C22" s="6"/>
      <c r="D22" s="6">
        <v>10</v>
      </c>
      <c r="E22" s="6"/>
      <c r="F22" s="33">
        <f>D22*D15</f>
        <v>20000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spans="1:17" x14ac:dyDescent="0.3">
      <c r="A23" s="5"/>
      <c r="B23" s="6">
        <v>0</v>
      </c>
      <c r="C23" s="6"/>
      <c r="D23" s="6">
        <v>0</v>
      </c>
      <c r="E23" s="6"/>
      <c r="F23" s="6">
        <v>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</row>
    <row r="24" spans="1:17" x14ac:dyDescent="0.3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Closed Economy</vt:lpstr>
      <vt:lpstr>Open Economy</vt:lpstr>
      <vt:lpstr>Q.1</vt:lpstr>
      <vt:lpstr>Q.1 Contd.</vt:lpstr>
      <vt:lpstr>VC &amp; 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Drvnbrims12</dc:creator>
  <cp:lastModifiedBy>Drvnbrims12</cp:lastModifiedBy>
  <dcterms:created xsi:type="dcterms:W3CDTF">2015-06-05T18:17:20Z</dcterms:created>
  <dcterms:modified xsi:type="dcterms:W3CDTF">2022-02-11T04:51:01Z</dcterms:modified>
</cp:coreProperties>
</file>