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Operations Research\"/>
    </mc:Choice>
  </mc:AlternateContent>
  <xr:revisionPtr revIDLastSave="0" documentId="13_ncr:1_{13A73FC4-2E62-4C5F-9DCD-B3052DE7121B}" xr6:coauthVersionLast="47" xr6:coauthVersionMax="47" xr10:uidLastSave="{00000000-0000-0000-0000-000000000000}"/>
  <bookViews>
    <workbookView xWindow="-108" yWindow="-108" windowWidth="23256" windowHeight="12576" firstSheet="31" activeTab="34" xr2:uid="{3C2BC129-A5DB-447F-875D-4EAD081A3286}"/>
  </bookViews>
  <sheets>
    <sheet name="Sensitivity Rt.- 21 July- Class" sheetId="2" r:id="rId1"/>
    <sheet name="Minimization- 21 July- Class" sheetId="1" r:id="rId2"/>
    <sheet name="Sensitivity Rt.- 7 July- Class" sheetId="4" r:id="rId3"/>
    <sheet name="Maximization- 7 July- Class" sheetId="3" r:id="rId4"/>
    <sheet name="Sensitivity Rt.- 14 July- Class" sheetId="8" r:id="rId5"/>
    <sheet name="Duality- 14 July- Class" sheetId="5" r:id="rId6"/>
    <sheet name="Sensitivity Rt.- Pg-73- 9 July" sheetId="10" r:id="rId7"/>
    <sheet name="Textbook- Pg- 73- 9 July- Max" sheetId="9" r:id="rId8"/>
    <sheet name="Sensitivity Rt- April 2013" sheetId="12" r:id="rId9"/>
    <sheet name="April 2013- Max- 9 July" sheetId="11" r:id="rId10"/>
    <sheet name="Sensitivity Rt- April 2008" sheetId="14" r:id="rId11"/>
    <sheet name="April 2008- Max- 9 July" sheetId="13" r:id="rId12"/>
    <sheet name="Sensitivity Rt- April 2015" sheetId="16" r:id="rId13"/>
    <sheet name="April 2015- Max- 9 July" sheetId="15" r:id="rId14"/>
    <sheet name="Sensitivity Rt- VK K.- Pg- 2.37" sheetId="18" r:id="rId15"/>
    <sheet name="VK Kapoor- Pg- 2.37- 10 July" sheetId="17" r:id="rId16"/>
    <sheet name="Sensitivity-Assignment 1- Class" sheetId="20" r:id="rId17"/>
    <sheet name="Assignment 1- Class 4 August" sheetId="19" r:id="rId18"/>
    <sheet name="Sensitivity-Assignment 2- Class" sheetId="22" r:id="rId19"/>
    <sheet name="Assignment 2- Class 4 August" sheetId="21" r:id="rId20"/>
    <sheet name="Sensitivity-Asint 3 Flight pair" sheetId="24" r:id="rId21"/>
    <sheet name="Assignment 3- Flight pairing" sheetId="23" r:id="rId22"/>
    <sheet name="Answer- Transportation 28 July" sheetId="26" r:id="rId23"/>
    <sheet name="Sensiti- Transportation 28 July" sheetId="27" r:id="rId24"/>
    <sheet name="Limits- Transportation 28 July" sheetId="28" r:id="rId25"/>
    <sheet name="Transportation Class 28 July" sheetId="25" r:id="rId26"/>
    <sheet name="Answer- Transportation 2 HW" sheetId="30" r:id="rId27"/>
    <sheet name="Sensitivit- Transportation 2 HW" sheetId="31" r:id="rId28"/>
    <sheet name="Limits- Transportation 2 HW" sheetId="32" r:id="rId29"/>
    <sheet name="Transportation 2 Homework" sheetId="29" r:id="rId30"/>
    <sheet name="Answer- Transport 23 August" sheetId="35" r:id="rId31"/>
    <sheet name="Sensitivity Transport 23 August" sheetId="36" r:id="rId32"/>
    <sheet name="Limits- Transport 23 August" sheetId="37" r:id="rId33"/>
    <sheet name="Transportation 23 August" sheetId="34" r:id="rId34"/>
    <sheet name="Sheet1" sheetId="38" r:id="rId35"/>
  </sheets>
  <definedNames>
    <definedName name="solver_adj" localSheetId="11" hidden="1">'April 2008- Max- 9 July'!$C$3:$C$4</definedName>
    <definedName name="solver_adj" localSheetId="9" hidden="1">'April 2013- Max- 9 July'!$C$3:$C$4</definedName>
    <definedName name="solver_adj" localSheetId="13" hidden="1">'April 2015- Max- 9 July'!$C$3:$C$4</definedName>
    <definedName name="solver_adj" localSheetId="17" hidden="1">'Assignment 1- Class 4 August'!$D$12:$G$15</definedName>
    <definedName name="solver_adj" localSheetId="19" hidden="1">'Assignment 2- Class 4 August'!$C$13:$F$16</definedName>
    <definedName name="solver_adj" localSheetId="21" hidden="1">'Assignment 3- Flight pairing'!$C$40:$F$43</definedName>
    <definedName name="solver_adj" localSheetId="5" hidden="1">'Duality- 14 July- Class'!$C$3:$C$4</definedName>
    <definedName name="solver_adj" localSheetId="3" hidden="1">'Maximization- 7 July- Class'!$C$3:$C$4</definedName>
    <definedName name="solver_adj" localSheetId="1" hidden="1">'Minimization- 21 July- Class'!$C$3:$C$4</definedName>
    <definedName name="solver_adj" localSheetId="7" hidden="1">'Textbook- Pg- 73- 9 July- Max'!$C$3:$C$4</definedName>
    <definedName name="solver_adj" localSheetId="29" hidden="1">'Transportation 2 Homework'!$D$19:$G$21</definedName>
    <definedName name="solver_adj" localSheetId="33" hidden="1">'Transportation 23 August'!$F$34:$H$36</definedName>
    <definedName name="solver_adj" localSheetId="25" hidden="1">'Transportation Class 28 July'!$D$12:$G$14</definedName>
    <definedName name="solver_adj" localSheetId="15" hidden="1">'VK Kapoor- Pg- 2.37- 10 July'!$C$3:$C$4</definedName>
    <definedName name="solver_cvg" localSheetId="11" hidden="1">0.0001</definedName>
    <definedName name="solver_cvg" localSheetId="9" hidden="1">0.0001</definedName>
    <definedName name="solver_cvg" localSheetId="13" hidden="1">0.0001</definedName>
    <definedName name="solver_cvg" localSheetId="17" hidden="1">0.0001</definedName>
    <definedName name="solver_cvg" localSheetId="19" hidden="1">0.0001</definedName>
    <definedName name="solver_cvg" localSheetId="21" hidden="1">0.0001</definedName>
    <definedName name="solver_cvg" localSheetId="5" hidden="1">0.0001</definedName>
    <definedName name="solver_cvg" localSheetId="3" hidden="1">0.0001</definedName>
    <definedName name="solver_cvg" localSheetId="1" hidden="1">0.0001</definedName>
    <definedName name="solver_cvg" localSheetId="7" hidden="1">0.0001</definedName>
    <definedName name="solver_cvg" localSheetId="29" hidden="1">0.0001</definedName>
    <definedName name="solver_cvg" localSheetId="33" hidden="1">0.0001</definedName>
    <definedName name="solver_cvg" localSheetId="25" hidden="1">0.0001</definedName>
    <definedName name="solver_cvg" localSheetId="15" hidden="1">0.0001</definedName>
    <definedName name="solver_drv" localSheetId="11" hidden="1">1</definedName>
    <definedName name="solver_drv" localSheetId="9" hidden="1">2</definedName>
    <definedName name="solver_drv" localSheetId="13" hidden="1">1</definedName>
    <definedName name="solver_drv" localSheetId="17" hidden="1">1</definedName>
    <definedName name="solver_drv" localSheetId="19" hidden="1">1</definedName>
    <definedName name="solver_drv" localSheetId="21" hidden="1">2</definedName>
    <definedName name="solver_drv" localSheetId="5" hidden="1">1</definedName>
    <definedName name="solver_drv" localSheetId="3" hidden="1">2</definedName>
    <definedName name="solver_drv" localSheetId="1" hidden="1">2</definedName>
    <definedName name="solver_drv" localSheetId="7" hidden="1">1</definedName>
    <definedName name="solver_drv" localSheetId="29" hidden="1">2</definedName>
    <definedName name="solver_drv" localSheetId="33" hidden="1">1</definedName>
    <definedName name="solver_drv" localSheetId="25" hidden="1">2</definedName>
    <definedName name="solver_drv" localSheetId="15" hidden="1">1</definedName>
    <definedName name="solver_eng" localSheetId="11" hidden="1">2</definedName>
    <definedName name="solver_eng" localSheetId="9" hidden="1">2</definedName>
    <definedName name="solver_eng" localSheetId="13" hidden="1">2</definedName>
    <definedName name="solver_eng" localSheetId="17" hidden="1">2</definedName>
    <definedName name="solver_eng" localSheetId="19" hidden="1">2</definedName>
    <definedName name="solver_eng" localSheetId="21" hidden="1">2</definedName>
    <definedName name="solver_eng" localSheetId="5" hidden="1">2</definedName>
    <definedName name="solver_eng" localSheetId="3" hidden="1">2</definedName>
    <definedName name="solver_eng" localSheetId="1" hidden="1">2</definedName>
    <definedName name="solver_eng" localSheetId="7" hidden="1">2</definedName>
    <definedName name="solver_eng" localSheetId="29" hidden="1">2</definedName>
    <definedName name="solver_eng" localSheetId="33" hidden="1">2</definedName>
    <definedName name="solver_eng" localSheetId="25" hidden="1">2</definedName>
    <definedName name="solver_eng" localSheetId="15" hidden="1">2</definedName>
    <definedName name="solver_est" localSheetId="11" hidden="1">1</definedName>
    <definedName name="solver_est" localSheetId="9" hidden="1">1</definedName>
    <definedName name="solver_est" localSheetId="13" hidden="1">1</definedName>
    <definedName name="solver_est" localSheetId="17" hidden="1">1</definedName>
    <definedName name="solver_est" localSheetId="19" hidden="1">1</definedName>
    <definedName name="solver_est" localSheetId="21" hidden="1">1</definedName>
    <definedName name="solver_est" localSheetId="5" hidden="1">1</definedName>
    <definedName name="solver_est" localSheetId="3" hidden="1">1</definedName>
    <definedName name="solver_est" localSheetId="1" hidden="1">1</definedName>
    <definedName name="solver_est" localSheetId="7" hidden="1">1</definedName>
    <definedName name="solver_est" localSheetId="29" hidden="1">1</definedName>
    <definedName name="solver_est" localSheetId="33" hidden="1">1</definedName>
    <definedName name="solver_est" localSheetId="25" hidden="1">1</definedName>
    <definedName name="solver_est" localSheetId="15" hidden="1">1</definedName>
    <definedName name="solver_itr" localSheetId="11" hidden="1">2147483647</definedName>
    <definedName name="solver_itr" localSheetId="9" hidden="1">2147483647</definedName>
    <definedName name="solver_itr" localSheetId="13" hidden="1">2147483647</definedName>
    <definedName name="solver_itr" localSheetId="17" hidden="1">2147483647</definedName>
    <definedName name="solver_itr" localSheetId="19" hidden="1">2147483647</definedName>
    <definedName name="solver_itr" localSheetId="21" hidden="1">2147483647</definedName>
    <definedName name="solver_itr" localSheetId="5" hidden="1">2147483647</definedName>
    <definedName name="solver_itr" localSheetId="3" hidden="1">2147483647</definedName>
    <definedName name="solver_itr" localSheetId="1" hidden="1">2147483647</definedName>
    <definedName name="solver_itr" localSheetId="7" hidden="1">2147483647</definedName>
    <definedName name="solver_itr" localSheetId="29" hidden="1">2147483647</definedName>
    <definedName name="solver_itr" localSheetId="33" hidden="1">2147483647</definedName>
    <definedName name="solver_itr" localSheetId="25" hidden="1">2147483647</definedName>
    <definedName name="solver_itr" localSheetId="15" hidden="1">2147483647</definedName>
    <definedName name="solver_lhs1" localSheetId="11" hidden="1">'April 2008- Max- 9 July'!$C$10</definedName>
    <definedName name="solver_lhs1" localSheetId="9" hidden="1">'April 2013- Max- 9 July'!$C$10</definedName>
    <definedName name="solver_lhs1" localSheetId="13" hidden="1">'April 2015- Max- 9 July'!$C$10</definedName>
    <definedName name="solver_lhs1" localSheetId="17" hidden="1">'Assignment 1- Class 4 August'!$D$16</definedName>
    <definedName name="solver_lhs1" localSheetId="19" hidden="1">'Assignment 2- Class 4 August'!$C$17</definedName>
    <definedName name="solver_lhs1" localSheetId="21" hidden="1">'Assignment 3- Flight pairing'!$C$44</definedName>
    <definedName name="solver_lhs1" localSheetId="5" hidden="1">'Duality- 14 July- Class'!$C$10</definedName>
    <definedName name="solver_lhs1" localSheetId="3" hidden="1">'Maximization- 7 July- Class'!$C$10</definedName>
    <definedName name="solver_lhs1" localSheetId="1" hidden="1">'Minimization- 21 July- Class'!$C$10</definedName>
    <definedName name="solver_lhs1" localSheetId="7" hidden="1">'Textbook- Pg- 73- 9 July- Max'!$C$10</definedName>
    <definedName name="solver_lhs1" localSheetId="29" hidden="1">'Transportation 2 Homework'!$D$22:$G$22</definedName>
    <definedName name="solver_lhs1" localSheetId="33" hidden="1">'Transportation 23 August'!$F$37:$H$37</definedName>
    <definedName name="solver_lhs1" localSheetId="25" hidden="1">'Transportation Class 28 July'!$D$15:$G$15</definedName>
    <definedName name="solver_lhs1" localSheetId="15" hidden="1">'VK Kapoor- Pg- 2.37- 10 July'!$C$10</definedName>
    <definedName name="solver_lhs2" localSheetId="11" hidden="1">'April 2008- Max- 9 July'!$C$11</definedName>
    <definedName name="solver_lhs2" localSheetId="9" hidden="1">'April 2013- Max- 9 July'!$C$11</definedName>
    <definedName name="solver_lhs2" localSheetId="13" hidden="1">'April 2015- Max- 9 July'!$C$11</definedName>
    <definedName name="solver_lhs2" localSheetId="17" hidden="1">'Assignment 1- Class 4 August'!$E$16</definedName>
    <definedName name="solver_lhs2" localSheetId="19" hidden="1">'Assignment 2- Class 4 August'!$D$17</definedName>
    <definedName name="solver_lhs2" localSheetId="21" hidden="1">'Assignment 3- Flight pairing'!$D$44</definedName>
    <definedName name="solver_lhs2" localSheetId="5" hidden="1">'Duality- 14 July- Class'!$C$11</definedName>
    <definedName name="solver_lhs2" localSheetId="3" hidden="1">'Maximization- 7 July- Class'!$C$9</definedName>
    <definedName name="solver_lhs2" localSheetId="1" hidden="1">'Minimization- 21 July- Class'!$C$11</definedName>
    <definedName name="solver_lhs2" localSheetId="7" hidden="1">'Textbook- Pg- 73- 9 July- Max'!$C$11</definedName>
    <definedName name="solver_lhs2" localSheetId="29" hidden="1">'Transportation 2 Homework'!$H$19:$H$21</definedName>
    <definedName name="solver_lhs2" localSheetId="33" hidden="1">'Transportation 23 August'!$I$34:$I$36</definedName>
    <definedName name="solver_lhs2" localSheetId="25" hidden="1">'Transportation Class 28 July'!$H$12:$H$14</definedName>
    <definedName name="solver_lhs2" localSheetId="15" hidden="1">'VK Kapoor- Pg- 2.37- 10 July'!$C$11</definedName>
    <definedName name="solver_lhs3" localSheetId="11" hidden="1">'April 2008- Max- 9 July'!$C$9</definedName>
    <definedName name="solver_lhs3" localSheetId="9" hidden="1">'April 2013- Max- 9 July'!$C$12</definedName>
    <definedName name="solver_lhs3" localSheetId="13" hidden="1">'April 2015- Max- 9 July'!$C$9</definedName>
    <definedName name="solver_lhs3" localSheetId="17" hidden="1">'Assignment 1- Class 4 August'!$F$16</definedName>
    <definedName name="solver_lhs3" localSheetId="19" hidden="1">'Assignment 2- Class 4 August'!$E$17</definedName>
    <definedName name="solver_lhs3" localSheetId="21" hidden="1">'Assignment 3- Flight pairing'!$E$44</definedName>
    <definedName name="solver_lhs3" localSheetId="5" hidden="1">'Duality- 14 July- Class'!$C$12</definedName>
    <definedName name="solver_lhs3" localSheetId="1" hidden="1">'Minimization- 21 July- Class'!$C$9</definedName>
    <definedName name="solver_lhs3" localSheetId="7" hidden="1">'Textbook- Pg- 73- 9 July- Max'!$C$9</definedName>
    <definedName name="solver_lhs3" localSheetId="15" hidden="1">'VK Kapoor- Pg- 2.37- 10 July'!$C$9</definedName>
    <definedName name="solver_lhs4" localSheetId="9" hidden="1">'April 2013- Max- 9 July'!$C$9</definedName>
    <definedName name="solver_lhs4" localSheetId="17" hidden="1">'Assignment 1- Class 4 August'!$G$16</definedName>
    <definedName name="solver_lhs4" localSheetId="19" hidden="1">'Assignment 2- Class 4 August'!$F$17</definedName>
    <definedName name="solver_lhs4" localSheetId="21" hidden="1">'Assignment 3- Flight pairing'!$F$44</definedName>
    <definedName name="solver_lhs4" localSheetId="5" hidden="1">'Duality- 14 July- Class'!$C$13</definedName>
    <definedName name="solver_lhs5" localSheetId="17" hidden="1">'Assignment 1- Class 4 August'!$H$12</definedName>
    <definedName name="solver_lhs5" localSheetId="19" hidden="1">'Assignment 2- Class 4 August'!$G$13</definedName>
    <definedName name="solver_lhs5" localSheetId="21" hidden="1">'Assignment 3- Flight pairing'!$G$40</definedName>
    <definedName name="solver_lhs5" localSheetId="5" hidden="1">'Duality- 14 July- Class'!$C$9</definedName>
    <definedName name="solver_lhs6" localSheetId="17" hidden="1">'Assignment 1- Class 4 August'!$H$13</definedName>
    <definedName name="solver_lhs6" localSheetId="19" hidden="1">'Assignment 2- Class 4 August'!$G$14</definedName>
    <definedName name="solver_lhs6" localSheetId="21" hidden="1">'Assignment 3- Flight pairing'!$G$41</definedName>
    <definedName name="solver_lhs7" localSheetId="17" hidden="1">'Assignment 1- Class 4 August'!$H$14</definedName>
    <definedName name="solver_lhs7" localSheetId="19" hidden="1">'Assignment 2- Class 4 August'!$G$15</definedName>
    <definedName name="solver_lhs7" localSheetId="21" hidden="1">'Assignment 3- Flight pairing'!$G$42</definedName>
    <definedName name="solver_lhs8" localSheetId="17" hidden="1">'Assignment 1- Class 4 August'!$H$15</definedName>
    <definedName name="solver_lhs8" localSheetId="19" hidden="1">'Assignment 2- Class 4 August'!$G$16</definedName>
    <definedName name="solver_lhs8" localSheetId="21" hidden="1">'Assignment 3- Flight pairing'!$G$43</definedName>
    <definedName name="solver_mip" localSheetId="11" hidden="1">2147483647</definedName>
    <definedName name="solver_mip" localSheetId="9" hidden="1">2147483647</definedName>
    <definedName name="solver_mip" localSheetId="13" hidden="1">2147483647</definedName>
    <definedName name="solver_mip" localSheetId="17" hidden="1">2147483647</definedName>
    <definedName name="solver_mip" localSheetId="19" hidden="1">2147483647</definedName>
    <definedName name="solver_mip" localSheetId="21" hidden="1">2147483647</definedName>
    <definedName name="solver_mip" localSheetId="5" hidden="1">2147483647</definedName>
    <definedName name="solver_mip" localSheetId="3" hidden="1">2147483647</definedName>
    <definedName name="solver_mip" localSheetId="1" hidden="1">2147483647</definedName>
    <definedName name="solver_mip" localSheetId="7" hidden="1">2147483647</definedName>
    <definedName name="solver_mip" localSheetId="29" hidden="1">2147483647</definedName>
    <definedName name="solver_mip" localSheetId="33" hidden="1">2147483647</definedName>
    <definedName name="solver_mip" localSheetId="25" hidden="1">2147483647</definedName>
    <definedName name="solver_mip" localSheetId="15" hidden="1">2147483647</definedName>
    <definedName name="solver_mni" localSheetId="11" hidden="1">30</definedName>
    <definedName name="solver_mni" localSheetId="9" hidden="1">30</definedName>
    <definedName name="solver_mni" localSheetId="13" hidden="1">30</definedName>
    <definedName name="solver_mni" localSheetId="17" hidden="1">30</definedName>
    <definedName name="solver_mni" localSheetId="19" hidden="1">30</definedName>
    <definedName name="solver_mni" localSheetId="21" hidden="1">30</definedName>
    <definedName name="solver_mni" localSheetId="5" hidden="1">30</definedName>
    <definedName name="solver_mni" localSheetId="3" hidden="1">30</definedName>
    <definedName name="solver_mni" localSheetId="1" hidden="1">30</definedName>
    <definedName name="solver_mni" localSheetId="7" hidden="1">30</definedName>
    <definedName name="solver_mni" localSheetId="29" hidden="1">30</definedName>
    <definedName name="solver_mni" localSheetId="33" hidden="1">30</definedName>
    <definedName name="solver_mni" localSheetId="25" hidden="1">30</definedName>
    <definedName name="solver_mni" localSheetId="15" hidden="1">30</definedName>
    <definedName name="solver_mrt" localSheetId="11" hidden="1">0.075</definedName>
    <definedName name="solver_mrt" localSheetId="9" hidden="1">0.075</definedName>
    <definedName name="solver_mrt" localSheetId="13" hidden="1">0.075</definedName>
    <definedName name="solver_mrt" localSheetId="17" hidden="1">0.075</definedName>
    <definedName name="solver_mrt" localSheetId="19" hidden="1">0.075</definedName>
    <definedName name="solver_mrt" localSheetId="21" hidden="1">0.075</definedName>
    <definedName name="solver_mrt" localSheetId="5" hidden="1">0.075</definedName>
    <definedName name="solver_mrt" localSheetId="3" hidden="1">0.075</definedName>
    <definedName name="solver_mrt" localSheetId="1" hidden="1">0.075</definedName>
    <definedName name="solver_mrt" localSheetId="7" hidden="1">0.075</definedName>
    <definedName name="solver_mrt" localSheetId="29" hidden="1">0.075</definedName>
    <definedName name="solver_mrt" localSheetId="33" hidden="1">0.075</definedName>
    <definedName name="solver_mrt" localSheetId="25" hidden="1">0.075</definedName>
    <definedName name="solver_mrt" localSheetId="15" hidden="1">0.075</definedName>
    <definedName name="solver_msl" localSheetId="11" hidden="1">2</definedName>
    <definedName name="solver_msl" localSheetId="9" hidden="1">2</definedName>
    <definedName name="solver_msl" localSheetId="13" hidden="1">2</definedName>
    <definedName name="solver_msl" localSheetId="17" hidden="1">2</definedName>
    <definedName name="solver_msl" localSheetId="19" hidden="1">2</definedName>
    <definedName name="solver_msl" localSheetId="21" hidden="1">2</definedName>
    <definedName name="solver_msl" localSheetId="5" hidden="1">2</definedName>
    <definedName name="solver_msl" localSheetId="3" hidden="1">2</definedName>
    <definedName name="solver_msl" localSheetId="1" hidden="1">2</definedName>
    <definedName name="solver_msl" localSheetId="7" hidden="1">2</definedName>
    <definedName name="solver_msl" localSheetId="29" hidden="1">2</definedName>
    <definedName name="solver_msl" localSheetId="33" hidden="1">2</definedName>
    <definedName name="solver_msl" localSheetId="25" hidden="1">2</definedName>
    <definedName name="solver_msl" localSheetId="15" hidden="1">2</definedName>
    <definedName name="solver_neg" localSheetId="11" hidden="1">1</definedName>
    <definedName name="solver_neg" localSheetId="9" hidden="1">1</definedName>
    <definedName name="solver_neg" localSheetId="13" hidden="1">1</definedName>
    <definedName name="solver_neg" localSheetId="17" hidden="1">1</definedName>
    <definedName name="solver_neg" localSheetId="19" hidden="1">1</definedName>
    <definedName name="solver_neg" localSheetId="21" hidden="1">1</definedName>
    <definedName name="solver_neg" localSheetId="5" hidden="1">1</definedName>
    <definedName name="solver_neg" localSheetId="3" hidden="1">1</definedName>
    <definedName name="solver_neg" localSheetId="1" hidden="1">1</definedName>
    <definedName name="solver_neg" localSheetId="7" hidden="1">1</definedName>
    <definedName name="solver_neg" localSheetId="29" hidden="1">1</definedName>
    <definedName name="solver_neg" localSheetId="33" hidden="1">1</definedName>
    <definedName name="solver_neg" localSheetId="25" hidden="1">1</definedName>
    <definedName name="solver_neg" localSheetId="15" hidden="1">1</definedName>
    <definedName name="solver_nod" localSheetId="11" hidden="1">2147483647</definedName>
    <definedName name="solver_nod" localSheetId="9" hidden="1">2147483647</definedName>
    <definedName name="solver_nod" localSheetId="13" hidden="1">2147483647</definedName>
    <definedName name="solver_nod" localSheetId="17" hidden="1">2147483647</definedName>
    <definedName name="solver_nod" localSheetId="19" hidden="1">2147483647</definedName>
    <definedName name="solver_nod" localSheetId="21" hidden="1">2147483647</definedName>
    <definedName name="solver_nod" localSheetId="5" hidden="1">2147483647</definedName>
    <definedName name="solver_nod" localSheetId="3" hidden="1">2147483647</definedName>
    <definedName name="solver_nod" localSheetId="1" hidden="1">2147483647</definedName>
    <definedName name="solver_nod" localSheetId="7" hidden="1">2147483647</definedName>
    <definedName name="solver_nod" localSheetId="29" hidden="1">2147483647</definedName>
    <definedName name="solver_nod" localSheetId="33" hidden="1">2147483647</definedName>
    <definedName name="solver_nod" localSheetId="25" hidden="1">2147483647</definedName>
    <definedName name="solver_nod" localSheetId="15" hidden="1">2147483647</definedName>
    <definedName name="solver_num" localSheetId="11" hidden="1">3</definedName>
    <definedName name="solver_num" localSheetId="9" hidden="1">4</definedName>
    <definedName name="solver_num" localSheetId="13" hidden="1">3</definedName>
    <definedName name="solver_num" localSheetId="17" hidden="1">8</definedName>
    <definedName name="solver_num" localSheetId="19" hidden="1">8</definedName>
    <definedName name="solver_num" localSheetId="21" hidden="1">8</definedName>
    <definedName name="solver_num" localSheetId="5" hidden="1">5</definedName>
    <definedName name="solver_num" localSheetId="3" hidden="1">2</definedName>
    <definedName name="solver_num" localSheetId="1" hidden="1">3</definedName>
    <definedName name="solver_num" localSheetId="7" hidden="1">3</definedName>
    <definedName name="solver_num" localSheetId="29" hidden="1">2</definedName>
    <definedName name="solver_num" localSheetId="33" hidden="1">2</definedName>
    <definedName name="solver_num" localSheetId="25" hidden="1">2</definedName>
    <definedName name="solver_num" localSheetId="15" hidden="1">3</definedName>
    <definedName name="solver_nwt" localSheetId="11" hidden="1">1</definedName>
    <definedName name="solver_nwt" localSheetId="9" hidden="1">1</definedName>
    <definedName name="solver_nwt" localSheetId="13" hidden="1">1</definedName>
    <definedName name="solver_nwt" localSheetId="17" hidden="1">1</definedName>
    <definedName name="solver_nwt" localSheetId="19" hidden="1">1</definedName>
    <definedName name="solver_nwt" localSheetId="21" hidden="1">1</definedName>
    <definedName name="solver_nwt" localSheetId="5" hidden="1">1</definedName>
    <definedName name="solver_nwt" localSheetId="3" hidden="1">1</definedName>
    <definedName name="solver_nwt" localSheetId="1" hidden="1">1</definedName>
    <definedName name="solver_nwt" localSheetId="7" hidden="1">1</definedName>
    <definedName name="solver_nwt" localSheetId="29" hidden="1">1</definedName>
    <definedName name="solver_nwt" localSheetId="33" hidden="1">1</definedName>
    <definedName name="solver_nwt" localSheetId="25" hidden="1">1</definedName>
    <definedName name="solver_nwt" localSheetId="15" hidden="1">1</definedName>
    <definedName name="solver_opt" localSheetId="11" hidden="1">'April 2008- Max- 9 July'!$C$6</definedName>
    <definedName name="solver_opt" localSheetId="9" hidden="1">'April 2013- Max- 9 July'!$C$6</definedName>
    <definedName name="solver_opt" localSheetId="13" hidden="1">'April 2015- Max- 9 July'!$C$6</definedName>
    <definedName name="solver_opt" localSheetId="17" hidden="1">'Assignment 1- Class 4 August'!$D$19</definedName>
    <definedName name="solver_opt" localSheetId="19" hidden="1">'Assignment 2- Class 4 August'!$C$20</definedName>
    <definedName name="solver_opt" localSheetId="21" hidden="1">'Assignment 3- Flight pairing'!$C$47</definedName>
    <definedName name="solver_opt" localSheetId="5" hidden="1">'Duality- 14 July- Class'!$C$6</definedName>
    <definedName name="solver_opt" localSheetId="3" hidden="1">'Maximization- 7 July- Class'!$C$6</definedName>
    <definedName name="solver_opt" localSheetId="1" hidden="1">'Minimization- 21 July- Class'!$C$6</definedName>
    <definedName name="solver_opt" localSheetId="7" hidden="1">'Textbook- Pg- 73- 9 July- Max'!$C$6</definedName>
    <definedName name="solver_opt" localSheetId="29" hidden="1">'Transportation 2 Homework'!$D$26</definedName>
    <definedName name="solver_opt" localSheetId="33" hidden="1">'Transportation 23 August'!$F$40</definedName>
    <definedName name="solver_opt" localSheetId="25" hidden="1">'Transportation Class 28 July'!$D$19</definedName>
    <definedName name="solver_opt" localSheetId="15" hidden="1">'VK Kapoor- Pg- 2.37- 10 July'!$C$6</definedName>
    <definedName name="solver_pre" localSheetId="11" hidden="1">0.000001</definedName>
    <definedName name="solver_pre" localSheetId="9" hidden="1">0.000001</definedName>
    <definedName name="solver_pre" localSheetId="13" hidden="1">0.000001</definedName>
    <definedName name="solver_pre" localSheetId="17" hidden="1">0.000001</definedName>
    <definedName name="solver_pre" localSheetId="19" hidden="1">0.000001</definedName>
    <definedName name="solver_pre" localSheetId="21" hidden="1">0.000001</definedName>
    <definedName name="solver_pre" localSheetId="5" hidden="1">0.000001</definedName>
    <definedName name="solver_pre" localSheetId="3" hidden="1">0.000001</definedName>
    <definedName name="solver_pre" localSheetId="1" hidden="1">0.000001</definedName>
    <definedName name="solver_pre" localSheetId="7" hidden="1">0.000001</definedName>
    <definedName name="solver_pre" localSheetId="29" hidden="1">0.000001</definedName>
    <definedName name="solver_pre" localSheetId="33" hidden="1">0.000001</definedName>
    <definedName name="solver_pre" localSheetId="25" hidden="1">0.000001</definedName>
    <definedName name="solver_pre" localSheetId="15" hidden="1">0.000001</definedName>
    <definedName name="solver_rbv" localSheetId="11" hidden="1">1</definedName>
    <definedName name="solver_rbv" localSheetId="9" hidden="1">2</definedName>
    <definedName name="solver_rbv" localSheetId="13" hidden="1">1</definedName>
    <definedName name="solver_rbv" localSheetId="17" hidden="1">1</definedName>
    <definedName name="solver_rbv" localSheetId="19" hidden="1">1</definedName>
    <definedName name="solver_rbv" localSheetId="21" hidden="1">2</definedName>
    <definedName name="solver_rbv" localSheetId="5" hidden="1">1</definedName>
    <definedName name="solver_rbv" localSheetId="3" hidden="1">2</definedName>
    <definedName name="solver_rbv" localSheetId="1" hidden="1">2</definedName>
    <definedName name="solver_rbv" localSheetId="7" hidden="1">1</definedName>
    <definedName name="solver_rbv" localSheetId="29" hidden="1">2</definedName>
    <definedName name="solver_rbv" localSheetId="33" hidden="1">1</definedName>
    <definedName name="solver_rbv" localSheetId="25" hidden="1">2</definedName>
    <definedName name="solver_rbv" localSheetId="15" hidden="1">1</definedName>
    <definedName name="solver_rel1" localSheetId="11" hidden="1">3</definedName>
    <definedName name="solver_rel1" localSheetId="9" hidden="1">1</definedName>
    <definedName name="solver_rel1" localSheetId="13" hidden="1">1</definedName>
    <definedName name="solver_rel1" localSheetId="17" hidden="1">2</definedName>
    <definedName name="solver_rel1" localSheetId="19" hidden="1">2</definedName>
    <definedName name="solver_rel1" localSheetId="21" hidden="1">2</definedName>
    <definedName name="solver_rel1" localSheetId="5" hidden="1">3</definedName>
    <definedName name="solver_rel1" localSheetId="3" hidden="1">1</definedName>
    <definedName name="solver_rel1" localSheetId="1" hidden="1">3</definedName>
    <definedName name="solver_rel1" localSheetId="7" hidden="1">1</definedName>
    <definedName name="solver_rel1" localSheetId="29" hidden="1">2</definedName>
    <definedName name="solver_rel1" localSheetId="33" hidden="1">2</definedName>
    <definedName name="solver_rel1" localSheetId="25" hidden="1">2</definedName>
    <definedName name="solver_rel1" localSheetId="15" hidden="1">1</definedName>
    <definedName name="solver_rel2" localSheetId="11" hidden="1">1</definedName>
    <definedName name="solver_rel2" localSheetId="9" hidden="1">1</definedName>
    <definedName name="solver_rel2" localSheetId="13" hidden="1">1</definedName>
    <definedName name="solver_rel2" localSheetId="17" hidden="1">2</definedName>
    <definedName name="solver_rel2" localSheetId="19" hidden="1">2</definedName>
    <definedName name="solver_rel2" localSheetId="21" hidden="1">2</definedName>
    <definedName name="solver_rel2" localSheetId="5" hidden="1">1</definedName>
    <definedName name="solver_rel2" localSheetId="3" hidden="1">1</definedName>
    <definedName name="solver_rel2" localSheetId="1" hidden="1">3</definedName>
    <definedName name="solver_rel2" localSheetId="7" hidden="1">1</definedName>
    <definedName name="solver_rel2" localSheetId="29" hidden="1">2</definedName>
    <definedName name="solver_rel2" localSheetId="33" hidden="1">2</definedName>
    <definedName name="solver_rel2" localSheetId="25" hidden="1">2</definedName>
    <definedName name="solver_rel2" localSheetId="15" hidden="1">1</definedName>
    <definedName name="solver_rel3" localSheetId="11" hidden="1">3</definedName>
    <definedName name="solver_rel3" localSheetId="9" hidden="1">1</definedName>
    <definedName name="solver_rel3" localSheetId="13" hidden="1">1</definedName>
    <definedName name="solver_rel3" localSheetId="17" hidden="1">2</definedName>
    <definedName name="solver_rel3" localSheetId="19" hidden="1">2</definedName>
    <definedName name="solver_rel3" localSheetId="21" hidden="1">2</definedName>
    <definedName name="solver_rel3" localSheetId="5" hidden="1">1</definedName>
    <definedName name="solver_rel3" localSheetId="1" hidden="1">3</definedName>
    <definedName name="solver_rel3" localSheetId="7" hidden="1">1</definedName>
    <definedName name="solver_rel3" localSheetId="15" hidden="1">1</definedName>
    <definedName name="solver_rel4" localSheetId="9" hidden="1">1</definedName>
    <definedName name="solver_rel4" localSheetId="17" hidden="1">2</definedName>
    <definedName name="solver_rel4" localSheetId="19" hidden="1">2</definedName>
    <definedName name="solver_rel4" localSheetId="21" hidden="1">2</definedName>
    <definedName name="solver_rel4" localSheetId="5" hidden="1">1</definedName>
    <definedName name="solver_rel5" localSheetId="17" hidden="1">2</definedName>
    <definedName name="solver_rel5" localSheetId="19" hidden="1">2</definedName>
    <definedName name="solver_rel5" localSheetId="21" hidden="1">2</definedName>
    <definedName name="solver_rel5" localSheetId="5" hidden="1">3</definedName>
    <definedName name="solver_rel6" localSheetId="17" hidden="1">2</definedName>
    <definedName name="solver_rel6" localSheetId="19" hidden="1">2</definedName>
    <definedName name="solver_rel6" localSheetId="21" hidden="1">2</definedName>
    <definedName name="solver_rel7" localSheetId="17" hidden="1">2</definedName>
    <definedName name="solver_rel7" localSheetId="19" hidden="1">2</definedName>
    <definedName name="solver_rel7" localSheetId="21" hidden="1">2</definedName>
    <definedName name="solver_rel8" localSheetId="17" hidden="1">2</definedName>
    <definedName name="solver_rel8" localSheetId="19" hidden="1">2</definedName>
    <definedName name="solver_rel8" localSheetId="21" hidden="1">2</definedName>
    <definedName name="solver_rhs1" localSheetId="11" hidden="1">'April 2008- Max- 9 July'!$E$10</definedName>
    <definedName name="solver_rhs1" localSheetId="9" hidden="1">'April 2013- Max- 9 July'!$E$10</definedName>
    <definedName name="solver_rhs1" localSheetId="13" hidden="1">'April 2015- Max- 9 July'!$E$10</definedName>
    <definedName name="solver_rhs1" localSheetId="17" hidden="1">'Assignment 1- Class 4 August'!$D$17</definedName>
    <definedName name="solver_rhs1" localSheetId="19" hidden="1">'Assignment 2- Class 4 August'!$C$18</definedName>
    <definedName name="solver_rhs1" localSheetId="21" hidden="1">'Assignment 3- Flight pairing'!$C$45</definedName>
    <definedName name="solver_rhs1" localSheetId="5" hidden="1">'Duality- 14 July- Class'!$E$10</definedName>
    <definedName name="solver_rhs1" localSheetId="3" hidden="1">'Maximization- 7 July- Class'!$E$10</definedName>
    <definedName name="solver_rhs1" localSheetId="1" hidden="1">'Minimization- 21 July- Class'!$E$10</definedName>
    <definedName name="solver_rhs1" localSheetId="7" hidden="1">'Textbook- Pg- 73- 9 July- Max'!$E$10</definedName>
    <definedName name="solver_rhs1" localSheetId="29" hidden="1">'Transportation 2 Homework'!$D$23:$G$23</definedName>
    <definedName name="solver_rhs1" localSheetId="33" hidden="1">'Transportation 23 August'!$F$38:$H$38</definedName>
    <definedName name="solver_rhs1" localSheetId="25" hidden="1">'Transportation Class 28 July'!$D$16:$G$16</definedName>
    <definedName name="solver_rhs1" localSheetId="15" hidden="1">'VK Kapoor- Pg- 2.37- 10 July'!$E$10</definedName>
    <definedName name="solver_rhs2" localSheetId="11" hidden="1">'April 2008- Max- 9 July'!$E$11</definedName>
    <definedName name="solver_rhs2" localSheetId="9" hidden="1">'April 2013- Max- 9 July'!$E$11</definedName>
    <definedName name="solver_rhs2" localSheetId="13" hidden="1">'April 2015- Max- 9 July'!$E$11</definedName>
    <definedName name="solver_rhs2" localSheetId="17" hidden="1">'Assignment 1- Class 4 August'!$E$17</definedName>
    <definedName name="solver_rhs2" localSheetId="19" hidden="1">'Assignment 2- Class 4 August'!$D$18</definedName>
    <definedName name="solver_rhs2" localSheetId="21" hidden="1">'Assignment 3- Flight pairing'!$D$45</definedName>
    <definedName name="solver_rhs2" localSheetId="5" hidden="1">'Duality- 14 July- Class'!$E$11</definedName>
    <definedName name="solver_rhs2" localSheetId="3" hidden="1">'Maximization- 7 July- Class'!$E$9</definedName>
    <definedName name="solver_rhs2" localSheetId="1" hidden="1">'Minimization- 21 July- Class'!$E$11</definedName>
    <definedName name="solver_rhs2" localSheetId="7" hidden="1">'Textbook- Pg- 73- 9 July- Max'!$E$11</definedName>
    <definedName name="solver_rhs2" localSheetId="29" hidden="1">'Transportation 2 Homework'!$I$19:$I$21</definedName>
    <definedName name="solver_rhs2" localSheetId="33" hidden="1">'Transportation 23 August'!$J$34:$J$36</definedName>
    <definedName name="solver_rhs2" localSheetId="25" hidden="1">'Transportation Class 28 July'!$I$12:$I$14</definedName>
    <definedName name="solver_rhs2" localSheetId="15" hidden="1">'VK Kapoor- Pg- 2.37- 10 July'!$E$11</definedName>
    <definedName name="solver_rhs3" localSheetId="11" hidden="1">'April 2008- Max- 9 July'!$E$9</definedName>
    <definedName name="solver_rhs3" localSheetId="9" hidden="1">'April 2013- Max- 9 July'!$E$12</definedName>
    <definedName name="solver_rhs3" localSheetId="13" hidden="1">'April 2015- Max- 9 July'!$E$9</definedName>
    <definedName name="solver_rhs3" localSheetId="17" hidden="1">'Assignment 1- Class 4 August'!$F$17</definedName>
    <definedName name="solver_rhs3" localSheetId="19" hidden="1">'Assignment 2- Class 4 August'!$E$18</definedName>
    <definedName name="solver_rhs3" localSheetId="21" hidden="1">'Assignment 3- Flight pairing'!$E$45</definedName>
    <definedName name="solver_rhs3" localSheetId="5" hidden="1">'Duality- 14 July- Class'!$E$12</definedName>
    <definedName name="solver_rhs3" localSheetId="1" hidden="1">'Minimization- 21 July- Class'!$E$9</definedName>
    <definedName name="solver_rhs3" localSheetId="7" hidden="1">'Textbook- Pg- 73- 9 July- Max'!$E$9</definedName>
    <definedName name="solver_rhs3" localSheetId="15" hidden="1">'VK Kapoor- Pg- 2.37- 10 July'!$E$9</definedName>
    <definedName name="solver_rhs4" localSheetId="9" hidden="1">'April 2013- Max- 9 July'!$E$9</definedName>
    <definedName name="solver_rhs4" localSheetId="17" hidden="1">'Assignment 1- Class 4 August'!$G$17</definedName>
    <definedName name="solver_rhs4" localSheetId="19" hidden="1">'Assignment 2- Class 4 August'!$F$18</definedName>
    <definedName name="solver_rhs4" localSheetId="21" hidden="1">'Assignment 3- Flight pairing'!$F$45</definedName>
    <definedName name="solver_rhs4" localSheetId="5" hidden="1">'Duality- 14 July- Class'!$E$13</definedName>
    <definedName name="solver_rhs5" localSheetId="17" hidden="1">'Assignment 1- Class 4 August'!$I$12</definedName>
    <definedName name="solver_rhs5" localSheetId="19" hidden="1">'Assignment 2- Class 4 August'!$H$13</definedName>
    <definedName name="solver_rhs5" localSheetId="21" hidden="1">'Assignment 3- Flight pairing'!$H$40</definedName>
    <definedName name="solver_rhs5" localSheetId="5" hidden="1">'Duality- 14 July- Class'!$E$9</definedName>
    <definedName name="solver_rhs6" localSheetId="17" hidden="1">'Assignment 1- Class 4 August'!$I$13</definedName>
    <definedName name="solver_rhs6" localSheetId="19" hidden="1">'Assignment 2- Class 4 August'!$H$14</definedName>
    <definedName name="solver_rhs6" localSheetId="21" hidden="1">'Assignment 3- Flight pairing'!$H$41</definedName>
    <definedName name="solver_rhs7" localSheetId="17" hidden="1">'Assignment 1- Class 4 August'!$I$14</definedName>
    <definedName name="solver_rhs7" localSheetId="19" hidden="1">'Assignment 2- Class 4 August'!$H$15</definedName>
    <definedName name="solver_rhs7" localSheetId="21" hidden="1">'Assignment 3- Flight pairing'!$H$42</definedName>
    <definedName name="solver_rhs8" localSheetId="17" hidden="1">'Assignment 1- Class 4 August'!$I$15</definedName>
    <definedName name="solver_rhs8" localSheetId="19" hidden="1">'Assignment 2- Class 4 August'!$H$16</definedName>
    <definedName name="solver_rhs8" localSheetId="21" hidden="1">'Assignment 3- Flight pairing'!$H$43</definedName>
    <definedName name="solver_rlx" localSheetId="11" hidden="1">2</definedName>
    <definedName name="solver_rlx" localSheetId="9" hidden="1">2</definedName>
    <definedName name="solver_rlx" localSheetId="13" hidden="1">2</definedName>
    <definedName name="solver_rlx" localSheetId="17" hidden="1">2</definedName>
    <definedName name="solver_rlx" localSheetId="19" hidden="1">2</definedName>
    <definedName name="solver_rlx" localSheetId="21" hidden="1">2</definedName>
    <definedName name="solver_rlx" localSheetId="5" hidden="1">2</definedName>
    <definedName name="solver_rlx" localSheetId="3" hidden="1">2</definedName>
    <definedName name="solver_rlx" localSheetId="1" hidden="1">2</definedName>
    <definedName name="solver_rlx" localSheetId="7" hidden="1">2</definedName>
    <definedName name="solver_rlx" localSheetId="29" hidden="1">2</definedName>
    <definedName name="solver_rlx" localSheetId="33" hidden="1">2</definedName>
    <definedName name="solver_rlx" localSheetId="25" hidden="1">2</definedName>
    <definedName name="solver_rlx" localSheetId="15" hidden="1">2</definedName>
    <definedName name="solver_rsd" localSheetId="11" hidden="1">0</definedName>
    <definedName name="solver_rsd" localSheetId="9" hidden="1">0</definedName>
    <definedName name="solver_rsd" localSheetId="13" hidden="1">0</definedName>
    <definedName name="solver_rsd" localSheetId="17" hidden="1">0</definedName>
    <definedName name="solver_rsd" localSheetId="19" hidden="1">0</definedName>
    <definedName name="solver_rsd" localSheetId="21" hidden="1">0</definedName>
    <definedName name="solver_rsd" localSheetId="5" hidden="1">0</definedName>
    <definedName name="solver_rsd" localSheetId="3" hidden="1">0</definedName>
    <definedName name="solver_rsd" localSheetId="1" hidden="1">0</definedName>
    <definedName name="solver_rsd" localSheetId="7" hidden="1">0</definedName>
    <definedName name="solver_rsd" localSheetId="29" hidden="1">0</definedName>
    <definedName name="solver_rsd" localSheetId="33" hidden="1">0</definedName>
    <definedName name="solver_rsd" localSheetId="25" hidden="1">0</definedName>
    <definedName name="solver_rsd" localSheetId="15" hidden="1">0</definedName>
    <definedName name="solver_scl" localSheetId="11" hidden="1">1</definedName>
    <definedName name="solver_scl" localSheetId="9" hidden="1">2</definedName>
    <definedName name="solver_scl" localSheetId="13" hidden="1">1</definedName>
    <definedName name="solver_scl" localSheetId="17" hidden="1">1</definedName>
    <definedName name="solver_scl" localSheetId="19" hidden="1">1</definedName>
    <definedName name="solver_scl" localSheetId="21" hidden="1">2</definedName>
    <definedName name="solver_scl" localSheetId="5" hidden="1">1</definedName>
    <definedName name="solver_scl" localSheetId="3" hidden="1">2</definedName>
    <definedName name="solver_scl" localSheetId="1" hidden="1">2</definedName>
    <definedName name="solver_scl" localSheetId="7" hidden="1">1</definedName>
    <definedName name="solver_scl" localSheetId="29" hidden="1">2</definedName>
    <definedName name="solver_scl" localSheetId="33" hidden="1">1</definedName>
    <definedName name="solver_scl" localSheetId="25" hidden="1">2</definedName>
    <definedName name="solver_scl" localSheetId="15" hidden="1">1</definedName>
    <definedName name="solver_sho" localSheetId="11" hidden="1">2</definedName>
    <definedName name="solver_sho" localSheetId="9" hidden="1">2</definedName>
    <definedName name="solver_sho" localSheetId="13" hidden="1">2</definedName>
    <definedName name="solver_sho" localSheetId="17" hidden="1">2</definedName>
    <definedName name="solver_sho" localSheetId="19" hidden="1">2</definedName>
    <definedName name="solver_sho" localSheetId="21" hidden="1">2</definedName>
    <definedName name="solver_sho" localSheetId="5" hidden="1">2</definedName>
    <definedName name="solver_sho" localSheetId="32" hidden="1">2</definedName>
    <definedName name="solver_sho" localSheetId="28" hidden="1">2</definedName>
    <definedName name="solver_sho" localSheetId="24" hidden="1">2</definedName>
    <definedName name="solver_sho" localSheetId="3" hidden="1">2</definedName>
    <definedName name="solver_sho" localSheetId="1" hidden="1">2</definedName>
    <definedName name="solver_sho" localSheetId="7" hidden="1">2</definedName>
    <definedName name="solver_sho" localSheetId="29" hidden="1">2</definedName>
    <definedName name="solver_sho" localSheetId="33" hidden="1">2</definedName>
    <definedName name="solver_sho" localSheetId="25" hidden="1">2</definedName>
    <definedName name="solver_sho" localSheetId="15" hidden="1">2</definedName>
    <definedName name="solver_ssz" localSheetId="11" hidden="1">100</definedName>
    <definedName name="solver_ssz" localSheetId="9" hidden="1">100</definedName>
    <definedName name="solver_ssz" localSheetId="13" hidden="1">100</definedName>
    <definedName name="solver_ssz" localSheetId="17" hidden="1">100</definedName>
    <definedName name="solver_ssz" localSheetId="19" hidden="1">100</definedName>
    <definedName name="solver_ssz" localSheetId="21" hidden="1">100</definedName>
    <definedName name="solver_ssz" localSheetId="5" hidden="1">100</definedName>
    <definedName name="solver_ssz" localSheetId="3" hidden="1">100</definedName>
    <definedName name="solver_ssz" localSheetId="1" hidden="1">100</definedName>
    <definedName name="solver_ssz" localSheetId="7" hidden="1">100</definedName>
    <definedName name="solver_ssz" localSheetId="29" hidden="1">100</definedName>
    <definedName name="solver_ssz" localSheetId="33" hidden="1">100</definedName>
    <definedName name="solver_ssz" localSheetId="25" hidden="1">100</definedName>
    <definedName name="solver_ssz" localSheetId="15" hidden="1">100</definedName>
    <definedName name="solver_tim" localSheetId="11" hidden="1">2147483647</definedName>
    <definedName name="solver_tim" localSheetId="9" hidden="1">2147483647</definedName>
    <definedName name="solver_tim" localSheetId="13" hidden="1">2147483647</definedName>
    <definedName name="solver_tim" localSheetId="17" hidden="1">2147483647</definedName>
    <definedName name="solver_tim" localSheetId="19" hidden="1">2147483647</definedName>
    <definedName name="solver_tim" localSheetId="21" hidden="1">2147483647</definedName>
    <definedName name="solver_tim" localSheetId="5" hidden="1">2147483647</definedName>
    <definedName name="solver_tim" localSheetId="3" hidden="1">2147483647</definedName>
    <definedName name="solver_tim" localSheetId="1" hidden="1">2147483647</definedName>
    <definedName name="solver_tim" localSheetId="7" hidden="1">2147483647</definedName>
    <definedName name="solver_tim" localSheetId="29" hidden="1">2147483647</definedName>
    <definedName name="solver_tim" localSheetId="33" hidden="1">2147483647</definedName>
    <definedName name="solver_tim" localSheetId="25" hidden="1">2147483647</definedName>
    <definedName name="solver_tim" localSheetId="15" hidden="1">2147483647</definedName>
    <definedName name="solver_tol" localSheetId="11" hidden="1">0.01</definedName>
    <definedName name="solver_tol" localSheetId="9" hidden="1">0.01</definedName>
    <definedName name="solver_tol" localSheetId="13" hidden="1">0.01</definedName>
    <definedName name="solver_tol" localSheetId="17" hidden="1">0.01</definedName>
    <definedName name="solver_tol" localSheetId="19" hidden="1">0.01</definedName>
    <definedName name="solver_tol" localSheetId="21" hidden="1">0.01</definedName>
    <definedName name="solver_tol" localSheetId="5" hidden="1">0.01</definedName>
    <definedName name="solver_tol" localSheetId="3" hidden="1">0.01</definedName>
    <definedName name="solver_tol" localSheetId="1" hidden="1">0.01</definedName>
    <definedName name="solver_tol" localSheetId="7" hidden="1">0.01</definedName>
    <definedName name="solver_tol" localSheetId="29" hidden="1">0.01</definedName>
    <definedName name="solver_tol" localSheetId="33" hidden="1">0.01</definedName>
    <definedName name="solver_tol" localSheetId="25" hidden="1">0.01</definedName>
    <definedName name="solver_tol" localSheetId="15" hidden="1">0.01</definedName>
    <definedName name="solver_typ" localSheetId="11" hidden="1">1</definedName>
    <definedName name="solver_typ" localSheetId="9" hidden="1">1</definedName>
    <definedName name="solver_typ" localSheetId="13" hidden="1">1</definedName>
    <definedName name="solver_typ" localSheetId="17" hidden="1">2</definedName>
    <definedName name="solver_typ" localSheetId="19" hidden="1">1</definedName>
    <definedName name="solver_typ" localSheetId="21" hidden="1">2</definedName>
    <definedName name="solver_typ" localSheetId="5" hidden="1">1</definedName>
    <definedName name="solver_typ" localSheetId="3" hidden="1">1</definedName>
    <definedName name="solver_typ" localSheetId="1" hidden="1">2</definedName>
    <definedName name="solver_typ" localSheetId="7" hidden="1">1</definedName>
    <definedName name="solver_typ" localSheetId="29" hidden="1">2</definedName>
    <definedName name="solver_typ" localSheetId="33" hidden="1">2</definedName>
    <definedName name="solver_typ" localSheetId="25" hidden="1">2</definedName>
    <definedName name="solver_typ" localSheetId="15" hidden="1">1</definedName>
    <definedName name="solver_val" localSheetId="11" hidden="1">0</definedName>
    <definedName name="solver_val" localSheetId="9" hidden="1">0</definedName>
    <definedName name="solver_val" localSheetId="13" hidden="1">0</definedName>
    <definedName name="solver_val" localSheetId="17" hidden="1">0</definedName>
    <definedName name="solver_val" localSheetId="19" hidden="1">0</definedName>
    <definedName name="solver_val" localSheetId="21" hidden="1">0</definedName>
    <definedName name="solver_val" localSheetId="5" hidden="1">0</definedName>
    <definedName name="solver_val" localSheetId="3" hidden="1">0</definedName>
    <definedName name="solver_val" localSheetId="1" hidden="1">0</definedName>
    <definedName name="solver_val" localSheetId="7" hidden="1">0</definedName>
    <definedName name="solver_val" localSheetId="29" hidden="1">0</definedName>
    <definedName name="solver_val" localSheetId="33" hidden="1">0</definedName>
    <definedName name="solver_val" localSheetId="25" hidden="1">0</definedName>
    <definedName name="solver_val" localSheetId="15" hidden="1">0</definedName>
    <definedName name="solver_ver" localSheetId="11" hidden="1">3</definedName>
    <definedName name="solver_ver" localSheetId="9" hidden="1">3</definedName>
    <definedName name="solver_ver" localSheetId="13" hidden="1">3</definedName>
    <definedName name="solver_ver" localSheetId="17" hidden="1">3</definedName>
    <definedName name="solver_ver" localSheetId="19" hidden="1">3</definedName>
    <definedName name="solver_ver" localSheetId="21" hidden="1">3</definedName>
    <definedName name="solver_ver" localSheetId="5" hidden="1">3</definedName>
    <definedName name="solver_ver" localSheetId="3" hidden="1">3</definedName>
    <definedName name="solver_ver" localSheetId="1" hidden="1">3</definedName>
    <definedName name="solver_ver" localSheetId="7" hidden="1">3</definedName>
    <definedName name="solver_ver" localSheetId="29" hidden="1">3</definedName>
    <definedName name="solver_ver" localSheetId="33" hidden="1">3</definedName>
    <definedName name="solver_ver" localSheetId="25" hidden="1">3</definedName>
    <definedName name="solver_ver" localSheetId="1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0" i="34" l="1"/>
  <c r="I35" i="34"/>
  <c r="I36" i="34"/>
  <c r="I34" i="34"/>
  <c r="G37" i="34"/>
  <c r="H37" i="34"/>
  <c r="F37" i="34"/>
  <c r="J38" i="34"/>
  <c r="I30" i="34"/>
  <c r="D26" i="29"/>
  <c r="H20" i="29"/>
  <c r="H21" i="29"/>
  <c r="H19" i="29"/>
  <c r="E22" i="29"/>
  <c r="F22" i="29"/>
  <c r="G22" i="29"/>
  <c r="D22" i="29"/>
  <c r="I23" i="29"/>
  <c r="H15" i="29"/>
  <c r="D19" i="25"/>
  <c r="H14" i="25"/>
  <c r="H13" i="25"/>
  <c r="H12" i="25"/>
  <c r="E15" i="25"/>
  <c r="F15" i="25"/>
  <c r="G15" i="25"/>
  <c r="D15" i="25"/>
  <c r="I16" i="25"/>
  <c r="H8" i="25"/>
  <c r="C47" i="23" l="1"/>
  <c r="G41" i="23"/>
  <c r="G42" i="23"/>
  <c r="G43" i="23"/>
  <c r="G40" i="23"/>
  <c r="D44" i="23"/>
  <c r="E44" i="23"/>
  <c r="F44" i="23"/>
  <c r="C44" i="23"/>
  <c r="C20" i="21"/>
  <c r="G14" i="21"/>
  <c r="G15" i="21"/>
  <c r="G16" i="21"/>
  <c r="G13" i="21"/>
  <c r="D17" i="21"/>
  <c r="E17" i="21"/>
  <c r="F17" i="21"/>
  <c r="C17" i="21"/>
  <c r="D19" i="19"/>
  <c r="H13" i="19"/>
  <c r="H14" i="19"/>
  <c r="H15" i="19"/>
  <c r="H12" i="19"/>
  <c r="E16" i="19"/>
  <c r="F16" i="19"/>
  <c r="G16" i="19"/>
  <c r="D16" i="19"/>
  <c r="C6" i="17"/>
  <c r="C11" i="17"/>
  <c r="C10" i="17"/>
  <c r="C9" i="17"/>
  <c r="C11" i="15"/>
  <c r="C10" i="15"/>
  <c r="C9" i="15"/>
  <c r="C6" i="15"/>
  <c r="C11" i="13"/>
  <c r="C10" i="13"/>
  <c r="C9" i="13"/>
  <c r="C6" i="13"/>
  <c r="C6" i="11"/>
  <c r="C12" i="11"/>
  <c r="C11" i="11"/>
  <c r="C10" i="11"/>
  <c r="C9" i="11"/>
  <c r="C11" i="9"/>
  <c r="C10" i="9"/>
  <c r="C9" i="9"/>
  <c r="C6" i="9"/>
  <c r="C13" i="5"/>
  <c r="C12" i="5"/>
  <c r="C11" i="5"/>
  <c r="C10" i="5"/>
  <c r="C9" i="5"/>
  <c r="C6" i="5"/>
  <c r="C10" i="3"/>
  <c r="C9" i="3"/>
  <c r="C6" i="3"/>
  <c r="C6" i="1"/>
  <c r="C11" i="1"/>
  <c r="C10" i="1"/>
  <c r="C9" i="1"/>
</calcChain>
</file>

<file path=xl/sharedStrings.xml><?xml version="1.0" encoding="utf-8"?>
<sst xmlns="http://schemas.openxmlformats.org/spreadsheetml/2006/main" count="1394" uniqueCount="364">
  <si>
    <t>Variables</t>
  </si>
  <si>
    <t>X1</t>
  </si>
  <si>
    <t>X2</t>
  </si>
  <si>
    <t>Objective</t>
  </si>
  <si>
    <t>Minimize</t>
  </si>
  <si>
    <t>Constraints</t>
  </si>
  <si>
    <t>&gt;=</t>
  </si>
  <si>
    <t>Microsoft Excel 16.0 Sensitivity Report</t>
  </si>
  <si>
    <t>Worksheet: [Book1]Sheet1</t>
  </si>
  <si>
    <t>Report Created: 21-07-2022 10:33:20 PM</t>
  </si>
  <si>
    <t>Variable Cells</t>
  </si>
  <si>
    <t>Cell</t>
  </si>
  <si>
    <t>Name</t>
  </si>
  <si>
    <t>Final</t>
  </si>
  <si>
    <t>Value</t>
  </si>
  <si>
    <t>Reduced</t>
  </si>
  <si>
    <t>Cost</t>
  </si>
  <si>
    <t>Coefficient</t>
  </si>
  <si>
    <t>Allowable</t>
  </si>
  <si>
    <t>Increase</t>
  </si>
  <si>
    <t>Decrease</t>
  </si>
  <si>
    <t>Shadow</t>
  </si>
  <si>
    <t>Price</t>
  </si>
  <si>
    <t>Constraint</t>
  </si>
  <si>
    <t>R.H. Side</t>
  </si>
  <si>
    <t>$C$3</t>
  </si>
  <si>
    <t>$C$4</t>
  </si>
  <si>
    <t>$C$10</t>
  </si>
  <si>
    <t>$C$11</t>
  </si>
  <si>
    <t>$C$9</t>
  </si>
  <si>
    <t>Maximization</t>
  </si>
  <si>
    <t>&lt;=</t>
  </si>
  <si>
    <t>Worksheet: [Minimization problem 21 July 2022.xlsx]Maximization- 7 July- Class</t>
  </si>
  <si>
    <t>Report Created: 23-07-2022 12:33:52 PM</t>
  </si>
  <si>
    <t>Maximization of profit OR Duality sum?</t>
  </si>
  <si>
    <t>Worksheet: [All problems on Solver.xlsx]Duality- 14 July- Class</t>
  </si>
  <si>
    <t>Report Created: 23-07-2022 05:57:46 PM</t>
  </si>
  <si>
    <t>$C$12</t>
  </si>
  <si>
    <t>$C$13</t>
  </si>
  <si>
    <t>Airline sum</t>
  </si>
  <si>
    <t>Tables &amp; Chairs sum</t>
  </si>
  <si>
    <t>Whisky, Beer, Brandy sum</t>
  </si>
  <si>
    <r>
      <t xml:space="preserve">Actually, can be solved two times:- </t>
    </r>
    <r>
      <rPr>
        <b/>
        <sz val="10"/>
        <color theme="1"/>
        <rFont val="Calibri"/>
        <family val="2"/>
        <scheme val="minor"/>
      </rPr>
      <t>First time</t>
    </r>
    <r>
      <rPr>
        <sz val="10"/>
        <color theme="1"/>
        <rFont val="Calibri"/>
        <family val="2"/>
        <scheme val="minor"/>
      </rPr>
      <t xml:space="preserve"> without demand constraints.  </t>
    </r>
    <r>
      <rPr>
        <b/>
        <sz val="10"/>
        <color theme="1"/>
        <rFont val="Calibri"/>
        <family val="2"/>
        <scheme val="minor"/>
      </rPr>
      <t>Second time</t>
    </r>
    <r>
      <rPr>
        <sz val="10"/>
        <color theme="1"/>
        <rFont val="Calibri"/>
        <family val="2"/>
        <scheme val="minor"/>
      </rPr>
      <t xml:space="preserve"> with demand constraints. Accroding to the *given 2nd question*.</t>
    </r>
  </si>
  <si>
    <t>Maximize</t>
  </si>
  <si>
    <t>Worksheet: [All problems on Solver.xlsx]Textbook- Pg- 73- 9 July- Home</t>
  </si>
  <si>
    <t>Report Created: 23-07-2022 06:23:35 PM</t>
  </si>
  <si>
    <t>Textbook page 73</t>
  </si>
  <si>
    <t>April 2013- Q.3.c sum</t>
  </si>
  <si>
    <t>Worksheet: [All problems on Solver.xlsx]April 2013- Max- 9 July</t>
  </si>
  <si>
    <t>Report Created: 23-07-2022 07:04:17 PM</t>
  </si>
  <si>
    <t>Worksheet: [All problems on Solver.xlsx]Sheet7</t>
  </si>
  <si>
    <t>Report Created: 23-07-2022 07:10:52 PM</t>
  </si>
  <si>
    <t>01-04-2008- Q.5.2 sum &amp; Textbook page 86</t>
  </si>
  <si>
    <t>April 2015- Q.5.a sum</t>
  </si>
  <si>
    <t>Worksheet: [All problems on Solver.xlsx]Sheet9</t>
  </si>
  <si>
    <t>Report Created: 23-07-2022 07:24:08 PM</t>
  </si>
  <si>
    <t>VK Kapoor- Problem 43- Page 2.37</t>
  </si>
  <si>
    <t>X1 (AM)</t>
  </si>
  <si>
    <t>X2 (AM- FM)</t>
  </si>
  <si>
    <t>Worksheet: [All problems on Solver.xlsx]Sheet11</t>
  </si>
  <si>
    <t>Report Created: 23-07-2022 08:42:23 PM</t>
  </si>
  <si>
    <t>Programs</t>
  </si>
  <si>
    <t>A</t>
  </si>
  <si>
    <t>B</t>
  </si>
  <si>
    <t>C</t>
  </si>
  <si>
    <t>D</t>
  </si>
  <si>
    <t>Programmers</t>
  </si>
  <si>
    <t>Q. These programs should be allocated to these programmers in such a way that the total time would be "less".</t>
  </si>
  <si>
    <t>Column Sum</t>
  </si>
  <si>
    <t>Row Sum</t>
  </si>
  <si>
    <t>Worksheet: [All problems on Solver.xlsx]Sheet1</t>
  </si>
  <si>
    <t>Report Created: 10-08-2022 11:04:13 PM</t>
  </si>
  <si>
    <t>$D$12</t>
  </si>
  <si>
    <t>$E$12</t>
  </si>
  <si>
    <t>$F$12</t>
  </si>
  <si>
    <t>$G$12</t>
  </si>
  <si>
    <t>$D$13</t>
  </si>
  <si>
    <t>$E$13</t>
  </si>
  <si>
    <t>$F$13</t>
  </si>
  <si>
    <t>$G$13</t>
  </si>
  <si>
    <t>$D$14</t>
  </si>
  <si>
    <t>$E$14</t>
  </si>
  <si>
    <t>$F$14</t>
  </si>
  <si>
    <t>$G$14</t>
  </si>
  <si>
    <t>$D$15</t>
  </si>
  <si>
    <t>$E$15</t>
  </si>
  <si>
    <t>$F$15</t>
  </si>
  <si>
    <t>$G$15</t>
  </si>
  <si>
    <t>$D$16</t>
  </si>
  <si>
    <t>Column Sum A</t>
  </si>
  <si>
    <t>$E$16</t>
  </si>
  <si>
    <t>Column Sum B</t>
  </si>
  <si>
    <t>$F$16</t>
  </si>
  <si>
    <t>Column Sum C</t>
  </si>
  <si>
    <t>$G$16</t>
  </si>
  <si>
    <t>Column Sum D</t>
  </si>
  <si>
    <t>$H$12</t>
  </si>
  <si>
    <t>$H$13</t>
  </si>
  <si>
    <t>$H$14</t>
  </si>
  <si>
    <t>$H$15</t>
  </si>
  <si>
    <t>Solution Cell</t>
  </si>
  <si>
    <t>Mumbai-Singapore</t>
  </si>
  <si>
    <t>Mumbai-Shanghai</t>
  </si>
  <si>
    <t>Mumbai-New York</t>
  </si>
  <si>
    <t>Mumbai-Sydney</t>
  </si>
  <si>
    <t>Assignment Problem (Sample)</t>
  </si>
  <si>
    <t>Worksheet: [All problems on Solver.xlsx]Assignment 2- Class 4 August</t>
  </si>
  <si>
    <t>Report Created: 11-08-2022 12:41:16 AM</t>
  </si>
  <si>
    <t>$C$14</t>
  </si>
  <si>
    <t>$C$15</t>
  </si>
  <si>
    <t>$C$16</t>
  </si>
  <si>
    <t>$C$17</t>
  </si>
  <si>
    <t>$D$17</t>
  </si>
  <si>
    <t>$E$17</t>
  </si>
  <si>
    <t>$F$17</t>
  </si>
  <si>
    <t>Flight crew assignment problem</t>
  </si>
  <si>
    <t>Flight number</t>
  </si>
  <si>
    <t>Chennai Departure</t>
  </si>
  <si>
    <t>Mumbai Arrival</t>
  </si>
  <si>
    <t>Mumbai Departure</t>
  </si>
  <si>
    <t>Chennai Arrival</t>
  </si>
  <si>
    <t>Solution</t>
  </si>
  <si>
    <r>
      <t xml:space="preserve">Q. Airlines Operates 7 days in week has time table shown below. Crews have </t>
    </r>
    <r>
      <rPr>
        <b/>
        <sz val="11"/>
        <color theme="1"/>
        <rFont val="Calibri"/>
        <family val="2"/>
        <scheme val="minor"/>
      </rPr>
      <t>minimum 6 hours layovers</t>
    </r>
    <r>
      <rPr>
        <sz val="11"/>
        <color theme="1"/>
        <rFont val="Calibri"/>
        <family val="2"/>
        <scheme val="minor"/>
      </rPr>
      <t xml:space="preserve"> between flights. Obtain the pairings of the flights, that </t>
    </r>
    <r>
      <rPr>
        <b/>
        <sz val="11"/>
        <color theme="1"/>
        <rFont val="Calibri"/>
        <family val="2"/>
        <scheme val="minor"/>
      </rPr>
      <t>minimizes layover time</t>
    </r>
    <r>
      <rPr>
        <sz val="11"/>
        <color theme="1"/>
        <rFont val="Calibri"/>
        <family val="2"/>
        <scheme val="minor"/>
      </rPr>
      <t xml:space="preserve">. For any given pairing the </t>
    </r>
    <r>
      <rPr>
        <b/>
        <sz val="11"/>
        <color theme="1"/>
        <rFont val="Calibri"/>
        <family val="2"/>
        <scheme val="minor"/>
      </rPr>
      <t>crew will be based at the city</t>
    </r>
    <r>
      <rPr>
        <sz val="11"/>
        <color theme="1"/>
        <rFont val="Calibri"/>
        <family val="2"/>
        <scheme val="minor"/>
      </rPr>
      <t xml:space="preserve"> that </t>
    </r>
    <r>
      <rPr>
        <b/>
        <sz val="11"/>
        <color theme="1"/>
        <rFont val="Calibri"/>
        <family val="2"/>
        <scheme val="minor"/>
      </rPr>
      <t>results in smaller layover</t>
    </r>
    <r>
      <rPr>
        <sz val="11"/>
        <color theme="1"/>
        <rFont val="Calibri"/>
        <family val="2"/>
        <scheme val="minor"/>
      </rPr>
      <t>.</t>
    </r>
  </si>
  <si>
    <t>If the crew is based at Chennai &amp; wants to go back to Chennai</t>
  </si>
  <si>
    <t>If the crew is based at Mumbai &amp; wants to go back to Mumbai</t>
  </si>
  <si>
    <t>Minimum matrix</t>
  </si>
  <si>
    <t>Same above Minimum matrix, WITHOUT Variables</t>
  </si>
  <si>
    <t>Assignment solution table</t>
  </si>
  <si>
    <t>20 M</t>
  </si>
  <si>
    <t>22 C M</t>
  </si>
  <si>
    <t>17.5 C</t>
  </si>
  <si>
    <t>8.5 M</t>
  </si>
  <si>
    <t>19 M</t>
  </si>
  <si>
    <t>21 M</t>
  </si>
  <si>
    <t>18.5 C</t>
  </si>
  <si>
    <t>7.5 M</t>
  </si>
  <si>
    <t>6.5 C</t>
  </si>
  <si>
    <t>15.5 M</t>
  </si>
  <si>
    <t>18 C</t>
  </si>
  <si>
    <t>9 M</t>
  </si>
  <si>
    <t>9 C</t>
  </si>
  <si>
    <t>21.5 M</t>
  </si>
  <si>
    <t>Worksheet: [All problems on Solver.xlsx]Assignment 3- Flight pairing</t>
  </si>
  <si>
    <t>Report Created: 11-08-2022 01:47:17 AM</t>
  </si>
  <si>
    <t>$C$40</t>
  </si>
  <si>
    <t>$D$40</t>
  </si>
  <si>
    <t>$E$40</t>
  </si>
  <si>
    <t>$F$40</t>
  </si>
  <si>
    <t>$C$41</t>
  </si>
  <si>
    <t>$D$41</t>
  </si>
  <si>
    <t>$E$41</t>
  </si>
  <si>
    <t>$F$41</t>
  </si>
  <si>
    <t>$C$42</t>
  </si>
  <si>
    <t>$D$42</t>
  </si>
  <si>
    <t>$E$42</t>
  </si>
  <si>
    <t>$F$42</t>
  </si>
  <si>
    <t>$C$43</t>
  </si>
  <si>
    <t>$D$43</t>
  </si>
  <si>
    <t>$E$43</t>
  </si>
  <si>
    <t>$F$43</t>
  </si>
  <si>
    <t>$C$44</t>
  </si>
  <si>
    <t>Column Sum 8.5 M</t>
  </si>
  <si>
    <t>$D$44</t>
  </si>
  <si>
    <t>Column Sum 7.5 M</t>
  </si>
  <si>
    <t>$E$44</t>
  </si>
  <si>
    <t>Column Sum 18 C</t>
  </si>
  <si>
    <t>$F$44</t>
  </si>
  <si>
    <t>Column Sum 21.5 M</t>
  </si>
  <si>
    <t>$G$40</t>
  </si>
  <si>
    <t>$G$41</t>
  </si>
  <si>
    <t>$G$42</t>
  </si>
  <si>
    <t>$G$43</t>
  </si>
  <si>
    <t>Rankings are given according to satisfaction. Assign the flight according to the satisfaction rating levels</t>
  </si>
  <si>
    <t>D1 Mumbai</t>
  </si>
  <si>
    <t>D2 Nagpur</t>
  </si>
  <si>
    <t>D3 Gujarat</t>
  </si>
  <si>
    <t>D4 Delhi</t>
  </si>
  <si>
    <t>Demand</t>
  </si>
  <si>
    <t>Q1 Bhiwandi</t>
  </si>
  <si>
    <t>Q2 Thane</t>
  </si>
  <si>
    <t>Q3 Ambernath</t>
  </si>
  <si>
    <t>Supply</t>
  </si>
  <si>
    <t>Total Demand/Requirement</t>
  </si>
  <si>
    <t>Total Supply</t>
  </si>
  <si>
    <t>Column sum</t>
  </si>
  <si>
    <t>Row sum</t>
  </si>
  <si>
    <t>Microsoft Excel 16.0 Answer Report</t>
  </si>
  <si>
    <t>Report Created: 11-09-2022 07:25:11 PM</t>
  </si>
  <si>
    <t>Result: Solver found a solution.  All Constraints and optimality conditions are satisfied.</t>
  </si>
  <si>
    <t>Solver Engine</t>
  </si>
  <si>
    <t>Engine: Simplex LP</t>
  </si>
  <si>
    <t>Solution Time: 0.016 Seconds.</t>
  </si>
  <si>
    <t>Iterations: 9 Subproblems: 0</t>
  </si>
  <si>
    <t>Solver Options</t>
  </si>
  <si>
    <t>Max Time Unlimited,  Iterations Unlimited, Precision 0.000001</t>
  </si>
  <si>
    <t>Max Subproblems Unlimited, Max Integer Sols Unlimited, Integer Tolerance 1%, Assume NonNegative</t>
  </si>
  <si>
    <t>Objective Cell (Min)</t>
  </si>
  <si>
    <t>Original Value</t>
  </si>
  <si>
    <t>Final Value</t>
  </si>
  <si>
    <t>Integer</t>
  </si>
  <si>
    <t>Cell Value</t>
  </si>
  <si>
    <t>Formula</t>
  </si>
  <si>
    <t>Status</t>
  </si>
  <si>
    <t>Slack</t>
  </si>
  <si>
    <t>$D$19</t>
  </si>
  <si>
    <t>Objective D1 Mumbai</t>
  </si>
  <si>
    <t>Q1 Bhiwandi D1 Mumbai</t>
  </si>
  <si>
    <t>Contin</t>
  </si>
  <si>
    <t>Q1 Bhiwandi D2 Nagpur</t>
  </si>
  <si>
    <t>Q1 Bhiwandi D3 Gujarat</t>
  </si>
  <si>
    <t>Q1 Bhiwandi D4 Delhi</t>
  </si>
  <si>
    <t>Q2 Thane D1 Mumbai</t>
  </si>
  <si>
    <t>Q2 Thane D2 Nagpur</t>
  </si>
  <si>
    <t>Q2 Thane D3 Gujarat</t>
  </si>
  <si>
    <t>Q2 Thane D4 Delhi</t>
  </si>
  <si>
    <t>Q3 Ambernath D1 Mumbai</t>
  </si>
  <si>
    <t>Q3 Ambernath D2 Nagpur</t>
  </si>
  <si>
    <t>Q3 Ambernath D3 Gujarat</t>
  </si>
  <si>
    <t>Q3 Ambernath D4 Delhi</t>
  </si>
  <si>
    <t>Column sum D1 Mumbai</t>
  </si>
  <si>
    <t>$D$15=$D$16</t>
  </si>
  <si>
    <t>Binding</t>
  </si>
  <si>
    <t>Column sum D2 Nagpur</t>
  </si>
  <si>
    <t>$E$15=$E$16</t>
  </si>
  <si>
    <t>Column sum D3 Gujarat</t>
  </si>
  <si>
    <t>$F$15=$F$16</t>
  </si>
  <si>
    <t>Column sum D4 Delhi</t>
  </si>
  <si>
    <t>$G$15=$G$16</t>
  </si>
  <si>
    <t>Q1 Bhiwandi Row sum</t>
  </si>
  <si>
    <t>$H$12=$I$12</t>
  </si>
  <si>
    <t>Q2 Thane Row sum</t>
  </si>
  <si>
    <t>$H$13=$I$13</t>
  </si>
  <si>
    <t>Q3 Ambernath Row sum</t>
  </si>
  <si>
    <t>$H$14=$I$14</t>
  </si>
  <si>
    <t>Microsoft Excel 16.0 Limits Report</t>
  </si>
  <si>
    <t>Variable</t>
  </si>
  <si>
    <t>Lower</t>
  </si>
  <si>
    <t>Limit</t>
  </si>
  <si>
    <t>Result</t>
  </si>
  <si>
    <t>Upper</t>
  </si>
  <si>
    <t>Transportation problem 1 (Class sum)</t>
  </si>
  <si>
    <t>Transportation homework sum</t>
  </si>
  <si>
    <t>Mumbai</t>
  </si>
  <si>
    <t>Kolkata</t>
  </si>
  <si>
    <t>Ranchi</t>
  </si>
  <si>
    <t>Delhi</t>
  </si>
  <si>
    <t>Lucknow</t>
  </si>
  <si>
    <t>Kanpur</t>
  </si>
  <si>
    <t>Total supply</t>
  </si>
  <si>
    <t>Dummy</t>
  </si>
  <si>
    <t>After adding Dummy row</t>
  </si>
  <si>
    <t>Worksheet: [All problems on Solver.xlsx]Transportation 2 Homework</t>
  </si>
  <si>
    <t>Report Created: 11-09-2022 07:41:30 PM</t>
  </si>
  <si>
    <t>Solution Time: 0.015 Seconds.</t>
  </si>
  <si>
    <t>Iterations: 8 Subproblems: 0</t>
  </si>
  <si>
    <t>$D$26</t>
  </si>
  <si>
    <t>Objective Ranchi</t>
  </si>
  <si>
    <t>Mumbai Ranchi</t>
  </si>
  <si>
    <t>$E$19</t>
  </si>
  <si>
    <t>Mumbai Delhi</t>
  </si>
  <si>
    <t>$F$19</t>
  </si>
  <si>
    <t>Mumbai Lucknow</t>
  </si>
  <si>
    <t>$G$19</t>
  </si>
  <si>
    <t>Mumbai Kanpur</t>
  </si>
  <si>
    <t>$D$20</t>
  </si>
  <si>
    <t>Kolkata Ranchi</t>
  </si>
  <si>
    <t>$E$20</t>
  </si>
  <si>
    <t>Kolkata Delhi</t>
  </si>
  <si>
    <t>$F$20</t>
  </si>
  <si>
    <t>Kolkata Lucknow</t>
  </si>
  <si>
    <t>$G$20</t>
  </si>
  <si>
    <t>Kolkata Kanpur</t>
  </si>
  <si>
    <t>$D$21</t>
  </si>
  <si>
    <t>Dummy Ranchi</t>
  </si>
  <si>
    <t>$E$21</t>
  </si>
  <si>
    <t>Dummy Delhi</t>
  </si>
  <si>
    <t>$F$21</t>
  </si>
  <si>
    <t>Dummy Lucknow</t>
  </si>
  <si>
    <t>$G$21</t>
  </si>
  <si>
    <t>Dummy Kanpur</t>
  </si>
  <si>
    <t>$D$22</t>
  </si>
  <si>
    <t>Column sum Ranchi</t>
  </si>
  <si>
    <t>$D$22=$D$23</t>
  </si>
  <si>
    <t>$E$22</t>
  </si>
  <si>
    <t>Column sum Delhi</t>
  </si>
  <si>
    <t>$E$22=$E$23</t>
  </si>
  <si>
    <t>$F$22</t>
  </si>
  <si>
    <t>Column sum Lucknow</t>
  </si>
  <si>
    <t>$F$22=$F$23</t>
  </si>
  <si>
    <t>$G$22</t>
  </si>
  <si>
    <t>Column sum Kanpur</t>
  </si>
  <si>
    <t>$G$22=$G$23</t>
  </si>
  <si>
    <t>$H$19</t>
  </si>
  <si>
    <t>Mumbai Row sum</t>
  </si>
  <si>
    <t>$H$19=$I$19</t>
  </si>
  <si>
    <t>$H$20</t>
  </si>
  <si>
    <t>Kolkata Row sum</t>
  </si>
  <si>
    <t>$H$20=$I$20</t>
  </si>
  <si>
    <t>$H$21</t>
  </si>
  <si>
    <t>Dummy Row sum</t>
  </si>
  <si>
    <t>$H$21=$I$21</t>
  </si>
  <si>
    <t xml:space="preserve">Q. Company purchases 2 components from 3 different suppliers. Suppliers have limited capacity. No one supplier company can meet all the purchasing company's needs. In addition, the suppliers charge different prices for the components. Component
price data (in price per unit) are as follows:- </t>
  </si>
  <si>
    <t>Supplier</t>
  </si>
  <si>
    <t>Component</t>
  </si>
  <si>
    <t xml:space="preserve">Each supplier has a limited capacity in terms of the total number of components it can supply. However, as long as Edwards provides sufficient advance orders, each supplier can devote its capacity to component 1, component 2, or any combination of the two components, if the total number of units ordered is within its capacity. Supplier capacities are as follows:- </t>
  </si>
  <si>
    <t>Capacity</t>
  </si>
  <si>
    <t>$14</t>
  </si>
  <si>
    <t>$10</t>
  </si>
  <si>
    <t>$11</t>
  </si>
  <si>
    <t>$12</t>
  </si>
  <si>
    <t>$13</t>
  </si>
  <si>
    <t>If the Edwards production plan for the next period includes 1000 units of component 1 and 800 units of component 2, what purchases do you recommend? That is, how many units of each component should be ordered from each supplier? What is the total purchase cost for the components?</t>
  </si>
  <si>
    <t xml:space="preserve">Solution:- </t>
  </si>
  <si>
    <t>Component 1</t>
  </si>
  <si>
    <t>Component 2</t>
  </si>
  <si>
    <t>Supplier 1</t>
  </si>
  <si>
    <t>Supplier 2</t>
  </si>
  <si>
    <t>Supplier 3</t>
  </si>
  <si>
    <t>Total demand</t>
  </si>
  <si>
    <t>After adding dummy column</t>
  </si>
  <si>
    <t>Worksheet: [All problems on Solver.xlsx]Transportation 23 August</t>
  </si>
  <si>
    <t>Report Created: 01-10-2022 08:26:50 PM</t>
  </si>
  <si>
    <t>Iterations: 6 Subproblems: 0</t>
  </si>
  <si>
    <t>Max Time Unlimited,  Iterations Unlimited, Precision 0.000001, Use Automatic Scaling</t>
  </si>
  <si>
    <t>Objective Component 1</t>
  </si>
  <si>
    <t>$F$34</t>
  </si>
  <si>
    <t>Supplier 1 Component 1</t>
  </si>
  <si>
    <t>$G$34</t>
  </si>
  <si>
    <t>Supplier 1 Component 2</t>
  </si>
  <si>
    <t>$H$34</t>
  </si>
  <si>
    <t>Supplier 1 Dummy</t>
  </si>
  <si>
    <t>$F$35</t>
  </si>
  <si>
    <t>Supplier 2 Component 1</t>
  </si>
  <si>
    <t>$G$35</t>
  </si>
  <si>
    <t>Supplier 2 Component 2</t>
  </si>
  <si>
    <t>$H$35</t>
  </si>
  <si>
    <t>Supplier 2 Dummy</t>
  </si>
  <si>
    <t>$F$36</t>
  </si>
  <si>
    <t>Supplier 3 Component 1</t>
  </si>
  <si>
    <t>$G$36</t>
  </si>
  <si>
    <t>Supplier 3 Component 2</t>
  </si>
  <si>
    <t>$H$36</t>
  </si>
  <si>
    <t>Supplier 3 Dummy</t>
  </si>
  <si>
    <t>$F$37</t>
  </si>
  <si>
    <t>Column sum Component 1</t>
  </si>
  <si>
    <t>$F$37=$F$38</t>
  </si>
  <si>
    <t>$G$37</t>
  </si>
  <si>
    <t>Column sum Component 2</t>
  </si>
  <si>
    <t>$G$37=$G$38</t>
  </si>
  <si>
    <t>$H$37</t>
  </si>
  <si>
    <t>Column sum Dummy</t>
  </si>
  <si>
    <t>$H$37=$H$38</t>
  </si>
  <si>
    <t>$I$34</t>
  </si>
  <si>
    <t>Supplier 1 Row sum</t>
  </si>
  <si>
    <t>$I$34=$J$34</t>
  </si>
  <si>
    <t>$I$35</t>
  </si>
  <si>
    <t>Supplier 2 Row sum</t>
  </si>
  <si>
    <t>$I$35=$J$35</t>
  </si>
  <si>
    <t>$I$36</t>
  </si>
  <si>
    <t>Supplier 3 Row sum</t>
  </si>
  <si>
    <t>$I$36=$J$36</t>
  </si>
  <si>
    <t>Ajitabh Datta Sir</t>
  </si>
  <si>
    <t>Ajitabh Sir</t>
  </si>
  <si>
    <t>Queuing theory/Queuing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</si>
</sst>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9" x14ac:knownFonts="1">
    <font>
      <sz val="11"/>
      <color theme="1"/>
      <name val="Calibri"/>
      <family val="2"/>
      <scheme val="minor"/>
    </font>
    <font>
      <b/>
      <sz val="11"/>
      <color theme="1"/>
      <name val="Calibri"/>
      <family val="2"/>
      <scheme val="minor"/>
    </font>
    <font>
      <b/>
      <sz val="11"/>
      <color indexed="18"/>
      <name val="Calibri"/>
      <family val="2"/>
      <scheme val="minor"/>
    </font>
    <font>
      <b/>
      <u/>
      <sz val="11"/>
      <color theme="1"/>
      <name val="Calibri"/>
      <family val="2"/>
      <scheme val="minor"/>
    </font>
    <font>
      <sz val="10"/>
      <color theme="1"/>
      <name val="Calibri"/>
      <family val="2"/>
      <scheme val="minor"/>
    </font>
    <font>
      <b/>
      <sz val="10"/>
      <color theme="1"/>
      <name val="Calibri"/>
      <family val="2"/>
      <scheme val="minor"/>
    </font>
    <font>
      <u/>
      <sz val="11"/>
      <color theme="1"/>
      <name val="Calibri"/>
      <family val="2"/>
      <scheme val="minor"/>
    </font>
    <font>
      <u/>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s>
  <borders count="64">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
      <left/>
      <right/>
      <top style="medium">
        <color indexed="23"/>
      </top>
      <bottom style="medium">
        <color indexed="23"/>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s>
  <cellStyleXfs count="1">
    <xf numFmtId="0" fontId="0" fillId="0" borderId="0"/>
  </cellStyleXfs>
  <cellXfs count="193">
    <xf numFmtId="0" fontId="0" fillId="0" borderId="0" xfId="0"/>
    <xf numFmtId="0" fontId="1" fillId="0" borderId="0" xfId="0" applyFont="1"/>
    <xf numFmtId="0" fontId="0" fillId="0" borderId="3" xfId="0" applyBorder="1"/>
    <xf numFmtId="0" fontId="0" fillId="0" borderId="4" xfId="0" applyBorder="1"/>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0" fontId="0" fillId="0" borderId="5" xfId="0" applyBorder="1" applyAlignment="1">
      <alignment horizontal="center"/>
    </xf>
    <xf numFmtId="0" fontId="0" fillId="0" borderId="6" xfId="0" applyBorder="1" applyAlignment="1">
      <alignment horizontal="center"/>
    </xf>
    <xf numFmtId="0" fontId="6"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5" xfId="0" applyFont="1"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6"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 fillId="0" borderId="36"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3" xfId="0" applyFont="1" applyBorder="1" applyAlignment="1">
      <alignment horizontal="center"/>
    </xf>
    <xf numFmtId="18" fontId="0" fillId="0" borderId="16" xfId="0" applyNumberFormat="1" applyBorder="1" applyAlignment="1">
      <alignment horizontal="center"/>
    </xf>
    <xf numFmtId="18" fontId="0" fillId="0" borderId="13" xfId="0" applyNumberFormat="1" applyBorder="1" applyAlignment="1">
      <alignment horizontal="center"/>
    </xf>
    <xf numFmtId="0" fontId="1" fillId="0" borderId="34" xfId="0" applyFont="1" applyBorder="1" applyAlignment="1">
      <alignment horizontal="center"/>
    </xf>
    <xf numFmtId="18" fontId="0" fillId="0" borderId="30" xfId="0" applyNumberFormat="1" applyBorder="1" applyAlignment="1">
      <alignment horizontal="center"/>
    </xf>
    <xf numFmtId="18" fontId="0" fillId="0" borderId="9" xfId="0" applyNumberFormat="1" applyBorder="1" applyAlignment="1">
      <alignment horizontal="center"/>
    </xf>
    <xf numFmtId="0" fontId="1" fillId="0" borderId="32" xfId="0" applyFont="1" applyBorder="1" applyAlignment="1">
      <alignment horizontal="center"/>
    </xf>
    <xf numFmtId="18" fontId="0" fillId="0" borderId="29" xfId="0" applyNumberFormat="1" applyBorder="1" applyAlignment="1">
      <alignment horizontal="center"/>
    </xf>
    <xf numFmtId="18" fontId="0" fillId="0" borderId="11" xfId="0" applyNumberFormat="1" applyBorder="1" applyAlignment="1">
      <alignment horizontal="center"/>
    </xf>
    <xf numFmtId="0" fontId="1" fillId="0" borderId="41" xfId="0" applyFont="1" applyBorder="1" applyAlignment="1">
      <alignment horizontal="center"/>
    </xf>
    <xf numFmtId="18" fontId="0" fillId="0" borderId="42" xfId="0" applyNumberFormat="1" applyBorder="1" applyAlignment="1">
      <alignment horizontal="center"/>
    </xf>
    <xf numFmtId="18" fontId="0" fillId="0" borderId="35" xfId="0" applyNumberFormat="1" applyBorder="1" applyAlignment="1">
      <alignment horizontal="center"/>
    </xf>
    <xf numFmtId="18" fontId="0" fillId="0" borderId="43" xfId="0" applyNumberFormat="1" applyBorder="1" applyAlignment="1">
      <alignment horizontal="center"/>
    </xf>
    <xf numFmtId="0" fontId="0" fillId="0" borderId="45" xfId="0" applyBorder="1" applyAlignment="1">
      <alignment horizontal="center"/>
    </xf>
    <xf numFmtId="0" fontId="0" fillId="0" borderId="36" xfId="0" applyBorder="1" applyAlignment="1">
      <alignment horizontal="center"/>
    </xf>
    <xf numFmtId="0" fontId="0" fillId="0" borderId="36" xfId="0" applyBorder="1"/>
    <xf numFmtId="0" fontId="0" fillId="0" borderId="5" xfId="0" applyBorder="1"/>
    <xf numFmtId="0" fontId="0" fillId="0" borderId="27" xfId="0" applyBorder="1"/>
    <xf numFmtId="0" fontId="0" fillId="0" borderId="14" xfId="0" applyBorder="1"/>
    <xf numFmtId="0" fontId="0" fillId="0" borderId="40" xfId="0" applyBorder="1"/>
    <xf numFmtId="0" fontId="0" fillId="0" borderId="15" xfId="0" applyBorder="1"/>
    <xf numFmtId="0" fontId="0" fillId="0" borderId="39" xfId="0" applyBorder="1"/>
    <xf numFmtId="0" fontId="0" fillId="0" borderId="16" xfId="0" applyBorder="1"/>
    <xf numFmtId="0" fontId="0" fillId="0" borderId="30" xfId="0" applyBorder="1"/>
    <xf numFmtId="0" fontId="0" fillId="0" borderId="33" xfId="0" applyBorder="1"/>
    <xf numFmtId="0" fontId="0" fillId="0" borderId="34" xfId="0" applyBorder="1"/>
    <xf numFmtId="0" fontId="0" fillId="0" borderId="32" xfId="0" applyBorder="1"/>
    <xf numFmtId="0" fontId="0" fillId="0" borderId="38" xfId="0" applyBorder="1"/>
    <xf numFmtId="0" fontId="0" fillId="0" borderId="51" xfId="0" applyBorder="1"/>
    <xf numFmtId="0" fontId="0" fillId="0" borderId="13" xfId="0" applyBorder="1"/>
    <xf numFmtId="0" fontId="0" fillId="0" borderId="9" xfId="0" applyBorder="1"/>
    <xf numFmtId="0" fontId="0" fillId="0" borderId="29" xfId="0" applyBorder="1"/>
    <xf numFmtId="0" fontId="0" fillId="0" borderId="26" xfId="0" applyBorder="1"/>
    <xf numFmtId="0" fontId="0" fillId="0" borderId="11"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56" xfId="0" applyBorder="1"/>
    <xf numFmtId="0" fontId="0" fillId="0" borderId="57" xfId="0" applyBorder="1"/>
    <xf numFmtId="0" fontId="0" fillId="0" borderId="21" xfId="0" applyBorder="1"/>
    <xf numFmtId="0" fontId="2" fillId="0" borderId="58" xfId="0" applyFont="1" applyBorder="1" applyAlignment="1">
      <alignment horizontal="center"/>
    </xf>
    <xf numFmtId="0" fontId="1" fillId="0" borderId="14" xfId="0" applyFont="1" applyBorder="1"/>
    <xf numFmtId="0" fontId="0" fillId="0" borderId="24" xfId="0" applyBorder="1"/>
    <xf numFmtId="0" fontId="0" fillId="0" borderId="44" xfId="0" applyBorder="1"/>
    <xf numFmtId="0" fontId="0" fillId="0" borderId="25" xfId="0" applyBorder="1"/>
    <xf numFmtId="0" fontId="0" fillId="0" borderId="7" xfId="0" applyBorder="1"/>
    <xf numFmtId="0" fontId="0" fillId="0" borderId="59" xfId="0" applyBorder="1"/>
    <xf numFmtId="0" fontId="0" fillId="0" borderId="60" xfId="0" applyBorder="1"/>
    <xf numFmtId="0" fontId="0" fillId="0" borderId="28" xfId="0" applyBorder="1"/>
    <xf numFmtId="164" fontId="0" fillId="0" borderId="9" xfId="0" applyNumberFormat="1" applyBorder="1"/>
    <xf numFmtId="164" fontId="0" fillId="0" borderId="26" xfId="0" applyNumberFormat="1" applyBorder="1"/>
    <xf numFmtId="164" fontId="0" fillId="0" borderId="11" xfId="0" applyNumberFormat="1" applyBorder="1"/>
    <xf numFmtId="164" fontId="0" fillId="0" borderId="27" xfId="0" applyNumberFormat="1" applyBorder="1"/>
    <xf numFmtId="164" fontId="0" fillId="0" borderId="13" xfId="0" applyNumberFormat="1" applyBorder="1"/>
    <xf numFmtId="164" fontId="0" fillId="0" borderId="16" xfId="0" applyNumberFormat="1" applyBorder="1"/>
    <xf numFmtId="164" fontId="0" fillId="0" borderId="29" xfId="0" applyNumberFormat="1" applyBorder="1"/>
    <xf numFmtId="0" fontId="1" fillId="0" borderId="39" xfId="0" applyFont="1" applyBorder="1"/>
    <xf numFmtId="0" fontId="1" fillId="0" borderId="40" xfId="0" applyFont="1" applyBorder="1"/>
    <xf numFmtId="0" fontId="1" fillId="0" borderId="15" xfId="0" applyFont="1" applyBorder="1"/>
    <xf numFmtId="0" fontId="1" fillId="0" borderId="33" xfId="0" applyFont="1" applyBorder="1"/>
    <xf numFmtId="0" fontId="1" fillId="0" borderId="32" xfId="0" applyFont="1" applyBorder="1"/>
    <xf numFmtId="0" fontId="1" fillId="0" borderId="31" xfId="0" applyFont="1" applyBorder="1"/>
    <xf numFmtId="0" fontId="0" fillId="0" borderId="61" xfId="0" applyBorder="1"/>
    <xf numFmtId="0" fontId="0" fillId="0" borderId="6" xfId="0" applyBorder="1"/>
    <xf numFmtId="0" fontId="0" fillId="0" borderId="41" xfId="0" applyBorder="1"/>
    <xf numFmtId="0" fontId="0" fillId="0" borderId="42" xfId="0" applyBorder="1"/>
    <xf numFmtId="0" fontId="0" fillId="0" borderId="35" xfId="0" applyBorder="1"/>
    <xf numFmtId="0" fontId="0" fillId="0" borderId="62" xfId="0" applyBorder="1"/>
    <xf numFmtId="0" fontId="0" fillId="0" borderId="63" xfId="0" applyBorder="1"/>
    <xf numFmtId="164" fontId="0" fillId="0" borderId="30" xfId="0" applyNumberFormat="1" applyBorder="1"/>
    <xf numFmtId="0" fontId="3" fillId="0" borderId="0" xfId="0" applyFont="1" applyAlignment="1">
      <alignment horizontal="center"/>
    </xf>
    <xf numFmtId="0" fontId="4" fillId="0" borderId="0" xfId="0" applyFont="1" applyAlignment="1">
      <alignment horizontal="center" vertical="center" wrapText="1"/>
    </xf>
    <xf numFmtId="17" fontId="3" fillId="0" borderId="0" xfId="0" applyNumberFormat="1" applyFont="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1" fillId="0" borderId="6" xfId="0" applyFont="1" applyBorder="1" applyAlignment="1">
      <alignment horizontal="center"/>
    </xf>
    <xf numFmtId="0" fontId="5" fillId="0" borderId="5" xfId="0" applyFont="1" applyBorder="1" applyAlignment="1">
      <alignment horizontal="center" vertical="center" wrapText="1"/>
    </xf>
    <xf numFmtId="0" fontId="1" fillId="0" borderId="37" xfId="0" applyFont="1" applyBorder="1" applyAlignment="1">
      <alignment horizontal="center"/>
    </xf>
    <xf numFmtId="0" fontId="1" fillId="0" borderId="38"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37" xfId="0" applyFont="1" applyBorder="1" applyAlignment="1">
      <alignment horizontal="center"/>
    </xf>
    <xf numFmtId="0" fontId="3" fillId="0" borderId="44" xfId="0" applyFont="1" applyBorder="1" applyAlignment="1">
      <alignment horizontal="center"/>
    </xf>
    <xf numFmtId="0" fontId="3" fillId="0" borderId="38"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0" xfId="0" applyAlignment="1">
      <alignment horizontal="center"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1" fillId="3" borderId="37" xfId="0" applyFont="1" applyFill="1" applyBorder="1" applyAlignment="1">
      <alignment horizontal="center"/>
    </xf>
    <xf numFmtId="0" fontId="1" fillId="3" borderId="44" xfId="0" applyFont="1" applyFill="1" applyBorder="1" applyAlignment="1">
      <alignment horizontal="center"/>
    </xf>
    <xf numFmtId="0" fontId="1" fillId="3" borderId="38" xfId="0" applyFont="1" applyFill="1" applyBorder="1" applyAlignment="1">
      <alignment horizontal="center"/>
    </xf>
    <xf numFmtId="0" fontId="3" fillId="0" borderId="14" xfId="0" applyFont="1" applyBorder="1" applyAlignment="1">
      <alignment horizontal="center"/>
    </xf>
    <xf numFmtId="0" fontId="3" fillId="0" borderId="40" xfId="0" applyFont="1" applyBorder="1" applyAlignment="1">
      <alignment horizontal="center"/>
    </xf>
    <xf numFmtId="0" fontId="3" fillId="0" borderId="15" xfId="0" applyFont="1" applyBorder="1" applyAlignment="1">
      <alignment horizontal="center"/>
    </xf>
    <xf numFmtId="0" fontId="3" fillId="0" borderId="46" xfId="0" applyFont="1" applyBorder="1" applyAlignment="1">
      <alignment horizontal="center"/>
    </xf>
    <xf numFmtId="0" fontId="3" fillId="0" borderId="47" xfId="0" applyFont="1" applyBorder="1" applyAlignment="1">
      <alignment horizontal="center"/>
    </xf>
    <xf numFmtId="0" fontId="3" fillId="0" borderId="48" xfId="0" applyFont="1" applyBorder="1" applyAlignment="1">
      <alignment horizontal="center"/>
    </xf>
    <xf numFmtId="0" fontId="1" fillId="0" borderId="44" xfId="0" applyFont="1" applyBorder="1" applyAlignment="1">
      <alignment horizontal="center"/>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20" xfId="0" applyFont="1" applyBorder="1" applyAlignment="1">
      <alignment horizontal="center"/>
    </xf>
    <xf numFmtId="0" fontId="1" fillId="0" borderId="0" xfId="0" applyFont="1" applyAlignment="1">
      <alignment horizontal="center"/>
    </xf>
    <xf numFmtId="0" fontId="1" fillId="0" borderId="21" xfId="0" applyFont="1" applyBorder="1" applyAlignment="1">
      <alignment horizontal="center"/>
    </xf>
    <xf numFmtId="0" fontId="1" fillId="0" borderId="17"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2" xfId="0" applyFont="1" applyBorder="1" applyAlignment="1">
      <alignment horizontal="center" vertical="center" wrapText="1"/>
    </xf>
    <xf numFmtId="0" fontId="7" fillId="0" borderId="37" xfId="0" applyFont="1" applyBorder="1" applyAlignment="1">
      <alignment horizontal="center"/>
    </xf>
    <xf numFmtId="0" fontId="7" fillId="0" borderId="44" xfId="0" applyFont="1" applyBorder="1" applyAlignment="1">
      <alignment horizontal="center"/>
    </xf>
    <xf numFmtId="0" fontId="7" fillId="0" borderId="38" xfId="0" applyFont="1" applyBorder="1" applyAlignment="1">
      <alignment horizont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4" borderId="37" xfId="0" applyFont="1" applyFill="1" applyBorder="1" applyAlignment="1">
      <alignment horizontal="center"/>
    </xf>
    <xf numFmtId="0" fontId="1" fillId="4" borderId="38" xfId="0" applyFont="1" applyFill="1"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1" fillId="0" borderId="37"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17" xfId="0" applyFont="1" applyBorder="1" applyAlignment="1">
      <alignment horizontal="center" wrapText="1"/>
    </xf>
    <xf numFmtId="0" fontId="1" fillId="0" borderId="18" xfId="0" applyFont="1" applyBorder="1" applyAlignment="1">
      <alignment horizontal="center" wrapText="1"/>
    </xf>
    <xf numFmtId="0" fontId="1" fillId="0" borderId="19" xfId="0" applyFont="1" applyBorder="1" applyAlignment="1">
      <alignment horizontal="center" wrapText="1"/>
    </xf>
    <xf numFmtId="0" fontId="1" fillId="0" borderId="20" xfId="0" applyFont="1" applyBorder="1" applyAlignment="1">
      <alignment horizontal="center" wrapText="1"/>
    </xf>
    <xf numFmtId="0" fontId="1" fillId="0" borderId="0" xfId="0" applyFont="1" applyAlignment="1">
      <alignment horizontal="center" wrapText="1"/>
    </xf>
    <xf numFmtId="0" fontId="1" fillId="0" borderId="21" xfId="0" applyFont="1" applyBorder="1" applyAlignment="1">
      <alignment horizontal="center" wrapText="1"/>
    </xf>
    <xf numFmtId="0" fontId="1" fillId="0" borderId="22" xfId="0" applyFont="1" applyBorder="1" applyAlignment="1">
      <alignment horizontal="center" wrapText="1"/>
    </xf>
    <xf numFmtId="0" fontId="1" fillId="0" borderId="23" xfId="0" applyFont="1" applyBorder="1" applyAlignment="1">
      <alignment horizontal="center" wrapText="1"/>
    </xf>
    <xf numFmtId="0" fontId="1" fillId="0" borderId="24" xfId="0" applyFont="1" applyBorder="1" applyAlignment="1">
      <alignment horizontal="center" wrapText="1"/>
    </xf>
    <xf numFmtId="0" fontId="3" fillId="0" borderId="49" xfId="0" applyFont="1" applyBorder="1" applyAlignment="1">
      <alignment horizontal="center" vertical="center" wrapText="1"/>
    </xf>
    <xf numFmtId="0" fontId="3" fillId="0" borderId="51" xfId="0" applyFont="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1" fillId="0" borderId="37" xfId="0" applyFont="1" applyBorder="1" applyAlignment="1">
      <alignment horizontal="center" vertical="center"/>
    </xf>
    <xf numFmtId="0" fontId="1" fillId="0" borderId="44" xfId="0" applyFont="1" applyBorder="1" applyAlignment="1">
      <alignment horizontal="center" vertical="center"/>
    </xf>
    <xf numFmtId="0" fontId="1" fillId="0" borderId="3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B009-F31F-4ED5-85B8-DD1B45428689}">
  <dimension ref="A1:H17"/>
  <sheetViews>
    <sheetView showGridLines="0" zoomScale="130" zoomScaleNormal="130" workbookViewId="0"/>
  </sheetViews>
  <sheetFormatPr defaultRowHeight="14.4" x14ac:dyDescent="0.3"/>
  <cols>
    <col min="1" max="1" width="2.33203125" customWidth="1"/>
    <col min="2" max="2" width="6.109375" bestFit="1" customWidth="1"/>
    <col min="3" max="4" width="6" bestFit="1" customWidth="1"/>
    <col min="5" max="5" width="12" bestFit="1" customWidth="1"/>
    <col min="6" max="6" width="10.109375" bestFit="1" customWidth="1"/>
    <col min="7" max="7" width="9.21875" bestFit="1" customWidth="1"/>
    <col min="8" max="8" width="12" bestFit="1" customWidth="1"/>
  </cols>
  <sheetData>
    <row r="1" spans="1:8" x14ac:dyDescent="0.3">
      <c r="A1" s="1" t="s">
        <v>7</v>
      </c>
    </row>
    <row r="2" spans="1:8" x14ac:dyDescent="0.3">
      <c r="A2" s="1" t="s">
        <v>8</v>
      </c>
    </row>
    <row r="3" spans="1:8" x14ac:dyDescent="0.3">
      <c r="A3" s="1" t="s">
        <v>9</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12</v>
      </c>
      <c r="E9" s="2">
        <v>0</v>
      </c>
      <c r="F9" s="2">
        <v>600</v>
      </c>
      <c r="G9" s="2">
        <v>599.9999999999992</v>
      </c>
      <c r="H9" s="2">
        <v>439.99999999999994</v>
      </c>
    </row>
    <row r="10" spans="1:8" ht="15" thickBot="1" x14ac:dyDescent="0.35">
      <c r="B10" s="3" t="s">
        <v>26</v>
      </c>
      <c r="C10" s="3" t="s">
        <v>2</v>
      </c>
      <c r="D10" s="3">
        <v>4</v>
      </c>
      <c r="E10" s="3">
        <v>0</v>
      </c>
      <c r="F10" s="3">
        <v>400</v>
      </c>
      <c r="G10" s="3">
        <v>1099.9999999999998</v>
      </c>
      <c r="H10" s="3">
        <v>199.99999999999977</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40000</v>
      </c>
      <c r="E15" s="2">
        <v>0.16923076923076921</v>
      </c>
      <c r="F15" s="2">
        <v>40000</v>
      </c>
      <c r="G15" s="2">
        <v>26000</v>
      </c>
      <c r="H15" s="2">
        <v>11555.555555555562</v>
      </c>
    </row>
    <row r="16" spans="1:8" x14ac:dyDescent="0.3">
      <c r="B16" s="2" t="s">
        <v>28</v>
      </c>
      <c r="C16" s="2"/>
      <c r="D16" s="2">
        <v>44000</v>
      </c>
      <c r="E16" s="2">
        <v>4.6153846153846115E-2</v>
      </c>
      <c r="F16" s="2">
        <v>44000</v>
      </c>
      <c r="G16" s="2">
        <v>155999.99999999991</v>
      </c>
      <c r="H16" s="2">
        <v>17333.333333333328</v>
      </c>
    </row>
    <row r="17" spans="2:8" ht="15" thickBot="1" x14ac:dyDescent="0.35">
      <c r="B17" s="3" t="s">
        <v>29</v>
      </c>
      <c r="C17" s="3"/>
      <c r="D17" s="3">
        <v>24000</v>
      </c>
      <c r="E17" s="3">
        <v>0</v>
      </c>
      <c r="F17" s="3">
        <v>20000</v>
      </c>
      <c r="G17" s="3">
        <v>4000.0000000000023</v>
      </c>
      <c r="H17" s="3">
        <v>1E+30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B499-635A-471D-AE3A-25DA74AD7088}">
  <dimension ref="B1:K22"/>
  <sheetViews>
    <sheetView zoomScale="130" zoomScaleNormal="130" workbookViewId="0">
      <selection activeCell="H11" sqref="H11"/>
    </sheetView>
  </sheetViews>
  <sheetFormatPr defaultRowHeight="14.4" x14ac:dyDescent="0.3"/>
  <cols>
    <col min="2" max="2" width="11.44140625" customWidth="1"/>
  </cols>
  <sheetData>
    <row r="1" spans="2:11" x14ac:dyDescent="0.3">
      <c r="B1" s="105" t="s">
        <v>47</v>
      </c>
      <c r="C1" s="105"/>
      <c r="D1" s="105"/>
      <c r="E1" s="105"/>
      <c r="F1" s="7"/>
      <c r="G1" s="7"/>
      <c r="H1" s="7"/>
      <c r="I1" s="7"/>
      <c r="J1" s="7"/>
      <c r="K1" s="7"/>
    </row>
    <row r="2" spans="2:11" x14ac:dyDescent="0.3">
      <c r="B2" s="6" t="s">
        <v>0</v>
      </c>
      <c r="C2" s="7"/>
      <c r="D2" s="7"/>
      <c r="E2" s="7"/>
      <c r="F2" s="7"/>
      <c r="G2" s="7"/>
      <c r="H2" s="7"/>
      <c r="I2" s="7"/>
      <c r="J2" s="7"/>
      <c r="K2" s="7"/>
    </row>
    <row r="3" spans="2:11" x14ac:dyDescent="0.3">
      <c r="B3" s="7" t="s">
        <v>1</v>
      </c>
      <c r="C3" s="7">
        <v>4</v>
      </c>
      <c r="D3" s="7"/>
      <c r="E3" s="7"/>
      <c r="F3" s="7"/>
      <c r="G3" s="7"/>
      <c r="H3" s="7"/>
      <c r="I3" s="7"/>
      <c r="J3" s="7"/>
      <c r="K3" s="7"/>
    </row>
    <row r="4" spans="2:11" x14ac:dyDescent="0.3">
      <c r="B4" s="7" t="s">
        <v>2</v>
      </c>
      <c r="C4" s="7">
        <v>2</v>
      </c>
      <c r="D4" s="7"/>
      <c r="E4" s="7"/>
      <c r="F4" s="7"/>
      <c r="G4" s="7"/>
      <c r="H4" s="7"/>
      <c r="I4" s="7"/>
      <c r="J4" s="7"/>
      <c r="K4" s="7"/>
    </row>
    <row r="5" spans="2:11" x14ac:dyDescent="0.3">
      <c r="B5" s="7"/>
      <c r="C5" s="7"/>
      <c r="D5" s="7"/>
      <c r="E5" s="7"/>
      <c r="F5" s="7"/>
      <c r="G5" s="7"/>
      <c r="H5" s="7"/>
      <c r="I5" s="7"/>
      <c r="J5" s="7"/>
      <c r="K5" s="7"/>
    </row>
    <row r="6" spans="2:11" x14ac:dyDescent="0.3">
      <c r="B6" s="6" t="s">
        <v>3</v>
      </c>
      <c r="C6" s="7">
        <f>2*C3+C4</f>
        <v>10</v>
      </c>
      <c r="D6" s="7" t="s">
        <v>43</v>
      </c>
      <c r="E6" s="7"/>
      <c r="F6" s="7"/>
      <c r="G6" s="7"/>
      <c r="H6" s="7"/>
      <c r="I6" s="7"/>
      <c r="J6" s="7"/>
      <c r="K6" s="7"/>
    </row>
    <row r="7" spans="2:11" x14ac:dyDescent="0.3">
      <c r="B7" s="7"/>
      <c r="C7" s="7"/>
      <c r="D7" s="7"/>
      <c r="E7" s="7"/>
      <c r="F7" s="7"/>
      <c r="G7" s="7"/>
      <c r="H7" s="7"/>
      <c r="I7" s="7"/>
      <c r="J7" s="7"/>
      <c r="K7" s="7"/>
    </row>
    <row r="8" spans="2:11" x14ac:dyDescent="0.3">
      <c r="B8" s="6" t="s">
        <v>5</v>
      </c>
      <c r="C8" s="7"/>
      <c r="D8" s="7"/>
      <c r="E8" s="7"/>
      <c r="F8" s="7"/>
      <c r="G8" s="7"/>
      <c r="H8" s="7"/>
      <c r="I8" s="7"/>
      <c r="J8" s="7"/>
      <c r="K8" s="7"/>
    </row>
    <row r="9" spans="2:11" x14ac:dyDescent="0.3">
      <c r="B9" s="7">
        <v>1</v>
      </c>
      <c r="C9" s="7">
        <f>C3+2*C4</f>
        <v>8</v>
      </c>
      <c r="D9" s="7" t="s">
        <v>31</v>
      </c>
      <c r="E9" s="7">
        <v>10</v>
      </c>
      <c r="F9" s="7"/>
      <c r="G9" s="7"/>
      <c r="H9" s="7"/>
      <c r="I9" s="7"/>
      <c r="J9" s="7"/>
      <c r="K9" s="7"/>
    </row>
    <row r="10" spans="2:11" x14ac:dyDescent="0.3">
      <c r="B10" s="7">
        <v>2</v>
      </c>
      <c r="C10" s="7">
        <f>C3+C4</f>
        <v>6</v>
      </c>
      <c r="D10" s="7" t="s">
        <v>31</v>
      </c>
      <c r="E10" s="7">
        <v>6</v>
      </c>
      <c r="F10" s="7"/>
      <c r="G10" s="7"/>
      <c r="H10" s="7"/>
      <c r="I10" s="7"/>
      <c r="J10" s="7"/>
      <c r="K10" s="7"/>
    </row>
    <row r="11" spans="2:11" x14ac:dyDescent="0.3">
      <c r="B11" s="7">
        <v>3</v>
      </c>
      <c r="C11" s="7">
        <f>C3-C4</f>
        <v>2</v>
      </c>
      <c r="D11" s="7" t="s">
        <v>31</v>
      </c>
      <c r="E11" s="7">
        <v>2</v>
      </c>
      <c r="F11" s="7"/>
      <c r="G11" s="7"/>
      <c r="H11" s="7"/>
      <c r="I11" s="7"/>
      <c r="J11" s="7"/>
      <c r="K11" s="7"/>
    </row>
    <row r="12" spans="2:11" x14ac:dyDescent="0.3">
      <c r="B12" s="7">
        <v>4</v>
      </c>
      <c r="C12" s="7">
        <f>C3-2*C4</f>
        <v>0</v>
      </c>
      <c r="D12" s="7" t="s">
        <v>31</v>
      </c>
      <c r="E12" s="7">
        <v>1</v>
      </c>
      <c r="F12" s="7"/>
      <c r="G12" s="7"/>
      <c r="H12" s="7"/>
      <c r="I12" s="7"/>
      <c r="J12" s="7"/>
      <c r="K12" s="7"/>
    </row>
    <row r="13" spans="2:11" x14ac:dyDescent="0.3">
      <c r="B13" s="7"/>
      <c r="C13" s="7"/>
      <c r="D13" s="7"/>
      <c r="E13" s="7"/>
      <c r="F13" s="7"/>
      <c r="G13" s="7"/>
      <c r="H13" s="7"/>
      <c r="I13" s="7"/>
      <c r="J13" s="7"/>
      <c r="K13" s="7"/>
    </row>
    <row r="14" spans="2:11" x14ac:dyDescent="0.3">
      <c r="B14" s="7"/>
      <c r="C14" s="7"/>
      <c r="D14" s="7"/>
      <c r="E14" s="7"/>
      <c r="F14" s="7"/>
      <c r="G14" s="7"/>
      <c r="H14" s="7"/>
      <c r="I14" s="7"/>
      <c r="J14" s="7"/>
      <c r="K14" s="7"/>
    </row>
    <row r="15" spans="2:11" x14ac:dyDescent="0.3">
      <c r="B15" s="7"/>
      <c r="C15" s="7"/>
      <c r="D15" s="7"/>
      <c r="E15" s="7"/>
      <c r="F15" s="7"/>
      <c r="G15" s="7"/>
      <c r="H15" s="7"/>
      <c r="I15" s="7"/>
      <c r="J15" s="7"/>
      <c r="K15" s="7"/>
    </row>
    <row r="16" spans="2:11" x14ac:dyDescent="0.3">
      <c r="B16" s="7"/>
      <c r="C16" s="7"/>
      <c r="D16" s="7"/>
      <c r="E16" s="7"/>
      <c r="F16" s="7"/>
      <c r="G16" s="7"/>
      <c r="H16" s="7"/>
      <c r="I16" s="7"/>
      <c r="J16" s="7"/>
      <c r="K16" s="7"/>
    </row>
    <row r="17" spans="2:11" x14ac:dyDescent="0.3">
      <c r="B17" s="7"/>
      <c r="C17" s="7"/>
      <c r="D17" s="7"/>
      <c r="E17" s="7"/>
      <c r="F17" s="7"/>
      <c r="G17" s="7"/>
      <c r="H17" s="7"/>
      <c r="I17" s="7"/>
      <c r="J17" s="7"/>
      <c r="K17" s="7"/>
    </row>
    <row r="18" spans="2:11" x14ac:dyDescent="0.3">
      <c r="B18" s="7"/>
      <c r="C18" s="7"/>
      <c r="D18" s="7"/>
      <c r="E18" s="7"/>
      <c r="F18" s="7"/>
      <c r="G18" s="7"/>
      <c r="H18" s="7"/>
      <c r="I18" s="7"/>
      <c r="J18" s="7"/>
      <c r="K18" s="7"/>
    </row>
    <row r="19" spans="2:11" x14ac:dyDescent="0.3">
      <c r="B19" s="7"/>
      <c r="C19" s="7"/>
      <c r="D19" s="7"/>
      <c r="E19" s="7"/>
      <c r="F19" s="7"/>
      <c r="G19" s="7"/>
      <c r="H19" s="7"/>
      <c r="I19" s="7"/>
      <c r="J19" s="7"/>
      <c r="K19" s="7"/>
    </row>
    <row r="20" spans="2:11" x14ac:dyDescent="0.3">
      <c r="B20" s="7"/>
      <c r="C20" s="7"/>
      <c r="D20" s="7"/>
      <c r="E20" s="7"/>
      <c r="F20" s="7"/>
      <c r="G20" s="7"/>
      <c r="H20" s="7"/>
      <c r="I20" s="7"/>
      <c r="J20" s="7"/>
      <c r="K20" s="7"/>
    </row>
    <row r="21" spans="2:11" x14ac:dyDescent="0.3">
      <c r="B21" s="7"/>
      <c r="C21" s="7"/>
      <c r="D21" s="7"/>
      <c r="E21" s="7"/>
      <c r="F21" s="7"/>
      <c r="G21" s="7"/>
      <c r="H21" s="7"/>
      <c r="I21" s="7"/>
      <c r="J21" s="7"/>
      <c r="K21" s="7"/>
    </row>
    <row r="22" spans="2:11" x14ac:dyDescent="0.3">
      <c r="B22" s="7"/>
      <c r="C22" s="7"/>
      <c r="D22" s="7"/>
      <c r="E22" s="7"/>
      <c r="F22" s="7"/>
      <c r="G22" s="7"/>
      <c r="H22" s="7"/>
      <c r="I22" s="7"/>
      <c r="J22" s="7"/>
      <c r="K22" s="7"/>
    </row>
  </sheetData>
  <mergeCells count="1">
    <mergeCell ref="B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927E-82D8-4524-8738-899AB4343493}">
  <dimension ref="A1:H17"/>
  <sheetViews>
    <sheetView showGridLines="0" workbookViewId="0"/>
  </sheetViews>
  <sheetFormatPr defaultRowHeight="14.4" x14ac:dyDescent="0.3"/>
  <cols>
    <col min="1" max="1" width="2.33203125" customWidth="1"/>
    <col min="2" max="2" width="6.109375" bestFit="1" customWidth="1"/>
    <col min="3" max="3" width="6" bestFit="1" customWidth="1"/>
    <col min="4" max="4" width="5.77734375" bestFit="1" customWidth="1"/>
    <col min="5" max="5" width="8.33203125" bestFit="1" customWidth="1"/>
    <col min="6" max="6" width="10.109375" bestFit="1" customWidth="1"/>
    <col min="7" max="8" width="12" bestFit="1" customWidth="1"/>
  </cols>
  <sheetData>
    <row r="1" spans="1:8" x14ac:dyDescent="0.3">
      <c r="A1" s="1" t="s">
        <v>7</v>
      </c>
    </row>
    <row r="2" spans="1:8" x14ac:dyDescent="0.3">
      <c r="A2" s="1" t="s">
        <v>50</v>
      </c>
    </row>
    <row r="3" spans="1:8" x14ac:dyDescent="0.3">
      <c r="A3" s="1" t="s">
        <v>51</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9.9999999999999982</v>
      </c>
      <c r="E9" s="2">
        <v>0</v>
      </c>
      <c r="F9" s="2">
        <v>50</v>
      </c>
      <c r="G9" s="2">
        <v>1E+30</v>
      </c>
      <c r="H9" s="2">
        <v>4.9999999999999982</v>
      </c>
    </row>
    <row r="10" spans="1:8" ht="15" thickBot="1" x14ac:dyDescent="0.35">
      <c r="B10" s="3" t="s">
        <v>26</v>
      </c>
      <c r="C10" s="3" t="s">
        <v>2</v>
      </c>
      <c r="D10" s="3">
        <v>2.0000000000000004</v>
      </c>
      <c r="E10" s="3">
        <v>0</v>
      </c>
      <c r="F10" s="3">
        <v>30</v>
      </c>
      <c r="G10" s="3">
        <v>3.3333333333333321</v>
      </c>
      <c r="H10" s="3">
        <v>1E+30</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11.999999999999998</v>
      </c>
      <c r="E15" s="2">
        <v>-9.9999999999999947</v>
      </c>
      <c r="F15" s="2">
        <v>12</v>
      </c>
      <c r="G15" s="2">
        <v>4</v>
      </c>
      <c r="H15" s="2">
        <v>0.66666666666666696</v>
      </c>
    </row>
    <row r="16" spans="1:8" x14ac:dyDescent="0.3">
      <c r="B16" s="2" t="s">
        <v>28</v>
      </c>
      <c r="C16" s="2"/>
      <c r="D16" s="2">
        <v>33.999999999999993</v>
      </c>
      <c r="E16" s="2">
        <v>19.999999999999996</v>
      </c>
      <c r="F16" s="2">
        <v>34</v>
      </c>
      <c r="G16" s="2">
        <v>2.0000000000000009</v>
      </c>
      <c r="H16" s="2">
        <v>3.9999999999999996</v>
      </c>
    </row>
    <row r="17" spans="2:8" ht="15" thickBot="1" x14ac:dyDescent="0.35">
      <c r="B17" s="3" t="s">
        <v>29</v>
      </c>
      <c r="C17" s="3"/>
      <c r="D17" s="3">
        <v>21.999999999999996</v>
      </c>
      <c r="E17" s="3">
        <v>0</v>
      </c>
      <c r="F17" s="3">
        <v>18</v>
      </c>
      <c r="G17" s="3">
        <v>3.9999999999999991</v>
      </c>
      <c r="H17" s="3">
        <v>1E+30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E581-5D66-42F6-AA69-84D4498E584A}">
  <dimension ref="B1:K23"/>
  <sheetViews>
    <sheetView zoomScale="130" zoomScaleNormal="130" workbookViewId="0">
      <selection activeCell="G12" sqref="G12"/>
    </sheetView>
  </sheetViews>
  <sheetFormatPr defaultRowHeight="14.4" x14ac:dyDescent="0.3"/>
  <cols>
    <col min="2" max="2" width="12.21875" customWidth="1"/>
    <col min="4" max="4" width="11" customWidth="1"/>
  </cols>
  <sheetData>
    <row r="1" spans="2:11" x14ac:dyDescent="0.3">
      <c r="B1" s="107" t="s">
        <v>52</v>
      </c>
      <c r="C1" s="105"/>
      <c r="D1" s="105"/>
      <c r="E1" s="105"/>
      <c r="F1" s="7"/>
      <c r="G1" s="7"/>
      <c r="H1" s="7"/>
      <c r="I1" s="7"/>
      <c r="J1" s="7"/>
      <c r="K1" s="7"/>
    </row>
    <row r="2" spans="2:11" x14ac:dyDescent="0.3">
      <c r="B2" s="6" t="s">
        <v>0</v>
      </c>
      <c r="C2" s="7"/>
      <c r="D2" s="7"/>
      <c r="E2" s="7"/>
      <c r="F2" s="7"/>
      <c r="G2" s="7"/>
      <c r="H2" s="7"/>
      <c r="I2" s="7"/>
      <c r="J2" s="7"/>
      <c r="K2" s="7"/>
    </row>
    <row r="3" spans="2:11" x14ac:dyDescent="0.3">
      <c r="B3" s="7" t="s">
        <v>1</v>
      </c>
      <c r="C3" s="7">
        <v>9.9999999999999982</v>
      </c>
      <c r="D3" s="7"/>
      <c r="E3" s="7"/>
      <c r="F3" s="7"/>
      <c r="G3" s="7"/>
      <c r="H3" s="7"/>
      <c r="I3" s="7"/>
      <c r="J3" s="7"/>
      <c r="K3" s="7"/>
    </row>
    <row r="4" spans="2:11" x14ac:dyDescent="0.3">
      <c r="B4" s="7" t="s">
        <v>2</v>
      </c>
      <c r="C4" s="7">
        <v>2.0000000000000004</v>
      </c>
      <c r="D4" s="7"/>
      <c r="E4" s="7"/>
      <c r="F4" s="7"/>
      <c r="G4" s="7"/>
      <c r="H4" s="7"/>
      <c r="I4" s="7"/>
      <c r="J4" s="7"/>
      <c r="K4" s="7"/>
    </row>
    <row r="5" spans="2:11" x14ac:dyDescent="0.3">
      <c r="B5" s="7"/>
      <c r="C5" s="7"/>
      <c r="D5" s="7"/>
      <c r="E5" s="7"/>
      <c r="F5" s="7"/>
      <c r="G5" s="7"/>
      <c r="H5" s="7"/>
      <c r="I5" s="7"/>
      <c r="J5" s="7"/>
      <c r="K5" s="7"/>
    </row>
    <row r="6" spans="2:11" x14ac:dyDescent="0.3">
      <c r="B6" s="6" t="s">
        <v>3</v>
      </c>
      <c r="C6" s="7">
        <f>50*C3+30*C4</f>
        <v>559.99999999999989</v>
      </c>
      <c r="D6" s="7" t="s">
        <v>43</v>
      </c>
      <c r="E6" s="7"/>
      <c r="F6" s="7"/>
      <c r="G6" s="7"/>
      <c r="H6" s="7"/>
      <c r="I6" s="7"/>
      <c r="J6" s="7"/>
      <c r="K6" s="7"/>
    </row>
    <row r="7" spans="2:11" x14ac:dyDescent="0.3">
      <c r="B7" s="7"/>
      <c r="C7" s="7"/>
      <c r="D7" s="7"/>
      <c r="E7" s="7"/>
      <c r="F7" s="7"/>
      <c r="G7" s="7"/>
      <c r="H7" s="7"/>
      <c r="I7" s="7"/>
      <c r="J7" s="7"/>
      <c r="K7" s="7"/>
    </row>
    <row r="8" spans="2:11" x14ac:dyDescent="0.3">
      <c r="B8" s="6" t="s">
        <v>5</v>
      </c>
      <c r="C8" s="7"/>
      <c r="D8" s="7"/>
      <c r="E8" s="7"/>
      <c r="F8" s="7"/>
      <c r="G8" s="7"/>
      <c r="H8" s="7"/>
      <c r="I8" s="7"/>
      <c r="J8" s="7"/>
      <c r="K8" s="7"/>
    </row>
    <row r="9" spans="2:11" x14ac:dyDescent="0.3">
      <c r="B9" s="7">
        <v>1</v>
      </c>
      <c r="C9" s="7">
        <f>2*C3+C4</f>
        <v>21.999999999999996</v>
      </c>
      <c r="D9" s="7" t="s">
        <v>6</v>
      </c>
      <c r="E9" s="7">
        <v>18</v>
      </c>
      <c r="F9" s="7"/>
      <c r="G9" s="7"/>
      <c r="H9" s="7"/>
      <c r="I9" s="7"/>
      <c r="J9" s="7"/>
      <c r="K9" s="7"/>
    </row>
    <row r="10" spans="2:11" x14ac:dyDescent="0.3">
      <c r="B10" s="7">
        <v>2</v>
      </c>
      <c r="C10" s="7">
        <f>C3+C4</f>
        <v>11.999999999999998</v>
      </c>
      <c r="D10" s="7" t="s">
        <v>6</v>
      </c>
      <c r="E10" s="7">
        <v>12</v>
      </c>
      <c r="F10" s="7"/>
      <c r="G10" s="7"/>
      <c r="H10" s="7"/>
      <c r="I10" s="7"/>
      <c r="J10" s="7"/>
      <c r="K10" s="7"/>
    </row>
    <row r="11" spans="2:11" x14ac:dyDescent="0.3">
      <c r="B11" s="7">
        <v>3</v>
      </c>
      <c r="C11" s="7">
        <f>3*C3+2*C4</f>
        <v>33.999999999999993</v>
      </c>
      <c r="D11" s="7" t="s">
        <v>31</v>
      </c>
      <c r="E11" s="7">
        <v>34</v>
      </c>
      <c r="F11" s="7"/>
      <c r="G11" s="7"/>
      <c r="H11" s="7"/>
      <c r="I11" s="7"/>
      <c r="J11" s="7"/>
      <c r="K11" s="7"/>
    </row>
    <row r="12" spans="2:11" x14ac:dyDescent="0.3">
      <c r="B12" s="7"/>
      <c r="C12" s="7"/>
      <c r="D12" s="7"/>
      <c r="E12" s="7"/>
      <c r="F12" s="7"/>
      <c r="G12" s="7"/>
      <c r="H12" s="7"/>
      <c r="I12" s="7"/>
      <c r="J12" s="7"/>
      <c r="K12" s="7"/>
    </row>
    <row r="13" spans="2:11" x14ac:dyDescent="0.3">
      <c r="B13" s="7"/>
      <c r="C13" s="7"/>
      <c r="D13" s="7"/>
      <c r="E13" s="7"/>
      <c r="F13" s="7"/>
      <c r="G13" s="7"/>
      <c r="H13" s="7"/>
      <c r="I13" s="7"/>
      <c r="J13" s="7"/>
      <c r="K13" s="7"/>
    </row>
    <row r="14" spans="2:11" x14ac:dyDescent="0.3">
      <c r="B14" s="7"/>
      <c r="C14" s="7"/>
      <c r="D14" s="7"/>
      <c r="E14" s="7"/>
      <c r="F14" s="7"/>
      <c r="G14" s="7"/>
      <c r="H14" s="7"/>
      <c r="I14" s="7"/>
      <c r="J14" s="7"/>
      <c r="K14" s="7"/>
    </row>
    <row r="15" spans="2:11" x14ac:dyDescent="0.3">
      <c r="B15" s="7"/>
      <c r="C15" s="7"/>
      <c r="D15" s="7"/>
      <c r="E15" s="7"/>
      <c r="F15" s="7"/>
      <c r="G15" s="7"/>
      <c r="H15" s="7"/>
      <c r="I15" s="7"/>
      <c r="J15" s="7"/>
      <c r="K15" s="7"/>
    </row>
    <row r="16" spans="2:11" x14ac:dyDescent="0.3">
      <c r="B16" s="7"/>
      <c r="C16" s="7"/>
      <c r="D16" s="7"/>
      <c r="E16" s="7"/>
      <c r="F16" s="7"/>
      <c r="G16" s="7"/>
      <c r="H16" s="7"/>
      <c r="I16" s="7"/>
      <c r="J16" s="7"/>
      <c r="K16" s="7"/>
    </row>
    <row r="17" spans="2:11" x14ac:dyDescent="0.3">
      <c r="B17" s="7"/>
      <c r="C17" s="7"/>
      <c r="D17" s="7"/>
      <c r="E17" s="7"/>
      <c r="F17" s="7"/>
      <c r="G17" s="7"/>
      <c r="H17" s="7"/>
      <c r="I17" s="7"/>
      <c r="J17" s="7"/>
      <c r="K17" s="7"/>
    </row>
    <row r="18" spans="2:11" x14ac:dyDescent="0.3">
      <c r="B18" s="7"/>
      <c r="C18" s="7"/>
      <c r="D18" s="7"/>
      <c r="E18" s="7"/>
      <c r="F18" s="7"/>
      <c r="G18" s="7"/>
      <c r="H18" s="7"/>
      <c r="I18" s="7"/>
      <c r="J18" s="7"/>
      <c r="K18" s="7"/>
    </row>
    <row r="19" spans="2:11" x14ac:dyDescent="0.3">
      <c r="B19" s="7"/>
      <c r="C19" s="7"/>
      <c r="D19" s="7"/>
      <c r="E19" s="7"/>
      <c r="F19" s="7"/>
      <c r="G19" s="7"/>
      <c r="H19" s="7"/>
      <c r="I19" s="7"/>
      <c r="J19" s="7"/>
      <c r="K19" s="7"/>
    </row>
    <row r="20" spans="2:11" x14ac:dyDescent="0.3">
      <c r="B20" s="7"/>
      <c r="C20" s="7"/>
      <c r="D20" s="7"/>
      <c r="E20" s="7"/>
      <c r="F20" s="7"/>
      <c r="G20" s="7"/>
      <c r="H20" s="7"/>
      <c r="I20" s="7"/>
      <c r="J20" s="7"/>
      <c r="K20" s="7"/>
    </row>
    <row r="21" spans="2:11" x14ac:dyDescent="0.3">
      <c r="B21" s="7"/>
      <c r="C21" s="7"/>
      <c r="D21" s="7"/>
      <c r="E21" s="7"/>
      <c r="F21" s="7"/>
      <c r="G21" s="7"/>
      <c r="H21" s="7"/>
      <c r="I21" s="7"/>
      <c r="J21" s="7"/>
      <c r="K21" s="7"/>
    </row>
    <row r="22" spans="2:11" x14ac:dyDescent="0.3">
      <c r="B22" s="7"/>
      <c r="C22" s="7"/>
      <c r="D22" s="7"/>
      <c r="E22" s="7"/>
      <c r="F22" s="7"/>
      <c r="G22" s="7"/>
      <c r="H22" s="7"/>
      <c r="I22" s="7"/>
      <c r="J22" s="7"/>
      <c r="K22" s="7"/>
    </row>
    <row r="23" spans="2:11" x14ac:dyDescent="0.3">
      <c r="B23" s="7"/>
      <c r="C23" s="7"/>
      <c r="D23" s="7"/>
      <c r="E23" s="7"/>
      <c r="F23" s="7"/>
      <c r="G23" s="7"/>
      <c r="H23" s="7"/>
      <c r="I23" s="7"/>
      <c r="J23" s="7"/>
      <c r="K23" s="7"/>
    </row>
  </sheetData>
  <mergeCells count="1">
    <mergeCell ref="B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33D72-DC4D-4393-B9B6-AD954C91F07C}">
  <dimension ref="A1:H17"/>
  <sheetViews>
    <sheetView showGridLines="0" zoomScale="130" zoomScaleNormal="130" workbookViewId="0"/>
  </sheetViews>
  <sheetFormatPr defaultRowHeight="14.4" x14ac:dyDescent="0.3"/>
  <cols>
    <col min="1" max="1" width="2.33203125" customWidth="1"/>
    <col min="2" max="2" width="6.109375" bestFit="1" customWidth="1"/>
    <col min="3" max="3" width="6" bestFit="1" customWidth="1"/>
    <col min="4" max="4" width="5.77734375" bestFit="1" customWidth="1"/>
    <col min="5" max="5" width="8.33203125" bestFit="1" customWidth="1"/>
    <col min="6" max="6" width="10.109375" bestFit="1" customWidth="1"/>
    <col min="7" max="7" width="9.21875" bestFit="1" customWidth="1"/>
    <col min="8" max="8" width="12" bestFit="1" customWidth="1"/>
  </cols>
  <sheetData>
    <row r="1" spans="1:8" x14ac:dyDescent="0.3">
      <c r="A1" s="1" t="s">
        <v>7</v>
      </c>
    </row>
    <row r="2" spans="1:8" x14ac:dyDescent="0.3">
      <c r="A2" s="1" t="s">
        <v>54</v>
      </c>
    </row>
    <row r="3" spans="1:8" x14ac:dyDescent="0.3">
      <c r="A3" s="1" t="s">
        <v>55</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8</v>
      </c>
      <c r="E9" s="2">
        <v>0</v>
      </c>
      <c r="F9" s="2">
        <v>5</v>
      </c>
      <c r="G9" s="2">
        <v>3.9999999999999996</v>
      </c>
      <c r="H9" s="2">
        <v>3.5</v>
      </c>
    </row>
    <row r="10" spans="1:8" ht="15" thickBot="1" x14ac:dyDescent="0.35">
      <c r="B10" s="3" t="s">
        <v>26</v>
      </c>
      <c r="C10" s="3" t="s">
        <v>2</v>
      </c>
      <c r="D10" s="3">
        <v>4</v>
      </c>
      <c r="E10" s="3">
        <v>0</v>
      </c>
      <c r="F10" s="3">
        <v>6</v>
      </c>
      <c r="G10" s="3">
        <v>14</v>
      </c>
      <c r="H10" s="3">
        <v>2.6666666666666665</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24</v>
      </c>
      <c r="E15" s="2">
        <v>0</v>
      </c>
      <c r="F15" s="2">
        <v>34</v>
      </c>
      <c r="G15" s="2">
        <v>1E+30</v>
      </c>
      <c r="H15" s="2">
        <v>10</v>
      </c>
    </row>
    <row r="16" spans="1:8" x14ac:dyDescent="0.3">
      <c r="B16" s="2" t="s">
        <v>28</v>
      </c>
      <c r="C16" s="2"/>
      <c r="D16" s="2">
        <v>24</v>
      </c>
      <c r="E16" s="2">
        <v>0.79999999999999993</v>
      </c>
      <c r="F16" s="2">
        <v>24</v>
      </c>
      <c r="G16" s="2">
        <v>10</v>
      </c>
      <c r="H16" s="2">
        <v>13.333333333333334</v>
      </c>
    </row>
    <row r="17" spans="2:8" ht="15" thickBot="1" x14ac:dyDescent="0.35">
      <c r="B17" s="3" t="s">
        <v>29</v>
      </c>
      <c r="C17" s="3"/>
      <c r="D17" s="3">
        <v>32</v>
      </c>
      <c r="E17" s="3">
        <v>1.4000000000000001</v>
      </c>
      <c r="F17" s="3">
        <v>32</v>
      </c>
      <c r="G17" s="3">
        <v>40</v>
      </c>
      <c r="H17" s="3">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300FD-118D-433E-B71F-178019BB6169}">
  <dimension ref="B1:I20"/>
  <sheetViews>
    <sheetView zoomScale="130" zoomScaleNormal="130" workbookViewId="0">
      <selection activeCell="H10" sqref="H10"/>
    </sheetView>
  </sheetViews>
  <sheetFormatPr defaultRowHeight="14.4" x14ac:dyDescent="0.3"/>
  <cols>
    <col min="2" max="2" width="10.88671875" customWidth="1"/>
  </cols>
  <sheetData>
    <row r="1" spans="2:9" x14ac:dyDescent="0.3">
      <c r="B1" s="105" t="s">
        <v>53</v>
      </c>
      <c r="C1" s="105"/>
      <c r="D1" s="105"/>
      <c r="E1" s="105"/>
      <c r="F1" s="7"/>
      <c r="G1" s="7"/>
      <c r="H1" s="7"/>
      <c r="I1" s="7"/>
    </row>
    <row r="2" spans="2:9" x14ac:dyDescent="0.3">
      <c r="B2" s="6" t="s">
        <v>0</v>
      </c>
      <c r="C2" s="7"/>
      <c r="D2" s="7"/>
      <c r="E2" s="7"/>
      <c r="F2" s="7"/>
      <c r="G2" s="7"/>
      <c r="H2" s="7"/>
      <c r="I2" s="7"/>
    </row>
    <row r="3" spans="2:9" x14ac:dyDescent="0.3">
      <c r="B3" s="7" t="s">
        <v>1</v>
      </c>
      <c r="C3" s="7">
        <v>8</v>
      </c>
      <c r="D3" s="7"/>
      <c r="E3" s="7"/>
      <c r="F3" s="7"/>
      <c r="G3" s="7"/>
      <c r="H3" s="7"/>
      <c r="I3" s="7"/>
    </row>
    <row r="4" spans="2:9" x14ac:dyDescent="0.3">
      <c r="B4" s="7" t="s">
        <v>2</v>
      </c>
      <c r="C4" s="7">
        <v>4</v>
      </c>
      <c r="D4" s="7"/>
      <c r="E4" s="7"/>
      <c r="F4" s="7"/>
      <c r="G4" s="7"/>
      <c r="H4" s="7"/>
      <c r="I4" s="7"/>
    </row>
    <row r="5" spans="2:9" x14ac:dyDescent="0.3">
      <c r="B5" s="7"/>
      <c r="C5" s="7"/>
      <c r="D5" s="7"/>
      <c r="E5" s="7"/>
      <c r="F5" s="7"/>
      <c r="G5" s="7"/>
      <c r="H5" s="7"/>
      <c r="I5" s="7"/>
    </row>
    <row r="6" spans="2:9" x14ac:dyDescent="0.3">
      <c r="B6" s="6" t="s">
        <v>3</v>
      </c>
      <c r="C6" s="7">
        <f>5*C3+6*C4</f>
        <v>64</v>
      </c>
      <c r="D6" s="7" t="s">
        <v>43</v>
      </c>
      <c r="E6" s="7"/>
      <c r="F6" s="7"/>
      <c r="G6" s="7"/>
      <c r="H6" s="7"/>
      <c r="I6" s="7"/>
    </row>
    <row r="7" spans="2:9" x14ac:dyDescent="0.3">
      <c r="B7" s="7"/>
      <c r="C7" s="7"/>
      <c r="D7" s="7"/>
      <c r="E7" s="7"/>
      <c r="F7" s="7"/>
      <c r="G7" s="7"/>
      <c r="H7" s="7"/>
      <c r="I7" s="7"/>
    </row>
    <row r="8" spans="2:9" x14ac:dyDescent="0.3">
      <c r="B8" s="6" t="s">
        <v>5</v>
      </c>
      <c r="C8" s="7"/>
      <c r="D8" s="7"/>
      <c r="E8" s="7"/>
      <c r="F8" s="7"/>
      <c r="G8" s="7"/>
      <c r="H8" s="7"/>
      <c r="I8" s="7"/>
    </row>
    <row r="9" spans="2:9" x14ac:dyDescent="0.3">
      <c r="B9" s="7">
        <v>1</v>
      </c>
      <c r="C9" s="7">
        <f>3*C3+2*C4</f>
        <v>32</v>
      </c>
      <c r="D9" s="7" t="s">
        <v>31</v>
      </c>
      <c r="E9" s="7">
        <v>32</v>
      </c>
      <c r="F9" s="7"/>
      <c r="G9" s="7"/>
      <c r="H9" s="7"/>
      <c r="I9" s="7"/>
    </row>
    <row r="10" spans="2:9" x14ac:dyDescent="0.3">
      <c r="B10" s="7">
        <v>2</v>
      </c>
      <c r="C10" s="7">
        <f>C3+4*C4</f>
        <v>24</v>
      </c>
      <c r="D10" s="7" t="s">
        <v>31</v>
      </c>
      <c r="E10" s="7">
        <v>34</v>
      </c>
      <c r="F10" s="7"/>
      <c r="G10" s="7"/>
      <c r="H10" s="7"/>
      <c r="I10" s="7"/>
    </row>
    <row r="11" spans="2:9" x14ac:dyDescent="0.3">
      <c r="B11" s="7">
        <v>3</v>
      </c>
      <c r="C11" s="7">
        <f>C3+4*C4</f>
        <v>24</v>
      </c>
      <c r="D11" s="7" t="s">
        <v>31</v>
      </c>
      <c r="E11" s="7">
        <v>24</v>
      </c>
      <c r="F11" s="7"/>
      <c r="G11" s="7"/>
      <c r="H11" s="7"/>
      <c r="I11" s="7"/>
    </row>
    <row r="12" spans="2:9" x14ac:dyDescent="0.3">
      <c r="B12" s="7"/>
      <c r="C12" s="7"/>
      <c r="D12" s="7"/>
      <c r="E12" s="7"/>
      <c r="F12" s="7"/>
      <c r="G12" s="7"/>
      <c r="H12" s="7"/>
      <c r="I12" s="7"/>
    </row>
    <row r="13" spans="2:9" x14ac:dyDescent="0.3">
      <c r="B13" s="7"/>
      <c r="C13" s="7"/>
      <c r="D13" s="7"/>
      <c r="E13" s="7"/>
      <c r="F13" s="7"/>
      <c r="G13" s="7"/>
      <c r="H13" s="7"/>
      <c r="I13" s="7"/>
    </row>
    <row r="14" spans="2:9" x14ac:dyDescent="0.3">
      <c r="B14" s="7"/>
      <c r="C14" s="7"/>
      <c r="D14" s="7"/>
      <c r="E14" s="7"/>
      <c r="F14" s="7"/>
      <c r="G14" s="7"/>
      <c r="H14" s="7"/>
      <c r="I14" s="7"/>
    </row>
    <row r="15" spans="2:9" x14ac:dyDescent="0.3">
      <c r="B15" s="7"/>
      <c r="C15" s="7"/>
      <c r="D15" s="7"/>
      <c r="E15" s="7"/>
      <c r="F15" s="7"/>
      <c r="G15" s="7"/>
      <c r="H15" s="7"/>
      <c r="I15" s="7"/>
    </row>
    <row r="16" spans="2:9" x14ac:dyDescent="0.3">
      <c r="B16" s="7"/>
      <c r="C16" s="7"/>
      <c r="D16" s="7"/>
      <c r="E16" s="7"/>
      <c r="F16" s="7"/>
      <c r="G16" s="7"/>
      <c r="H16" s="7"/>
      <c r="I16" s="7"/>
    </row>
    <row r="17" spans="2:9" x14ac:dyDescent="0.3">
      <c r="B17" s="7"/>
      <c r="C17" s="7"/>
      <c r="D17" s="7"/>
      <c r="E17" s="7"/>
      <c r="F17" s="7"/>
      <c r="G17" s="7"/>
      <c r="H17" s="7"/>
      <c r="I17" s="7"/>
    </row>
    <row r="18" spans="2:9" x14ac:dyDescent="0.3">
      <c r="B18" s="7"/>
      <c r="C18" s="7"/>
      <c r="D18" s="7"/>
      <c r="E18" s="7"/>
      <c r="F18" s="7"/>
      <c r="G18" s="7"/>
      <c r="H18" s="7"/>
      <c r="I18" s="7"/>
    </row>
    <row r="19" spans="2:9" x14ac:dyDescent="0.3">
      <c r="B19" s="7"/>
      <c r="C19" s="7"/>
      <c r="D19" s="7"/>
      <c r="E19" s="7"/>
      <c r="F19" s="7"/>
      <c r="G19" s="7"/>
      <c r="H19" s="7"/>
      <c r="I19" s="7"/>
    </row>
    <row r="20" spans="2:9" x14ac:dyDescent="0.3">
      <c r="B20" s="7"/>
      <c r="C20" s="7"/>
      <c r="D20" s="7"/>
      <c r="E20" s="7"/>
      <c r="F20" s="7"/>
      <c r="G20" s="7"/>
      <c r="H20" s="7"/>
      <c r="I20" s="7"/>
    </row>
  </sheetData>
  <mergeCells count="1">
    <mergeCell ref="B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54BE-4A0C-4509-9603-2A235E5237A0}">
  <dimension ref="A1:H17"/>
  <sheetViews>
    <sheetView showGridLines="0" zoomScale="130" zoomScaleNormal="130" workbookViewId="0"/>
  </sheetViews>
  <sheetFormatPr defaultRowHeight="14.4" x14ac:dyDescent="0.3"/>
  <cols>
    <col min="1" max="1" width="2.33203125" customWidth="1"/>
    <col min="2" max="2" width="6.109375" bestFit="1" customWidth="1"/>
    <col min="3" max="3" width="11" bestFit="1" customWidth="1"/>
    <col min="4" max="4" width="5.77734375" bestFit="1" customWidth="1"/>
    <col min="5" max="5" width="8.33203125" bestFit="1" customWidth="1"/>
    <col min="6" max="6" width="10.109375" bestFit="1" customWidth="1"/>
    <col min="7" max="7" width="12" bestFit="1" customWidth="1"/>
    <col min="8" max="8" width="9.21875" bestFit="1" customWidth="1"/>
  </cols>
  <sheetData>
    <row r="1" spans="1:8" x14ac:dyDescent="0.3">
      <c r="A1" s="1" t="s">
        <v>7</v>
      </c>
    </row>
    <row r="2" spans="1:8" x14ac:dyDescent="0.3">
      <c r="A2" s="1" t="s">
        <v>59</v>
      </c>
    </row>
    <row r="3" spans="1:8" x14ac:dyDescent="0.3">
      <c r="A3" s="1" t="s">
        <v>60</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57</v>
      </c>
      <c r="D9" s="2">
        <v>9</v>
      </c>
      <c r="E9" s="2">
        <v>0</v>
      </c>
      <c r="F9" s="2">
        <v>40</v>
      </c>
      <c r="G9" s="2">
        <v>13.333333333333334</v>
      </c>
      <c r="H9" s="2">
        <v>40</v>
      </c>
    </row>
    <row r="10" spans="1:8" ht="15" thickBot="1" x14ac:dyDescent="0.35">
      <c r="B10" s="3" t="s">
        <v>26</v>
      </c>
      <c r="C10" s="3" t="s">
        <v>58</v>
      </c>
      <c r="D10" s="3">
        <v>10</v>
      </c>
      <c r="E10" s="3">
        <v>0</v>
      </c>
      <c r="F10" s="3">
        <v>80</v>
      </c>
      <c r="G10" s="3">
        <v>1E+30</v>
      </c>
      <c r="H10" s="3">
        <v>20</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10</v>
      </c>
      <c r="E15" s="2">
        <v>20</v>
      </c>
      <c r="F15" s="2">
        <v>10</v>
      </c>
      <c r="G15" s="2">
        <v>6</v>
      </c>
      <c r="H15" s="2">
        <v>4</v>
      </c>
    </row>
    <row r="16" spans="1:8" x14ac:dyDescent="0.3">
      <c r="B16" s="2" t="s">
        <v>28</v>
      </c>
      <c r="C16" s="2"/>
      <c r="D16" s="2">
        <v>48</v>
      </c>
      <c r="E16" s="2">
        <v>20</v>
      </c>
      <c r="F16" s="2">
        <v>48</v>
      </c>
      <c r="G16" s="2">
        <v>12</v>
      </c>
      <c r="H16" s="2">
        <v>18</v>
      </c>
    </row>
    <row r="17" spans="2:8" ht="15" thickBot="1" x14ac:dyDescent="0.35">
      <c r="B17" s="3" t="s">
        <v>29</v>
      </c>
      <c r="C17" s="3"/>
      <c r="D17" s="3">
        <v>9</v>
      </c>
      <c r="E17" s="3">
        <v>0</v>
      </c>
      <c r="F17" s="3">
        <v>15</v>
      </c>
      <c r="G17" s="3">
        <v>1E+30</v>
      </c>
      <c r="H17" s="3">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40E23-DE48-4BF1-8A50-5D1F9C49B1D8}">
  <dimension ref="B1:I21"/>
  <sheetViews>
    <sheetView zoomScale="130" zoomScaleNormal="130" workbookViewId="0">
      <selection activeCell="K6" sqref="K6"/>
    </sheetView>
  </sheetViews>
  <sheetFormatPr defaultRowHeight="14.4" x14ac:dyDescent="0.3"/>
  <cols>
    <col min="2" max="2" width="12.44140625" customWidth="1"/>
  </cols>
  <sheetData>
    <row r="1" spans="2:9" x14ac:dyDescent="0.3">
      <c r="B1" s="105" t="s">
        <v>56</v>
      </c>
      <c r="C1" s="105"/>
      <c r="D1" s="105"/>
      <c r="E1" s="105"/>
      <c r="F1" s="7"/>
      <c r="G1" s="7"/>
      <c r="H1" s="7"/>
      <c r="I1" s="7"/>
    </row>
    <row r="2" spans="2:9" x14ac:dyDescent="0.3">
      <c r="B2" s="6" t="s">
        <v>0</v>
      </c>
      <c r="C2" s="7"/>
      <c r="D2" s="7"/>
      <c r="E2" s="7"/>
      <c r="F2" s="7"/>
      <c r="G2" s="7"/>
      <c r="H2" s="7"/>
      <c r="I2" s="7"/>
    </row>
    <row r="3" spans="2:9" x14ac:dyDescent="0.3">
      <c r="B3" s="7" t="s">
        <v>57</v>
      </c>
      <c r="C3" s="7">
        <v>9</v>
      </c>
      <c r="D3" s="7"/>
      <c r="E3" s="7"/>
      <c r="F3" s="7"/>
      <c r="G3" s="7"/>
      <c r="H3" s="7"/>
      <c r="I3" s="7"/>
    </row>
    <row r="4" spans="2:9" x14ac:dyDescent="0.3">
      <c r="B4" s="7" t="s">
        <v>58</v>
      </c>
      <c r="C4" s="7">
        <v>10</v>
      </c>
      <c r="D4" s="7"/>
      <c r="E4" s="7"/>
      <c r="F4" s="7"/>
      <c r="G4" s="7"/>
      <c r="H4" s="7"/>
      <c r="I4" s="7"/>
    </row>
    <row r="5" spans="2:9" x14ac:dyDescent="0.3">
      <c r="B5" s="7"/>
      <c r="C5" s="7"/>
      <c r="D5" s="7"/>
      <c r="E5" s="7"/>
      <c r="F5" s="7"/>
      <c r="G5" s="7"/>
      <c r="H5" s="7"/>
      <c r="I5" s="7"/>
    </row>
    <row r="6" spans="2:9" x14ac:dyDescent="0.3">
      <c r="B6" s="6" t="s">
        <v>3</v>
      </c>
      <c r="C6" s="7">
        <f>40*C3+80*C4</f>
        <v>1160</v>
      </c>
      <c r="D6" s="7" t="s">
        <v>43</v>
      </c>
      <c r="E6" s="7"/>
      <c r="F6" s="7"/>
      <c r="G6" s="7"/>
      <c r="H6" s="7"/>
      <c r="I6" s="7"/>
    </row>
    <row r="7" spans="2:9" x14ac:dyDescent="0.3">
      <c r="B7" s="7"/>
      <c r="C7" s="7"/>
      <c r="D7" s="7"/>
      <c r="E7" s="7"/>
      <c r="F7" s="7"/>
      <c r="G7" s="7"/>
      <c r="H7" s="7"/>
      <c r="I7" s="7"/>
    </row>
    <row r="8" spans="2:9" x14ac:dyDescent="0.3">
      <c r="B8" s="6" t="s">
        <v>5</v>
      </c>
      <c r="C8" s="7"/>
      <c r="D8" s="7"/>
      <c r="E8" s="7"/>
      <c r="F8" s="7"/>
      <c r="G8" s="7"/>
      <c r="H8" s="7"/>
      <c r="I8" s="7"/>
    </row>
    <row r="9" spans="2:9" x14ac:dyDescent="0.3">
      <c r="B9" s="7">
        <v>1</v>
      </c>
      <c r="C9" s="7">
        <f>C3</f>
        <v>9</v>
      </c>
      <c r="D9" s="7" t="s">
        <v>31</v>
      </c>
      <c r="E9" s="7">
        <v>15</v>
      </c>
      <c r="F9" s="7"/>
      <c r="G9" s="7"/>
      <c r="H9" s="7"/>
      <c r="I9" s="7"/>
    </row>
    <row r="10" spans="2:9" x14ac:dyDescent="0.3">
      <c r="B10" s="7">
        <v>2</v>
      </c>
      <c r="C10" s="7">
        <f>C4</f>
        <v>10</v>
      </c>
      <c r="D10" s="7" t="s">
        <v>31</v>
      </c>
      <c r="E10" s="7">
        <v>10</v>
      </c>
      <c r="F10" s="7"/>
      <c r="G10" s="7"/>
      <c r="H10" s="7"/>
      <c r="I10" s="7"/>
    </row>
    <row r="11" spans="2:9" x14ac:dyDescent="0.3">
      <c r="B11" s="7">
        <v>3</v>
      </c>
      <c r="C11" s="7">
        <f>2*C3+3*C4</f>
        <v>48</v>
      </c>
      <c r="D11" s="7" t="s">
        <v>31</v>
      </c>
      <c r="E11" s="7">
        <v>48</v>
      </c>
      <c r="F11" s="7"/>
      <c r="G11" s="7"/>
      <c r="H11" s="7"/>
      <c r="I11" s="7"/>
    </row>
    <row r="12" spans="2:9" x14ac:dyDescent="0.3">
      <c r="B12" s="7"/>
      <c r="C12" s="7"/>
      <c r="D12" s="7"/>
      <c r="E12" s="7"/>
      <c r="F12" s="7"/>
      <c r="G12" s="7"/>
      <c r="H12" s="7"/>
      <c r="I12" s="7"/>
    </row>
    <row r="13" spans="2:9" x14ac:dyDescent="0.3">
      <c r="B13" s="7"/>
      <c r="C13" s="7"/>
      <c r="D13" s="7"/>
      <c r="E13" s="7"/>
      <c r="F13" s="7"/>
      <c r="G13" s="7"/>
      <c r="H13" s="7"/>
      <c r="I13" s="7"/>
    </row>
    <row r="14" spans="2:9" x14ac:dyDescent="0.3">
      <c r="B14" s="7"/>
      <c r="C14" s="7"/>
      <c r="D14" s="7"/>
      <c r="E14" s="7"/>
      <c r="F14" s="7"/>
      <c r="G14" s="7"/>
      <c r="H14" s="7"/>
      <c r="I14" s="7"/>
    </row>
    <row r="15" spans="2:9" x14ac:dyDescent="0.3">
      <c r="B15" s="7"/>
      <c r="C15" s="7"/>
      <c r="D15" s="7"/>
      <c r="E15" s="7"/>
      <c r="F15" s="7"/>
      <c r="G15" s="7"/>
      <c r="H15" s="7"/>
      <c r="I15" s="7"/>
    </row>
    <row r="16" spans="2:9" x14ac:dyDescent="0.3">
      <c r="B16" s="7"/>
      <c r="C16" s="7"/>
      <c r="D16" s="7"/>
      <c r="E16" s="7"/>
      <c r="F16" s="7"/>
      <c r="G16" s="7"/>
      <c r="H16" s="7"/>
      <c r="I16" s="7"/>
    </row>
    <row r="17" spans="2:9" x14ac:dyDescent="0.3">
      <c r="B17" s="7"/>
      <c r="C17" s="7"/>
      <c r="D17" s="7"/>
      <c r="E17" s="7"/>
      <c r="F17" s="7"/>
      <c r="G17" s="7"/>
      <c r="H17" s="7"/>
      <c r="I17" s="7"/>
    </row>
    <row r="18" spans="2:9" x14ac:dyDescent="0.3">
      <c r="B18" s="7"/>
      <c r="C18" s="7"/>
      <c r="D18" s="7"/>
      <c r="E18" s="7"/>
      <c r="F18" s="7"/>
      <c r="G18" s="7"/>
      <c r="H18" s="7"/>
      <c r="I18" s="7"/>
    </row>
    <row r="19" spans="2:9" x14ac:dyDescent="0.3">
      <c r="B19" s="7"/>
      <c r="C19" s="7"/>
      <c r="D19" s="7"/>
      <c r="E19" s="7"/>
      <c r="F19" s="7"/>
      <c r="G19" s="7"/>
      <c r="H19" s="7"/>
      <c r="I19" s="7"/>
    </row>
    <row r="20" spans="2:9" x14ac:dyDescent="0.3">
      <c r="B20" s="7"/>
      <c r="C20" s="7"/>
      <c r="D20" s="7"/>
      <c r="E20" s="7"/>
      <c r="F20" s="7"/>
      <c r="G20" s="7"/>
      <c r="H20" s="7"/>
      <c r="I20" s="7"/>
    </row>
    <row r="21" spans="2:9" x14ac:dyDescent="0.3">
      <c r="B21" s="7"/>
      <c r="C21" s="7"/>
      <c r="D21" s="7"/>
      <c r="E21" s="7"/>
      <c r="F21" s="7"/>
      <c r="G21" s="7"/>
      <c r="H21" s="7"/>
      <c r="I21" s="7"/>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B446-1E02-4DA5-86F4-088808A68667}">
  <dimension ref="A1:H36"/>
  <sheetViews>
    <sheetView showGridLines="0" workbookViewId="0"/>
  </sheetViews>
  <sheetFormatPr defaultRowHeight="14.4" x14ac:dyDescent="0.3"/>
  <cols>
    <col min="1" max="1" width="2.33203125" customWidth="1"/>
    <col min="2" max="2" width="6.21875" bestFit="1" customWidth="1"/>
    <col min="3" max="3" width="12.777343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70</v>
      </c>
    </row>
    <row r="3" spans="1:8" x14ac:dyDescent="0.3">
      <c r="A3" s="1" t="s">
        <v>71</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72</v>
      </c>
      <c r="C9" s="2" t="s">
        <v>62</v>
      </c>
      <c r="D9" s="2">
        <v>0</v>
      </c>
      <c r="E9" s="2">
        <v>20</v>
      </c>
      <c r="F9" s="2">
        <v>120</v>
      </c>
      <c r="G9" s="2">
        <v>1E+30</v>
      </c>
      <c r="H9" s="2">
        <v>20</v>
      </c>
    </row>
    <row r="10" spans="1:8" x14ac:dyDescent="0.3">
      <c r="B10" s="2" t="s">
        <v>73</v>
      </c>
      <c r="C10" s="2" t="s">
        <v>63</v>
      </c>
      <c r="D10" s="2">
        <v>0</v>
      </c>
      <c r="E10" s="2">
        <v>0</v>
      </c>
      <c r="F10" s="2">
        <v>100</v>
      </c>
      <c r="G10" s="2">
        <v>0</v>
      </c>
      <c r="H10" s="2">
        <v>0</v>
      </c>
    </row>
    <row r="11" spans="1:8" x14ac:dyDescent="0.3">
      <c r="B11" s="2" t="s">
        <v>74</v>
      </c>
      <c r="C11" s="2" t="s">
        <v>64</v>
      </c>
      <c r="D11" s="2">
        <v>1</v>
      </c>
      <c r="E11" s="2">
        <v>0</v>
      </c>
      <c r="F11" s="2">
        <v>80</v>
      </c>
      <c r="G11" s="2">
        <v>10</v>
      </c>
      <c r="H11" s="2">
        <v>1E+30</v>
      </c>
    </row>
    <row r="12" spans="1:8" x14ac:dyDescent="0.3">
      <c r="B12" s="2" t="s">
        <v>75</v>
      </c>
      <c r="C12" s="2" t="s">
        <v>65</v>
      </c>
      <c r="D12" s="2">
        <v>0</v>
      </c>
      <c r="E12" s="2">
        <v>0</v>
      </c>
      <c r="F12" s="2">
        <v>90</v>
      </c>
      <c r="G12" s="2">
        <v>0</v>
      </c>
      <c r="H12" s="2">
        <v>0</v>
      </c>
    </row>
    <row r="13" spans="1:8" x14ac:dyDescent="0.3">
      <c r="B13" s="2" t="s">
        <v>76</v>
      </c>
      <c r="C13" s="2" t="s">
        <v>62</v>
      </c>
      <c r="D13" s="2">
        <v>1</v>
      </c>
      <c r="E13" s="2">
        <v>0</v>
      </c>
      <c r="F13" s="2">
        <v>80</v>
      </c>
      <c r="G13" s="2">
        <v>0</v>
      </c>
      <c r="H13" s="2">
        <v>1E+30</v>
      </c>
    </row>
    <row r="14" spans="1:8" x14ac:dyDescent="0.3">
      <c r="B14" s="2" t="s">
        <v>77</v>
      </c>
      <c r="C14" s="2" t="s">
        <v>63</v>
      </c>
      <c r="D14" s="2">
        <v>0</v>
      </c>
      <c r="E14" s="2">
        <v>10</v>
      </c>
      <c r="F14" s="2">
        <v>90</v>
      </c>
      <c r="G14" s="2">
        <v>1E+30</v>
      </c>
      <c r="H14" s="2">
        <v>10</v>
      </c>
    </row>
    <row r="15" spans="1:8" x14ac:dyDescent="0.3">
      <c r="B15" s="2" t="s">
        <v>78</v>
      </c>
      <c r="C15" s="2" t="s">
        <v>64</v>
      </c>
      <c r="D15" s="2">
        <v>0</v>
      </c>
      <c r="E15" s="2">
        <v>50</v>
      </c>
      <c r="F15" s="2">
        <v>110</v>
      </c>
      <c r="G15" s="2">
        <v>1E+30</v>
      </c>
      <c r="H15" s="2">
        <v>50</v>
      </c>
    </row>
    <row r="16" spans="1:8" x14ac:dyDescent="0.3">
      <c r="B16" s="2" t="s">
        <v>79</v>
      </c>
      <c r="C16" s="2" t="s">
        <v>65</v>
      </c>
      <c r="D16" s="2">
        <v>0</v>
      </c>
      <c r="E16" s="2">
        <v>0</v>
      </c>
      <c r="F16" s="2">
        <v>70</v>
      </c>
      <c r="G16" s="2">
        <v>1E+30</v>
      </c>
      <c r="H16" s="2">
        <v>0</v>
      </c>
    </row>
    <row r="17" spans="1:8" x14ac:dyDescent="0.3">
      <c r="B17" s="2" t="s">
        <v>80</v>
      </c>
      <c r="C17" s="2" t="s">
        <v>62</v>
      </c>
      <c r="D17" s="2">
        <v>0</v>
      </c>
      <c r="E17" s="2">
        <v>0</v>
      </c>
      <c r="F17" s="2">
        <v>110</v>
      </c>
      <c r="G17" s="2">
        <v>1E+30</v>
      </c>
      <c r="H17" s="2">
        <v>0</v>
      </c>
    </row>
    <row r="18" spans="1:8" x14ac:dyDescent="0.3">
      <c r="B18" s="2" t="s">
        <v>81</v>
      </c>
      <c r="C18" s="2" t="s">
        <v>63</v>
      </c>
      <c r="D18" s="2">
        <v>0</v>
      </c>
      <c r="E18" s="2">
        <v>30</v>
      </c>
      <c r="F18" s="2">
        <v>140</v>
      </c>
      <c r="G18" s="2">
        <v>1E+30</v>
      </c>
      <c r="H18" s="2">
        <v>30</v>
      </c>
    </row>
    <row r="19" spans="1:8" x14ac:dyDescent="0.3">
      <c r="B19" s="2" t="s">
        <v>82</v>
      </c>
      <c r="C19" s="2" t="s">
        <v>64</v>
      </c>
      <c r="D19" s="2">
        <v>0</v>
      </c>
      <c r="E19" s="2">
        <v>30</v>
      </c>
      <c r="F19" s="2">
        <v>120</v>
      </c>
      <c r="G19" s="2">
        <v>1E+30</v>
      </c>
      <c r="H19" s="2">
        <v>30</v>
      </c>
    </row>
    <row r="20" spans="1:8" x14ac:dyDescent="0.3">
      <c r="B20" s="2" t="s">
        <v>83</v>
      </c>
      <c r="C20" s="2" t="s">
        <v>65</v>
      </c>
      <c r="D20" s="2">
        <v>1</v>
      </c>
      <c r="E20" s="2">
        <v>0</v>
      </c>
      <c r="F20" s="2">
        <v>100</v>
      </c>
      <c r="G20" s="2">
        <v>0</v>
      </c>
      <c r="H20" s="2">
        <v>1E+30</v>
      </c>
    </row>
    <row r="21" spans="1:8" x14ac:dyDescent="0.3">
      <c r="B21" s="2" t="s">
        <v>84</v>
      </c>
      <c r="C21" s="2" t="s">
        <v>62</v>
      </c>
      <c r="D21" s="2">
        <v>0</v>
      </c>
      <c r="E21" s="2">
        <v>0</v>
      </c>
      <c r="F21" s="2">
        <v>90</v>
      </c>
      <c r="G21" s="2">
        <v>0</v>
      </c>
      <c r="H21" s="2">
        <v>0</v>
      </c>
    </row>
    <row r="22" spans="1:8" x14ac:dyDescent="0.3">
      <c r="B22" s="2" t="s">
        <v>85</v>
      </c>
      <c r="C22" s="2" t="s">
        <v>63</v>
      </c>
      <c r="D22" s="2">
        <v>1</v>
      </c>
      <c r="E22" s="2">
        <v>0</v>
      </c>
      <c r="F22" s="2">
        <v>90</v>
      </c>
      <c r="G22" s="2">
        <v>0</v>
      </c>
      <c r="H22" s="2">
        <v>0</v>
      </c>
    </row>
    <row r="23" spans="1:8" x14ac:dyDescent="0.3">
      <c r="B23" s="2" t="s">
        <v>86</v>
      </c>
      <c r="C23" s="2" t="s">
        <v>64</v>
      </c>
      <c r="D23" s="2">
        <v>0</v>
      </c>
      <c r="E23" s="2">
        <v>10</v>
      </c>
      <c r="F23" s="2">
        <v>80</v>
      </c>
      <c r="G23" s="2">
        <v>1E+30</v>
      </c>
      <c r="H23" s="2">
        <v>10</v>
      </c>
    </row>
    <row r="24" spans="1:8" ht="15" thickBot="1" x14ac:dyDescent="0.35">
      <c r="B24" s="3" t="s">
        <v>87</v>
      </c>
      <c r="C24" s="3" t="s">
        <v>65</v>
      </c>
      <c r="D24" s="3">
        <v>0</v>
      </c>
      <c r="E24" s="3">
        <v>10</v>
      </c>
      <c r="F24" s="3">
        <v>90</v>
      </c>
      <c r="G24" s="3">
        <v>1E+30</v>
      </c>
      <c r="H24" s="3">
        <v>10</v>
      </c>
    </row>
    <row r="26" spans="1:8" ht="15" thickBot="1" x14ac:dyDescent="0.35">
      <c r="A26" t="s">
        <v>5</v>
      </c>
    </row>
    <row r="27" spans="1:8" x14ac:dyDescent="0.3">
      <c r="B27" s="4"/>
      <c r="C27" s="4"/>
      <c r="D27" s="4" t="s">
        <v>13</v>
      </c>
      <c r="E27" s="4" t="s">
        <v>21</v>
      </c>
      <c r="F27" s="4" t="s">
        <v>23</v>
      </c>
      <c r="G27" s="4" t="s">
        <v>18</v>
      </c>
      <c r="H27" s="4" t="s">
        <v>18</v>
      </c>
    </row>
    <row r="28" spans="1:8" ht="15" thickBot="1" x14ac:dyDescent="0.35">
      <c r="B28" s="5" t="s">
        <v>11</v>
      </c>
      <c r="C28" s="5" t="s">
        <v>12</v>
      </c>
      <c r="D28" s="5" t="s">
        <v>14</v>
      </c>
      <c r="E28" s="5" t="s">
        <v>22</v>
      </c>
      <c r="F28" s="5" t="s">
        <v>24</v>
      </c>
      <c r="G28" s="5" t="s">
        <v>19</v>
      </c>
      <c r="H28" s="5" t="s">
        <v>20</v>
      </c>
    </row>
    <row r="29" spans="1:8" x14ac:dyDescent="0.3">
      <c r="B29" s="2" t="s">
        <v>88</v>
      </c>
      <c r="C29" s="2" t="s">
        <v>89</v>
      </c>
      <c r="D29" s="2">
        <v>1</v>
      </c>
      <c r="E29" s="2">
        <v>110</v>
      </c>
      <c r="F29" s="2">
        <v>1</v>
      </c>
      <c r="G29" s="2">
        <v>0</v>
      </c>
      <c r="H29" s="2">
        <v>0</v>
      </c>
    </row>
    <row r="30" spans="1:8" x14ac:dyDescent="0.3">
      <c r="B30" s="2" t="s">
        <v>90</v>
      </c>
      <c r="C30" s="2" t="s">
        <v>91</v>
      </c>
      <c r="D30" s="2">
        <v>1</v>
      </c>
      <c r="E30" s="2">
        <v>110</v>
      </c>
      <c r="F30" s="2">
        <v>1</v>
      </c>
      <c r="G30" s="2">
        <v>0</v>
      </c>
      <c r="H30" s="2">
        <v>0</v>
      </c>
    </row>
    <row r="31" spans="1:8" x14ac:dyDescent="0.3">
      <c r="B31" s="2" t="s">
        <v>92</v>
      </c>
      <c r="C31" s="2" t="s">
        <v>93</v>
      </c>
      <c r="D31" s="2">
        <v>1</v>
      </c>
      <c r="E31" s="2">
        <v>90</v>
      </c>
      <c r="F31" s="2">
        <v>1</v>
      </c>
      <c r="G31" s="2">
        <v>0</v>
      </c>
      <c r="H31" s="2">
        <v>1</v>
      </c>
    </row>
    <row r="32" spans="1:8" x14ac:dyDescent="0.3">
      <c r="B32" s="2" t="s">
        <v>94</v>
      </c>
      <c r="C32" s="2" t="s">
        <v>95</v>
      </c>
      <c r="D32" s="2">
        <v>1</v>
      </c>
      <c r="E32" s="2">
        <v>100</v>
      </c>
      <c r="F32" s="2">
        <v>1</v>
      </c>
      <c r="G32" s="2">
        <v>0</v>
      </c>
      <c r="H32" s="2">
        <v>1</v>
      </c>
    </row>
    <row r="33" spans="2:8" x14ac:dyDescent="0.3">
      <c r="B33" s="2" t="s">
        <v>96</v>
      </c>
      <c r="C33" s="2" t="s">
        <v>69</v>
      </c>
      <c r="D33" s="2">
        <v>1</v>
      </c>
      <c r="E33" s="2">
        <v>-10</v>
      </c>
      <c r="F33" s="2">
        <v>1</v>
      </c>
      <c r="G33" s="2">
        <v>1</v>
      </c>
      <c r="H33" s="2">
        <v>0</v>
      </c>
    </row>
    <row r="34" spans="2:8" x14ac:dyDescent="0.3">
      <c r="B34" s="2" t="s">
        <v>97</v>
      </c>
      <c r="C34" s="2" t="s">
        <v>69</v>
      </c>
      <c r="D34" s="2">
        <v>1</v>
      </c>
      <c r="E34" s="2">
        <v>-30</v>
      </c>
      <c r="F34" s="2">
        <v>1</v>
      </c>
      <c r="G34" s="2">
        <v>0</v>
      </c>
      <c r="H34" s="2">
        <v>0</v>
      </c>
    </row>
    <row r="35" spans="2:8" x14ac:dyDescent="0.3">
      <c r="B35" s="2" t="s">
        <v>98</v>
      </c>
      <c r="C35" s="2" t="s">
        <v>69</v>
      </c>
      <c r="D35" s="2">
        <v>1</v>
      </c>
      <c r="E35" s="2">
        <v>0</v>
      </c>
      <c r="F35" s="2">
        <v>1</v>
      </c>
      <c r="G35" s="2">
        <v>0</v>
      </c>
      <c r="H35" s="2">
        <v>1E+30</v>
      </c>
    </row>
    <row r="36" spans="2:8" ht="15" thickBot="1" x14ac:dyDescent="0.35">
      <c r="B36" s="3" t="s">
        <v>99</v>
      </c>
      <c r="C36" s="3" t="s">
        <v>69</v>
      </c>
      <c r="D36" s="3">
        <v>1</v>
      </c>
      <c r="E36" s="3">
        <v>-20</v>
      </c>
      <c r="F36" s="3">
        <v>1</v>
      </c>
      <c r="G36" s="3">
        <v>0</v>
      </c>
      <c r="H36" s="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F5FCA-152E-4F64-8ADE-EDBB291F965D}">
  <dimension ref="A1:O247"/>
  <sheetViews>
    <sheetView zoomScale="120" zoomScaleNormal="120" workbookViewId="0">
      <selection activeCell="N12" sqref="N12"/>
    </sheetView>
  </sheetViews>
  <sheetFormatPr defaultRowHeight="14.4" x14ac:dyDescent="0.3"/>
  <cols>
    <col min="1" max="1" width="5.77734375" customWidth="1"/>
    <col min="2" max="2" width="11.6640625" customWidth="1"/>
    <col min="3" max="3" width="12.44140625" customWidth="1"/>
    <col min="8" max="8" width="12.21875" customWidth="1"/>
    <col min="13" max="13" width="12.5546875" customWidth="1"/>
    <col min="14" max="14" width="11.109375" customWidth="1"/>
  </cols>
  <sheetData>
    <row r="1" spans="1:15" x14ac:dyDescent="0.3">
      <c r="A1" s="7"/>
      <c r="B1" s="105" t="s">
        <v>105</v>
      </c>
      <c r="C1" s="105"/>
      <c r="D1" s="105"/>
      <c r="E1" s="105"/>
      <c r="F1" s="105"/>
      <c r="G1" s="105"/>
      <c r="H1" s="7"/>
      <c r="O1" s="7"/>
    </row>
    <row r="2" spans="1:15" x14ac:dyDescent="0.3">
      <c r="A2" s="7"/>
      <c r="B2" s="7"/>
      <c r="C2" s="7"/>
      <c r="D2" s="7"/>
      <c r="E2" s="7"/>
      <c r="F2" s="7"/>
      <c r="G2" s="7"/>
      <c r="H2" s="7"/>
      <c r="O2" s="7"/>
    </row>
    <row r="3" spans="1:15" ht="15" thickBot="1" x14ac:dyDescent="0.35">
      <c r="A3" s="7"/>
      <c r="B3" s="7"/>
      <c r="C3" s="10"/>
      <c r="D3" s="119" t="s">
        <v>61</v>
      </c>
      <c r="E3" s="119"/>
      <c r="F3" s="119"/>
      <c r="G3" s="119"/>
      <c r="H3" s="7"/>
      <c r="O3" s="7"/>
    </row>
    <row r="4" spans="1:15" ht="14.4" customHeight="1" x14ac:dyDescent="0.3">
      <c r="A4" s="7"/>
      <c r="B4" s="9"/>
      <c r="C4" s="9"/>
      <c r="D4" s="9" t="s">
        <v>62</v>
      </c>
      <c r="E4" s="9" t="s">
        <v>63</v>
      </c>
      <c r="F4" s="9" t="s">
        <v>64</v>
      </c>
      <c r="G4" s="9" t="s">
        <v>65</v>
      </c>
      <c r="H4" s="7"/>
      <c r="I4" s="110" t="s">
        <v>67</v>
      </c>
      <c r="J4" s="111"/>
      <c r="K4" s="111"/>
      <c r="L4" s="111"/>
      <c r="M4" s="111"/>
      <c r="N4" s="112"/>
      <c r="O4" s="7"/>
    </row>
    <row r="5" spans="1:15" x14ac:dyDescent="0.3">
      <c r="A5" s="7"/>
      <c r="B5" s="120" t="s">
        <v>66</v>
      </c>
      <c r="C5" s="9">
        <v>1</v>
      </c>
      <c r="D5" s="9">
        <v>120</v>
      </c>
      <c r="E5" s="9">
        <v>100</v>
      </c>
      <c r="F5" s="9">
        <v>80</v>
      </c>
      <c r="G5" s="9">
        <v>90</v>
      </c>
      <c r="H5" s="7"/>
      <c r="I5" s="113"/>
      <c r="J5" s="114"/>
      <c r="K5" s="114"/>
      <c r="L5" s="114"/>
      <c r="M5" s="114"/>
      <c r="N5" s="115"/>
      <c r="O5" s="7"/>
    </row>
    <row r="6" spans="1:15" ht="15" thickBot="1" x14ac:dyDescent="0.35">
      <c r="A6" s="7"/>
      <c r="B6" s="120"/>
      <c r="C6" s="9">
        <v>2</v>
      </c>
      <c r="D6" s="9">
        <v>80</v>
      </c>
      <c r="E6" s="9">
        <v>90</v>
      </c>
      <c r="F6" s="9">
        <v>110</v>
      </c>
      <c r="G6" s="9">
        <v>70</v>
      </c>
      <c r="H6" s="7"/>
      <c r="I6" s="116"/>
      <c r="J6" s="117"/>
      <c r="K6" s="117"/>
      <c r="L6" s="117"/>
      <c r="M6" s="117"/>
      <c r="N6" s="118"/>
      <c r="O6" s="7"/>
    </row>
    <row r="7" spans="1:15" x14ac:dyDescent="0.3">
      <c r="A7" s="7"/>
      <c r="B7" s="120"/>
      <c r="C7" s="9">
        <v>3</v>
      </c>
      <c r="D7" s="9">
        <v>110</v>
      </c>
      <c r="E7" s="9">
        <v>140</v>
      </c>
      <c r="F7" s="9">
        <v>120</v>
      </c>
      <c r="G7" s="9">
        <v>100</v>
      </c>
      <c r="H7" s="7"/>
      <c r="I7" s="7"/>
      <c r="J7" s="7"/>
      <c r="K7" s="7"/>
      <c r="L7" s="7"/>
      <c r="M7" s="7"/>
      <c r="N7" s="7"/>
      <c r="O7" s="7"/>
    </row>
    <row r="8" spans="1:15" x14ac:dyDescent="0.3">
      <c r="A8" s="7"/>
      <c r="B8" s="120"/>
      <c r="C8" s="9">
        <v>4</v>
      </c>
      <c r="D8" s="9">
        <v>90</v>
      </c>
      <c r="E8" s="9">
        <v>90</v>
      </c>
      <c r="F8" s="9">
        <v>80</v>
      </c>
      <c r="G8" s="9">
        <v>90</v>
      </c>
      <c r="H8" s="7"/>
      <c r="I8" s="7"/>
      <c r="J8" s="7"/>
      <c r="K8" s="7"/>
      <c r="L8" s="7"/>
      <c r="M8" s="7"/>
      <c r="N8" s="7"/>
      <c r="O8" s="7"/>
    </row>
    <row r="9" spans="1:15" x14ac:dyDescent="0.3">
      <c r="A9" s="7"/>
      <c r="B9" s="7"/>
      <c r="C9" s="7"/>
      <c r="D9" s="7"/>
      <c r="E9" s="7"/>
      <c r="F9" s="7"/>
      <c r="G9" s="7"/>
      <c r="H9" s="7"/>
      <c r="I9" s="7"/>
      <c r="J9" s="7"/>
      <c r="K9" s="7"/>
      <c r="L9" s="7"/>
      <c r="M9" s="7"/>
      <c r="N9" s="7"/>
      <c r="O9" s="7"/>
    </row>
    <row r="10" spans="1:15" ht="15" thickBot="1" x14ac:dyDescent="0.35">
      <c r="A10" s="7"/>
      <c r="B10" s="7"/>
      <c r="C10" s="7"/>
      <c r="D10" s="7"/>
      <c r="E10" s="7"/>
      <c r="F10" s="7"/>
      <c r="G10" s="7"/>
      <c r="H10" s="7"/>
      <c r="I10" s="7"/>
      <c r="J10" s="7"/>
      <c r="K10" s="7"/>
      <c r="L10" s="7"/>
      <c r="M10" s="7"/>
      <c r="N10" s="7"/>
      <c r="O10" s="7"/>
    </row>
    <row r="11" spans="1:15" ht="15" thickBot="1" x14ac:dyDescent="0.35">
      <c r="A11" s="7"/>
      <c r="B11" s="7"/>
      <c r="C11" s="9"/>
      <c r="D11" s="9" t="s">
        <v>62</v>
      </c>
      <c r="E11" s="9" t="s">
        <v>63</v>
      </c>
      <c r="F11" s="9" t="s">
        <v>64</v>
      </c>
      <c r="G11" s="9" t="s">
        <v>65</v>
      </c>
      <c r="H11" s="11" t="s">
        <v>69</v>
      </c>
      <c r="I11" s="7"/>
      <c r="J11" s="7"/>
      <c r="K11" s="108" t="s">
        <v>100</v>
      </c>
      <c r="L11" s="109"/>
      <c r="M11" s="7"/>
      <c r="N11" s="7"/>
      <c r="O11" s="7"/>
    </row>
    <row r="12" spans="1:15" x14ac:dyDescent="0.3">
      <c r="A12" s="7"/>
      <c r="B12" s="7"/>
      <c r="C12" s="9">
        <v>1</v>
      </c>
      <c r="D12" s="9">
        <v>0</v>
      </c>
      <c r="E12" s="9">
        <v>0</v>
      </c>
      <c r="F12" s="9">
        <v>1</v>
      </c>
      <c r="G12" s="9">
        <v>0</v>
      </c>
      <c r="H12" s="7">
        <f>SUM(D12:G12)</f>
        <v>1</v>
      </c>
      <c r="I12" s="7">
        <v>1</v>
      </c>
      <c r="J12" s="7"/>
      <c r="K12" s="16">
        <v>1</v>
      </c>
      <c r="L12" s="17" t="s">
        <v>64</v>
      </c>
      <c r="M12" s="7"/>
      <c r="N12" s="7"/>
      <c r="O12" s="7"/>
    </row>
    <row r="13" spans="1:15" x14ac:dyDescent="0.3">
      <c r="A13" s="7"/>
      <c r="B13" s="7"/>
      <c r="C13" s="9">
        <v>2</v>
      </c>
      <c r="D13" s="9">
        <v>1</v>
      </c>
      <c r="E13" s="9">
        <v>0</v>
      </c>
      <c r="F13" s="9">
        <v>0</v>
      </c>
      <c r="G13" s="9">
        <v>0</v>
      </c>
      <c r="H13" s="7">
        <f t="shared" ref="H13:H15" si="0">SUM(D13:G13)</f>
        <v>1</v>
      </c>
      <c r="I13" s="7">
        <v>1</v>
      </c>
      <c r="J13" s="7"/>
      <c r="K13" s="12">
        <v>2</v>
      </c>
      <c r="L13" s="13" t="s">
        <v>62</v>
      </c>
      <c r="M13" s="7"/>
      <c r="N13" s="7"/>
      <c r="O13" s="7"/>
    </row>
    <row r="14" spans="1:15" x14ac:dyDescent="0.3">
      <c r="A14" s="7"/>
      <c r="B14" s="7"/>
      <c r="C14" s="9">
        <v>3</v>
      </c>
      <c r="D14" s="9">
        <v>0</v>
      </c>
      <c r="E14" s="9">
        <v>0</v>
      </c>
      <c r="F14" s="9">
        <v>0</v>
      </c>
      <c r="G14" s="9">
        <v>1</v>
      </c>
      <c r="H14" s="7">
        <f t="shared" si="0"/>
        <v>1</v>
      </c>
      <c r="I14" s="7">
        <v>1</v>
      </c>
      <c r="J14" s="7"/>
      <c r="K14" s="12">
        <v>3</v>
      </c>
      <c r="L14" s="13" t="s">
        <v>65</v>
      </c>
      <c r="M14" s="7"/>
      <c r="N14" s="7"/>
      <c r="O14" s="7"/>
    </row>
    <row r="15" spans="1:15" ht="15" thickBot="1" x14ac:dyDescent="0.35">
      <c r="A15" s="7"/>
      <c r="B15" s="7"/>
      <c r="C15" s="9">
        <v>4</v>
      </c>
      <c r="D15" s="9">
        <v>0</v>
      </c>
      <c r="E15" s="9">
        <v>1</v>
      </c>
      <c r="F15" s="9">
        <v>0</v>
      </c>
      <c r="G15" s="9">
        <v>0</v>
      </c>
      <c r="H15" s="7">
        <f t="shared" si="0"/>
        <v>1</v>
      </c>
      <c r="I15" s="7">
        <v>1</v>
      </c>
      <c r="J15" s="7"/>
      <c r="K15" s="14">
        <v>4</v>
      </c>
      <c r="L15" s="15" t="s">
        <v>63</v>
      </c>
      <c r="M15" s="7"/>
      <c r="N15" s="7"/>
      <c r="O15" s="7"/>
    </row>
    <row r="16" spans="1:15" x14ac:dyDescent="0.3">
      <c r="A16" s="7"/>
      <c r="B16" s="7"/>
      <c r="C16" s="11" t="s">
        <v>68</v>
      </c>
      <c r="D16" s="7">
        <f>SUM(D12:D15)</f>
        <v>1</v>
      </c>
      <c r="E16" s="7">
        <f t="shared" ref="E16:G16" si="1">SUM(E12:E15)</f>
        <v>1</v>
      </c>
      <c r="F16" s="7">
        <f t="shared" si="1"/>
        <v>1</v>
      </c>
      <c r="G16" s="7">
        <f t="shared" si="1"/>
        <v>1</v>
      </c>
      <c r="H16" s="7"/>
      <c r="I16" s="7"/>
      <c r="J16" s="7"/>
      <c r="K16" s="7"/>
      <c r="L16" s="7"/>
      <c r="M16" s="7"/>
      <c r="N16" s="7"/>
      <c r="O16" s="7"/>
    </row>
    <row r="17" spans="1:15" x14ac:dyDescent="0.3">
      <c r="A17" s="7"/>
      <c r="B17" s="7"/>
      <c r="C17" s="7"/>
      <c r="D17" s="7">
        <v>1</v>
      </c>
      <c r="E17" s="7">
        <v>1</v>
      </c>
      <c r="F17" s="7">
        <v>1</v>
      </c>
      <c r="G17" s="7">
        <v>1</v>
      </c>
      <c r="H17" s="7"/>
      <c r="I17" s="7"/>
      <c r="J17" s="7"/>
      <c r="K17" s="7"/>
      <c r="L17" s="7"/>
      <c r="M17" s="7"/>
      <c r="N17" s="7"/>
      <c r="O17" s="7"/>
    </row>
    <row r="18" spans="1:15" x14ac:dyDescent="0.3">
      <c r="A18" s="7"/>
      <c r="B18" s="7"/>
      <c r="C18" s="7"/>
      <c r="D18" s="7"/>
      <c r="E18" s="7"/>
      <c r="F18" s="7"/>
      <c r="G18" s="7"/>
      <c r="H18" s="7"/>
      <c r="I18" s="7"/>
      <c r="J18" s="7"/>
      <c r="K18" s="7"/>
      <c r="L18" s="7"/>
      <c r="M18" s="7"/>
      <c r="N18" s="7"/>
      <c r="O18" s="7"/>
    </row>
    <row r="19" spans="1:15" x14ac:dyDescent="0.3">
      <c r="A19" s="7"/>
      <c r="B19" s="7"/>
      <c r="C19" s="7" t="s">
        <v>3</v>
      </c>
      <c r="D19" s="7">
        <f>SUMPRODUCT(D5:G8,D12:G15)</f>
        <v>350</v>
      </c>
      <c r="E19" s="7"/>
      <c r="F19" s="7"/>
      <c r="G19" s="7"/>
      <c r="H19" s="7"/>
      <c r="I19" s="7"/>
      <c r="J19" s="7"/>
      <c r="K19" s="7"/>
      <c r="L19" s="7"/>
      <c r="M19" s="7"/>
      <c r="N19" s="7"/>
      <c r="O19" s="7"/>
    </row>
    <row r="20" spans="1:15" x14ac:dyDescent="0.3">
      <c r="A20" s="7"/>
      <c r="B20" s="7"/>
      <c r="C20" s="7"/>
      <c r="D20" s="7"/>
      <c r="E20" s="7"/>
      <c r="F20" s="7"/>
      <c r="G20" s="7"/>
      <c r="H20" s="7"/>
      <c r="I20" s="7"/>
      <c r="J20" s="7"/>
      <c r="K20" s="7"/>
      <c r="L20" s="7"/>
      <c r="M20" s="7"/>
      <c r="N20" s="7"/>
      <c r="O20" s="7"/>
    </row>
    <row r="21" spans="1:15" x14ac:dyDescent="0.3">
      <c r="A21" s="7"/>
      <c r="B21" s="7"/>
      <c r="C21" s="7"/>
      <c r="D21" s="7"/>
      <c r="E21" s="7"/>
      <c r="F21" s="7"/>
      <c r="G21" s="7"/>
      <c r="H21" s="7"/>
      <c r="I21" s="7"/>
      <c r="J21" s="7"/>
      <c r="K21" s="7"/>
      <c r="L21" s="7"/>
      <c r="M21" s="7"/>
      <c r="N21" s="7"/>
      <c r="O21" s="7"/>
    </row>
    <row r="22" spans="1:15" x14ac:dyDescent="0.3">
      <c r="A22" s="7"/>
      <c r="B22" s="7"/>
      <c r="C22" s="7"/>
      <c r="D22" s="7"/>
      <c r="E22" s="7"/>
      <c r="F22" s="7"/>
      <c r="G22" s="7"/>
      <c r="H22" s="7"/>
      <c r="I22" s="7"/>
      <c r="J22" s="7"/>
      <c r="K22" s="7"/>
      <c r="L22" s="7"/>
      <c r="M22" s="7"/>
      <c r="N22" s="7"/>
      <c r="O22" s="7"/>
    </row>
    <row r="23" spans="1:15" x14ac:dyDescent="0.3">
      <c r="A23" s="7"/>
      <c r="B23" s="7"/>
      <c r="C23" s="7"/>
      <c r="D23" s="7"/>
      <c r="E23" s="7"/>
      <c r="F23" s="7"/>
      <c r="G23" s="7"/>
      <c r="H23" s="7"/>
      <c r="I23" s="7"/>
      <c r="J23" s="7"/>
      <c r="K23" s="7"/>
      <c r="L23" s="7"/>
      <c r="M23" s="7"/>
      <c r="N23" s="7"/>
      <c r="O23" s="7"/>
    </row>
    <row r="24" spans="1:15" x14ac:dyDescent="0.3">
      <c r="A24" s="7"/>
      <c r="B24" s="7"/>
      <c r="C24" s="7"/>
      <c r="D24" s="7"/>
      <c r="E24" s="7"/>
      <c r="F24" s="7"/>
      <c r="G24" s="7"/>
      <c r="H24" s="7"/>
      <c r="I24" s="7"/>
      <c r="J24" s="7"/>
      <c r="K24" s="7"/>
      <c r="L24" s="7"/>
      <c r="M24" s="7"/>
      <c r="N24" s="7"/>
      <c r="O24" s="7"/>
    </row>
    <row r="25" spans="1:15" x14ac:dyDescent="0.3">
      <c r="A25" s="7"/>
      <c r="B25" s="7"/>
      <c r="C25" s="7"/>
      <c r="D25" s="7"/>
      <c r="E25" s="7"/>
      <c r="F25" s="7"/>
      <c r="G25" s="7"/>
      <c r="H25" s="7"/>
      <c r="I25" s="7"/>
      <c r="J25" s="7"/>
      <c r="K25" s="7"/>
      <c r="L25" s="7"/>
      <c r="M25" s="7"/>
      <c r="N25" s="7"/>
      <c r="O25" s="7"/>
    </row>
    <row r="26" spans="1:15" x14ac:dyDescent="0.3">
      <c r="A26" s="7"/>
      <c r="B26" s="7"/>
      <c r="C26" s="7"/>
      <c r="D26" s="7"/>
      <c r="E26" s="7"/>
      <c r="F26" s="7"/>
      <c r="G26" s="7"/>
      <c r="H26" s="7"/>
      <c r="I26" s="7"/>
      <c r="J26" s="7"/>
      <c r="K26" s="7"/>
      <c r="L26" s="7"/>
      <c r="M26" s="7"/>
      <c r="N26" s="7"/>
      <c r="O26" s="7"/>
    </row>
    <row r="27" spans="1:15" x14ac:dyDescent="0.3">
      <c r="A27" s="7"/>
      <c r="B27" s="7"/>
      <c r="C27" s="7"/>
      <c r="D27" s="7"/>
      <c r="E27" s="7"/>
      <c r="F27" s="7"/>
      <c r="G27" s="7"/>
      <c r="H27" s="7"/>
      <c r="I27" s="7"/>
      <c r="J27" s="7"/>
      <c r="K27" s="7"/>
      <c r="L27" s="7"/>
      <c r="M27" s="7"/>
      <c r="N27" s="7"/>
      <c r="O27" s="7"/>
    </row>
    <row r="28" spans="1:15" x14ac:dyDescent="0.3">
      <c r="A28" s="7"/>
      <c r="B28" s="7"/>
      <c r="C28" s="7"/>
      <c r="D28" s="7"/>
      <c r="E28" s="7"/>
      <c r="F28" s="7"/>
      <c r="G28" s="7"/>
      <c r="H28" s="7"/>
      <c r="I28" s="7"/>
      <c r="J28" s="7"/>
      <c r="K28" s="7"/>
      <c r="L28" s="7"/>
      <c r="M28" s="7"/>
      <c r="N28" s="7"/>
      <c r="O28" s="7"/>
    </row>
    <row r="29" spans="1:15" x14ac:dyDescent="0.3">
      <c r="A29" s="7"/>
      <c r="B29" s="7"/>
      <c r="C29" s="7"/>
      <c r="D29" s="7"/>
      <c r="E29" s="7"/>
      <c r="F29" s="7"/>
      <c r="G29" s="7"/>
      <c r="H29" s="7"/>
      <c r="I29" s="7"/>
      <c r="J29" s="7"/>
      <c r="K29" s="7"/>
      <c r="L29" s="7"/>
      <c r="M29" s="7"/>
      <c r="N29" s="7"/>
      <c r="O29" s="7"/>
    </row>
    <row r="30" spans="1:15" x14ac:dyDescent="0.3">
      <c r="A30" s="7"/>
      <c r="B30" s="7"/>
      <c r="C30" s="7"/>
      <c r="D30" s="7"/>
      <c r="E30" s="7"/>
      <c r="F30" s="7"/>
      <c r="G30" s="7"/>
      <c r="H30" s="7"/>
      <c r="I30" s="7"/>
      <c r="J30" s="7"/>
      <c r="K30" s="7"/>
      <c r="L30" s="7"/>
      <c r="M30" s="7"/>
      <c r="N30" s="7"/>
      <c r="O30" s="7"/>
    </row>
    <row r="31" spans="1:15" x14ac:dyDescent="0.3">
      <c r="A31" s="7"/>
      <c r="B31" s="7"/>
      <c r="C31" s="7"/>
      <c r="D31" s="7"/>
      <c r="E31" s="7"/>
      <c r="F31" s="7"/>
      <c r="G31" s="7"/>
      <c r="H31" s="7"/>
      <c r="I31" s="7"/>
      <c r="J31" s="7"/>
      <c r="K31" s="7"/>
      <c r="L31" s="7"/>
      <c r="M31" s="7"/>
      <c r="N31" s="7"/>
      <c r="O31" s="7"/>
    </row>
    <row r="32" spans="1:15" x14ac:dyDescent="0.3">
      <c r="A32" s="7"/>
      <c r="B32" s="7"/>
      <c r="C32" s="7"/>
      <c r="D32" s="7"/>
      <c r="E32" s="7"/>
      <c r="F32" s="7"/>
      <c r="G32" s="7"/>
      <c r="H32" s="7"/>
      <c r="I32" s="7"/>
      <c r="J32" s="7"/>
      <c r="K32" s="7"/>
      <c r="L32" s="7"/>
      <c r="M32" s="7"/>
      <c r="N32" s="7"/>
      <c r="O32" s="7"/>
    </row>
    <row r="33" spans="1:15" x14ac:dyDescent="0.3">
      <c r="A33" s="7"/>
      <c r="B33" s="7"/>
      <c r="C33" s="7"/>
      <c r="D33" s="7"/>
      <c r="E33" s="7"/>
      <c r="F33" s="7"/>
      <c r="G33" s="7"/>
      <c r="H33" s="7"/>
      <c r="I33" s="7"/>
      <c r="J33" s="7"/>
      <c r="K33" s="7"/>
      <c r="L33" s="7"/>
      <c r="M33" s="7"/>
      <c r="N33" s="7"/>
      <c r="O33" s="7"/>
    </row>
    <row r="34" spans="1:15" x14ac:dyDescent="0.3">
      <c r="A34" s="7"/>
      <c r="B34" s="7"/>
      <c r="C34" s="7"/>
      <c r="D34" s="7"/>
      <c r="E34" s="7"/>
      <c r="F34" s="7"/>
      <c r="G34" s="7"/>
      <c r="H34" s="7"/>
      <c r="I34" s="7"/>
      <c r="J34" s="7"/>
      <c r="K34" s="7"/>
      <c r="L34" s="7"/>
      <c r="M34" s="7"/>
      <c r="N34" s="7"/>
      <c r="O34" s="7"/>
    </row>
    <row r="35" spans="1:15" x14ac:dyDescent="0.3">
      <c r="A35" s="7"/>
      <c r="B35" s="7"/>
      <c r="C35" s="7"/>
      <c r="D35" s="7"/>
      <c r="E35" s="7"/>
      <c r="F35" s="7"/>
      <c r="G35" s="7"/>
      <c r="H35" s="7"/>
      <c r="I35" s="7"/>
      <c r="J35" s="7"/>
      <c r="K35" s="7"/>
      <c r="L35" s="7"/>
      <c r="M35" s="7"/>
      <c r="N35" s="7"/>
      <c r="O35" s="7"/>
    </row>
    <row r="36" spans="1:15" x14ac:dyDescent="0.3">
      <c r="A36" s="7"/>
      <c r="B36" s="7"/>
      <c r="C36" s="7"/>
      <c r="D36" s="7"/>
      <c r="E36" s="7"/>
      <c r="F36" s="7"/>
      <c r="G36" s="7"/>
      <c r="H36" s="7"/>
      <c r="I36" s="7"/>
      <c r="J36" s="7"/>
      <c r="K36" s="7"/>
      <c r="L36" s="7"/>
      <c r="M36" s="7"/>
      <c r="N36" s="7"/>
      <c r="O36" s="7"/>
    </row>
    <row r="37" spans="1:15" x14ac:dyDescent="0.3">
      <c r="A37" s="7"/>
      <c r="B37" s="7"/>
      <c r="C37" s="7"/>
      <c r="D37" s="7"/>
      <c r="E37" s="7"/>
      <c r="F37" s="7"/>
      <c r="G37" s="7"/>
      <c r="H37" s="7"/>
      <c r="I37" s="7"/>
      <c r="J37" s="7"/>
      <c r="K37" s="7"/>
      <c r="L37" s="7"/>
      <c r="M37" s="7"/>
      <c r="N37" s="7"/>
      <c r="O37" s="7"/>
    </row>
    <row r="38" spans="1:15" x14ac:dyDescent="0.3">
      <c r="A38" s="7"/>
      <c r="B38" s="7"/>
      <c r="C38" s="7"/>
      <c r="D38" s="7"/>
      <c r="E38" s="7"/>
      <c r="F38" s="7"/>
      <c r="G38" s="7"/>
      <c r="H38" s="7"/>
      <c r="I38" s="7"/>
      <c r="J38" s="7"/>
      <c r="K38" s="7"/>
      <c r="L38" s="7"/>
      <c r="M38" s="7"/>
      <c r="N38" s="7"/>
      <c r="O38" s="7"/>
    </row>
    <row r="39" spans="1:15" x14ac:dyDescent="0.3">
      <c r="A39" s="7"/>
      <c r="B39" s="7"/>
      <c r="C39" s="7"/>
      <c r="D39" s="7"/>
      <c r="E39" s="7"/>
      <c r="F39" s="7"/>
      <c r="G39" s="7"/>
      <c r="H39" s="7"/>
      <c r="I39" s="7"/>
      <c r="J39" s="7"/>
      <c r="K39" s="7"/>
      <c r="L39" s="7"/>
      <c r="M39" s="7"/>
      <c r="N39" s="7"/>
      <c r="O39" s="7"/>
    </row>
    <row r="40" spans="1:15" x14ac:dyDescent="0.3">
      <c r="A40" s="7"/>
      <c r="B40" s="7"/>
      <c r="C40" s="7"/>
      <c r="D40" s="7"/>
      <c r="E40" s="7"/>
      <c r="F40" s="7"/>
      <c r="G40" s="7"/>
      <c r="H40" s="7"/>
      <c r="I40" s="7"/>
      <c r="J40" s="7"/>
      <c r="K40" s="7"/>
      <c r="L40" s="7"/>
      <c r="M40" s="7"/>
      <c r="N40" s="7"/>
      <c r="O40" s="7"/>
    </row>
    <row r="41" spans="1:15" x14ac:dyDescent="0.3">
      <c r="A41" s="7"/>
      <c r="B41" s="7"/>
      <c r="C41" s="7"/>
      <c r="D41" s="7"/>
      <c r="E41" s="7"/>
      <c r="F41" s="7"/>
      <c r="G41" s="7"/>
      <c r="H41" s="7"/>
      <c r="I41" s="7"/>
      <c r="J41" s="7"/>
      <c r="K41" s="7"/>
      <c r="L41" s="7"/>
      <c r="M41" s="7"/>
      <c r="N41" s="7"/>
      <c r="O41" s="7"/>
    </row>
    <row r="42" spans="1:15" x14ac:dyDescent="0.3">
      <c r="A42" s="7"/>
      <c r="B42" s="7"/>
      <c r="C42" s="7"/>
      <c r="D42" s="7"/>
      <c r="E42" s="7"/>
      <c r="F42" s="7"/>
      <c r="G42" s="7"/>
      <c r="H42" s="7"/>
      <c r="I42" s="7"/>
      <c r="J42" s="7"/>
      <c r="K42" s="7"/>
      <c r="L42" s="7"/>
      <c r="M42" s="7"/>
      <c r="N42" s="7"/>
      <c r="O42" s="7"/>
    </row>
    <row r="43" spans="1:15" x14ac:dyDescent="0.3">
      <c r="A43" s="7"/>
      <c r="B43" s="7"/>
      <c r="C43" s="7"/>
      <c r="D43" s="7"/>
      <c r="E43" s="7"/>
      <c r="F43" s="7"/>
      <c r="G43" s="7"/>
      <c r="H43" s="7"/>
      <c r="I43" s="7"/>
      <c r="J43" s="7"/>
      <c r="K43" s="7"/>
      <c r="L43" s="7"/>
      <c r="M43" s="7"/>
      <c r="N43" s="7"/>
      <c r="O43" s="7"/>
    </row>
    <row r="44" spans="1:15" x14ac:dyDescent="0.3">
      <c r="A44" s="7"/>
      <c r="B44" s="7"/>
      <c r="C44" s="7"/>
      <c r="D44" s="7"/>
      <c r="E44" s="7"/>
      <c r="F44" s="7"/>
      <c r="G44" s="7"/>
      <c r="H44" s="7"/>
      <c r="I44" s="7"/>
      <c r="J44" s="7"/>
      <c r="K44" s="7"/>
      <c r="L44" s="7"/>
      <c r="M44" s="7"/>
      <c r="N44" s="7"/>
      <c r="O44" s="7"/>
    </row>
    <row r="45" spans="1:15" x14ac:dyDescent="0.3">
      <c r="A45" s="7"/>
      <c r="B45" s="7"/>
      <c r="C45" s="7"/>
      <c r="D45" s="7"/>
      <c r="E45" s="7"/>
      <c r="F45" s="7"/>
      <c r="G45" s="7"/>
      <c r="H45" s="7"/>
      <c r="I45" s="7"/>
      <c r="J45" s="7"/>
      <c r="K45" s="7"/>
      <c r="L45" s="7"/>
      <c r="M45" s="7"/>
      <c r="N45" s="7"/>
      <c r="O45" s="7"/>
    </row>
    <row r="46" spans="1:15" x14ac:dyDescent="0.3">
      <c r="A46" s="7"/>
      <c r="B46" s="7"/>
      <c r="C46" s="7"/>
      <c r="D46" s="7"/>
      <c r="E46" s="7"/>
      <c r="F46" s="7"/>
      <c r="G46" s="7"/>
      <c r="H46" s="7"/>
      <c r="I46" s="7"/>
      <c r="J46" s="7"/>
      <c r="K46" s="7"/>
      <c r="L46" s="7"/>
      <c r="M46" s="7"/>
      <c r="N46" s="7"/>
      <c r="O46" s="7"/>
    </row>
    <row r="47" spans="1:15" x14ac:dyDescent="0.3">
      <c r="A47" s="7"/>
      <c r="B47" s="7"/>
      <c r="C47" s="7"/>
      <c r="D47" s="7"/>
      <c r="E47" s="7"/>
      <c r="F47" s="7"/>
      <c r="G47" s="7"/>
      <c r="H47" s="7"/>
      <c r="I47" s="7"/>
      <c r="J47" s="7"/>
      <c r="K47" s="7"/>
      <c r="L47" s="7"/>
      <c r="M47" s="7"/>
      <c r="N47" s="7"/>
      <c r="O47" s="7"/>
    </row>
    <row r="48" spans="1:15" x14ac:dyDescent="0.3">
      <c r="A48" s="7"/>
      <c r="B48" s="7"/>
      <c r="C48" s="7"/>
      <c r="D48" s="7"/>
      <c r="E48" s="7"/>
      <c r="F48" s="7"/>
      <c r="G48" s="7"/>
      <c r="H48" s="7"/>
      <c r="I48" s="7"/>
      <c r="J48" s="7"/>
      <c r="K48" s="7"/>
      <c r="L48" s="7"/>
      <c r="M48" s="7"/>
      <c r="N48" s="7"/>
      <c r="O48" s="7"/>
    </row>
    <row r="49" spans="1:15" x14ac:dyDescent="0.3">
      <c r="A49" s="7"/>
      <c r="B49" s="7"/>
      <c r="C49" s="7"/>
      <c r="D49" s="7"/>
      <c r="E49" s="7"/>
      <c r="F49" s="7"/>
      <c r="G49" s="7"/>
      <c r="H49" s="7"/>
      <c r="I49" s="7"/>
      <c r="J49" s="7"/>
      <c r="K49" s="7"/>
      <c r="L49" s="7"/>
      <c r="M49" s="7"/>
      <c r="N49" s="7"/>
      <c r="O49" s="7"/>
    </row>
    <row r="50" spans="1:15" x14ac:dyDescent="0.3">
      <c r="A50" s="7"/>
      <c r="B50" s="7"/>
      <c r="C50" s="7"/>
      <c r="D50" s="7"/>
      <c r="E50" s="7"/>
      <c r="F50" s="7"/>
      <c r="G50" s="7"/>
      <c r="H50" s="7"/>
      <c r="I50" s="7"/>
      <c r="J50" s="7"/>
      <c r="K50" s="7"/>
      <c r="L50" s="7"/>
      <c r="M50" s="7"/>
      <c r="N50" s="7"/>
      <c r="O50" s="7"/>
    </row>
    <row r="51" spans="1:15" x14ac:dyDescent="0.3">
      <c r="A51" s="7"/>
      <c r="B51" s="7"/>
      <c r="C51" s="7"/>
      <c r="D51" s="7"/>
      <c r="E51" s="7"/>
      <c r="F51" s="7"/>
      <c r="G51" s="7"/>
      <c r="H51" s="7"/>
      <c r="I51" s="7"/>
      <c r="J51" s="7"/>
      <c r="K51" s="7"/>
      <c r="L51" s="7"/>
      <c r="M51" s="7"/>
      <c r="N51" s="7"/>
      <c r="O51" s="7"/>
    </row>
    <row r="52" spans="1:15" x14ac:dyDescent="0.3">
      <c r="A52" s="7"/>
      <c r="B52" s="7"/>
      <c r="C52" s="7"/>
      <c r="D52" s="7"/>
      <c r="E52" s="7"/>
      <c r="F52" s="7"/>
      <c r="G52" s="7"/>
      <c r="H52" s="7"/>
      <c r="I52" s="7"/>
      <c r="J52" s="7"/>
      <c r="K52" s="7"/>
      <c r="L52" s="7"/>
      <c r="M52" s="7"/>
      <c r="N52" s="7"/>
      <c r="O52" s="7"/>
    </row>
    <row r="53" spans="1:15" x14ac:dyDescent="0.3">
      <c r="A53" s="7"/>
      <c r="B53" s="7"/>
      <c r="C53" s="7"/>
      <c r="D53" s="7"/>
      <c r="E53" s="7"/>
      <c r="F53" s="7"/>
      <c r="G53" s="7"/>
      <c r="H53" s="7"/>
      <c r="I53" s="7"/>
      <c r="J53" s="7"/>
      <c r="K53" s="7"/>
      <c r="L53" s="7"/>
      <c r="M53" s="7"/>
      <c r="N53" s="7"/>
      <c r="O53" s="7"/>
    </row>
    <row r="54" spans="1:15" x14ac:dyDescent="0.3">
      <c r="A54" s="7"/>
      <c r="B54" s="7"/>
      <c r="C54" s="7"/>
      <c r="D54" s="7"/>
      <c r="E54" s="7"/>
      <c r="F54" s="7"/>
      <c r="G54" s="7"/>
      <c r="H54" s="7"/>
      <c r="I54" s="7"/>
      <c r="J54" s="7"/>
      <c r="K54" s="7"/>
      <c r="L54" s="7"/>
      <c r="M54" s="7"/>
      <c r="N54" s="7"/>
      <c r="O54" s="7"/>
    </row>
    <row r="55" spans="1:15" x14ac:dyDescent="0.3">
      <c r="A55" s="7"/>
      <c r="B55" s="7"/>
      <c r="C55" s="7"/>
      <c r="D55" s="7"/>
      <c r="E55" s="7"/>
      <c r="F55" s="7"/>
      <c r="G55" s="7"/>
      <c r="H55" s="7"/>
      <c r="I55" s="7"/>
      <c r="J55" s="7"/>
      <c r="K55" s="7"/>
      <c r="L55" s="7"/>
      <c r="M55" s="7"/>
      <c r="N55" s="7"/>
      <c r="O55" s="7"/>
    </row>
    <row r="56" spans="1:15" x14ac:dyDescent="0.3">
      <c r="A56" s="7"/>
      <c r="B56" s="7"/>
      <c r="C56" s="7"/>
      <c r="D56" s="7"/>
      <c r="E56" s="7"/>
      <c r="F56" s="7"/>
      <c r="G56" s="7"/>
      <c r="H56" s="7"/>
      <c r="I56" s="7"/>
      <c r="J56" s="7"/>
      <c r="K56" s="7"/>
      <c r="L56" s="7"/>
      <c r="M56" s="7"/>
      <c r="N56" s="7"/>
      <c r="O56" s="7"/>
    </row>
    <row r="57" spans="1:15" x14ac:dyDescent="0.3">
      <c r="A57" s="7"/>
      <c r="B57" s="7"/>
      <c r="C57" s="7"/>
      <c r="D57" s="7"/>
      <c r="E57" s="7"/>
      <c r="F57" s="7"/>
      <c r="G57" s="7"/>
      <c r="H57" s="7"/>
      <c r="I57" s="7"/>
      <c r="J57" s="7"/>
      <c r="K57" s="7"/>
      <c r="L57" s="7"/>
      <c r="M57" s="7"/>
      <c r="N57" s="7"/>
      <c r="O57" s="7"/>
    </row>
    <row r="58" spans="1:15" x14ac:dyDescent="0.3">
      <c r="A58" s="7"/>
      <c r="B58" s="7"/>
      <c r="C58" s="7"/>
      <c r="D58" s="7"/>
      <c r="E58" s="7"/>
      <c r="F58" s="7"/>
      <c r="G58" s="7"/>
      <c r="H58" s="7"/>
      <c r="I58" s="7"/>
      <c r="J58" s="7"/>
      <c r="K58" s="7"/>
      <c r="L58" s="7"/>
      <c r="M58" s="7"/>
      <c r="N58" s="7"/>
      <c r="O58" s="7"/>
    </row>
    <row r="59" spans="1:15" x14ac:dyDescent="0.3">
      <c r="A59" s="7"/>
      <c r="B59" s="7"/>
      <c r="C59" s="7"/>
      <c r="D59" s="7"/>
      <c r="E59" s="7"/>
      <c r="F59" s="7"/>
      <c r="G59" s="7"/>
      <c r="H59" s="7"/>
      <c r="I59" s="7"/>
      <c r="J59" s="7"/>
      <c r="K59" s="7"/>
      <c r="L59" s="7"/>
      <c r="M59" s="7"/>
      <c r="N59" s="7"/>
      <c r="O59" s="7"/>
    </row>
    <row r="60" spans="1:15" x14ac:dyDescent="0.3">
      <c r="A60" s="7"/>
      <c r="B60" s="7"/>
      <c r="C60" s="7"/>
      <c r="D60" s="7"/>
      <c r="E60" s="7"/>
      <c r="F60" s="7"/>
      <c r="G60" s="7"/>
      <c r="H60" s="7"/>
      <c r="I60" s="7"/>
      <c r="J60" s="7"/>
      <c r="K60" s="7"/>
      <c r="L60" s="7"/>
      <c r="M60" s="7"/>
      <c r="N60" s="7"/>
      <c r="O60" s="7"/>
    </row>
    <row r="61" spans="1:15" x14ac:dyDescent="0.3">
      <c r="A61" s="7"/>
      <c r="B61" s="7"/>
      <c r="C61" s="7"/>
      <c r="D61" s="7"/>
      <c r="E61" s="7"/>
      <c r="F61" s="7"/>
      <c r="G61" s="7"/>
      <c r="H61" s="7"/>
      <c r="I61" s="7"/>
      <c r="J61" s="7"/>
      <c r="K61" s="7"/>
      <c r="L61" s="7"/>
      <c r="M61" s="7"/>
      <c r="N61" s="7"/>
      <c r="O61" s="7"/>
    </row>
    <row r="62" spans="1:15" x14ac:dyDescent="0.3">
      <c r="A62" s="7"/>
      <c r="B62" s="7"/>
      <c r="C62" s="7"/>
      <c r="D62" s="7"/>
      <c r="E62" s="7"/>
      <c r="F62" s="7"/>
      <c r="G62" s="7"/>
      <c r="H62" s="7"/>
      <c r="I62" s="7"/>
      <c r="J62" s="7"/>
      <c r="K62" s="7"/>
      <c r="L62" s="7"/>
      <c r="M62" s="7"/>
      <c r="N62" s="7"/>
      <c r="O62" s="7"/>
    </row>
    <row r="63" spans="1:15" x14ac:dyDescent="0.3">
      <c r="A63" s="7"/>
      <c r="B63" s="7"/>
      <c r="C63" s="7"/>
      <c r="D63" s="7"/>
      <c r="E63" s="7"/>
      <c r="F63" s="7"/>
      <c r="G63" s="7"/>
      <c r="H63" s="7"/>
      <c r="I63" s="7"/>
      <c r="J63" s="7"/>
      <c r="K63" s="7"/>
      <c r="L63" s="7"/>
      <c r="M63" s="7"/>
      <c r="N63" s="7"/>
      <c r="O63" s="7"/>
    </row>
    <row r="64" spans="1:15" x14ac:dyDescent="0.3">
      <c r="A64" s="7"/>
      <c r="B64" s="7"/>
      <c r="C64" s="7"/>
      <c r="D64" s="7"/>
      <c r="E64" s="7"/>
      <c r="F64" s="7"/>
      <c r="G64" s="7"/>
      <c r="H64" s="7"/>
      <c r="I64" s="7"/>
      <c r="J64" s="7"/>
      <c r="K64" s="7"/>
      <c r="L64" s="7"/>
      <c r="M64" s="7"/>
      <c r="N64" s="7"/>
      <c r="O64" s="7"/>
    </row>
    <row r="65" spans="1:15" x14ac:dyDescent="0.3">
      <c r="A65" s="7"/>
      <c r="B65" s="7"/>
      <c r="C65" s="7"/>
      <c r="D65" s="7"/>
      <c r="E65" s="7"/>
      <c r="F65" s="7"/>
      <c r="G65" s="7"/>
      <c r="H65" s="7"/>
      <c r="I65" s="7"/>
      <c r="J65" s="7"/>
      <c r="K65" s="7"/>
      <c r="L65" s="7"/>
      <c r="M65" s="7"/>
      <c r="N65" s="7"/>
      <c r="O65" s="7"/>
    </row>
    <row r="66" spans="1:15" x14ac:dyDescent="0.3">
      <c r="A66" s="7"/>
      <c r="B66" s="7"/>
      <c r="C66" s="7"/>
      <c r="D66" s="7"/>
      <c r="E66" s="7"/>
      <c r="F66" s="7"/>
      <c r="G66" s="7"/>
      <c r="H66" s="7"/>
      <c r="I66" s="7"/>
      <c r="J66" s="7"/>
      <c r="K66" s="7"/>
      <c r="L66" s="7"/>
      <c r="M66" s="7"/>
      <c r="N66" s="7"/>
      <c r="O66" s="7"/>
    </row>
    <row r="67" spans="1:15" x14ac:dyDescent="0.3">
      <c r="A67" s="7"/>
      <c r="B67" s="7"/>
      <c r="C67" s="7"/>
      <c r="D67" s="7"/>
      <c r="E67" s="7"/>
      <c r="F67" s="7"/>
      <c r="G67" s="7"/>
      <c r="H67" s="7"/>
      <c r="I67" s="7"/>
      <c r="J67" s="7"/>
      <c r="K67" s="7"/>
      <c r="L67" s="7"/>
      <c r="M67" s="7"/>
      <c r="N67" s="7"/>
      <c r="O67" s="7"/>
    </row>
    <row r="68" spans="1:15" x14ac:dyDescent="0.3">
      <c r="A68" s="7"/>
      <c r="B68" s="7"/>
      <c r="C68" s="7"/>
      <c r="D68" s="7"/>
      <c r="E68" s="7"/>
      <c r="F68" s="7"/>
      <c r="G68" s="7"/>
      <c r="H68" s="7"/>
      <c r="I68" s="7"/>
      <c r="J68" s="7"/>
      <c r="K68" s="7"/>
      <c r="L68" s="7"/>
      <c r="M68" s="7"/>
      <c r="N68" s="7"/>
      <c r="O68" s="7"/>
    </row>
    <row r="69" spans="1:15" x14ac:dyDescent="0.3">
      <c r="A69" s="7"/>
      <c r="B69" s="7"/>
      <c r="C69" s="7"/>
      <c r="D69" s="7"/>
      <c r="E69" s="7"/>
      <c r="F69" s="7"/>
      <c r="G69" s="7"/>
      <c r="H69" s="7"/>
      <c r="I69" s="7"/>
      <c r="J69" s="7"/>
      <c r="K69" s="7"/>
      <c r="L69" s="7"/>
      <c r="M69" s="7"/>
      <c r="N69" s="7"/>
      <c r="O69" s="7"/>
    </row>
    <row r="70" spans="1:15" x14ac:dyDescent="0.3">
      <c r="A70" s="7"/>
      <c r="B70" s="7"/>
      <c r="C70" s="7"/>
      <c r="D70" s="7"/>
      <c r="E70" s="7"/>
      <c r="F70" s="7"/>
      <c r="G70" s="7"/>
      <c r="H70" s="7"/>
      <c r="I70" s="7"/>
      <c r="J70" s="7"/>
      <c r="K70" s="7"/>
      <c r="L70" s="7"/>
      <c r="M70" s="7"/>
      <c r="N70" s="7"/>
      <c r="O70" s="7"/>
    </row>
    <row r="71" spans="1:15" x14ac:dyDescent="0.3">
      <c r="A71" s="7"/>
      <c r="B71" s="7"/>
      <c r="C71" s="7"/>
      <c r="D71" s="7"/>
      <c r="E71" s="7"/>
      <c r="F71" s="7"/>
      <c r="G71" s="7"/>
      <c r="H71" s="7"/>
      <c r="I71" s="7"/>
      <c r="J71" s="7"/>
      <c r="K71" s="7"/>
      <c r="L71" s="7"/>
      <c r="M71" s="7"/>
      <c r="N71" s="7"/>
      <c r="O71" s="7"/>
    </row>
    <row r="72" spans="1:15" x14ac:dyDescent="0.3">
      <c r="A72" s="7"/>
      <c r="B72" s="7"/>
      <c r="C72" s="7"/>
      <c r="D72" s="7"/>
      <c r="E72" s="7"/>
      <c r="F72" s="7"/>
      <c r="G72" s="7"/>
      <c r="H72" s="7"/>
      <c r="I72" s="7"/>
      <c r="J72" s="7"/>
      <c r="K72" s="7"/>
      <c r="L72" s="7"/>
      <c r="M72" s="7"/>
      <c r="N72" s="7"/>
      <c r="O72" s="7"/>
    </row>
    <row r="73" spans="1:15" x14ac:dyDescent="0.3">
      <c r="A73" s="7"/>
      <c r="B73" s="7"/>
      <c r="C73" s="7"/>
      <c r="D73" s="7"/>
      <c r="E73" s="7"/>
      <c r="F73" s="7"/>
      <c r="G73" s="7"/>
      <c r="H73" s="7"/>
      <c r="I73" s="7"/>
      <c r="J73" s="7"/>
      <c r="K73" s="7"/>
      <c r="L73" s="7"/>
      <c r="M73" s="7"/>
      <c r="N73" s="7"/>
      <c r="O73" s="7"/>
    </row>
    <row r="74" spans="1:15" x14ac:dyDescent="0.3">
      <c r="A74" s="7"/>
      <c r="B74" s="7"/>
      <c r="C74" s="7"/>
      <c r="D74" s="7"/>
      <c r="E74" s="7"/>
      <c r="F74" s="7"/>
      <c r="G74" s="7"/>
      <c r="H74" s="7"/>
      <c r="I74" s="7"/>
      <c r="J74" s="7"/>
      <c r="K74" s="7"/>
      <c r="L74" s="7"/>
      <c r="M74" s="7"/>
      <c r="N74" s="7"/>
      <c r="O74" s="7"/>
    </row>
    <row r="75" spans="1:15" x14ac:dyDescent="0.3">
      <c r="A75" s="7"/>
      <c r="B75" s="7"/>
      <c r="C75" s="7"/>
      <c r="D75" s="7"/>
      <c r="E75" s="7"/>
      <c r="F75" s="7"/>
      <c r="G75" s="7"/>
      <c r="H75" s="7"/>
      <c r="I75" s="7"/>
      <c r="J75" s="7"/>
      <c r="K75" s="7"/>
      <c r="L75" s="7"/>
      <c r="M75" s="7"/>
      <c r="N75" s="7"/>
      <c r="O75" s="7"/>
    </row>
    <row r="76" spans="1:15" x14ac:dyDescent="0.3">
      <c r="A76" s="7"/>
      <c r="B76" s="7"/>
      <c r="C76" s="7"/>
      <c r="D76" s="7"/>
      <c r="E76" s="7"/>
      <c r="F76" s="7"/>
      <c r="G76" s="7"/>
      <c r="H76" s="7"/>
      <c r="I76" s="7"/>
      <c r="J76" s="7"/>
      <c r="K76" s="7"/>
      <c r="L76" s="7"/>
      <c r="M76" s="7"/>
      <c r="N76" s="7"/>
      <c r="O76" s="7"/>
    </row>
    <row r="77" spans="1:15" x14ac:dyDescent="0.3">
      <c r="A77" s="7"/>
      <c r="B77" s="7"/>
      <c r="C77" s="7"/>
      <c r="D77" s="7"/>
      <c r="E77" s="7"/>
      <c r="F77" s="7"/>
      <c r="G77" s="7"/>
      <c r="H77" s="7"/>
      <c r="I77" s="7"/>
      <c r="J77" s="7"/>
      <c r="K77" s="7"/>
      <c r="L77" s="7"/>
      <c r="M77" s="7"/>
      <c r="N77" s="7"/>
      <c r="O77" s="7"/>
    </row>
    <row r="78" spans="1:15" x14ac:dyDescent="0.3">
      <c r="A78" s="7"/>
      <c r="B78" s="7"/>
      <c r="C78" s="7"/>
      <c r="D78" s="7"/>
      <c r="E78" s="7"/>
      <c r="F78" s="7"/>
      <c r="G78" s="7"/>
      <c r="H78" s="7"/>
      <c r="I78" s="7"/>
      <c r="J78" s="7"/>
      <c r="K78" s="7"/>
      <c r="L78" s="7"/>
      <c r="M78" s="7"/>
      <c r="N78" s="7"/>
      <c r="O78" s="7"/>
    </row>
    <row r="79" spans="1:15" x14ac:dyDescent="0.3">
      <c r="A79" s="7"/>
      <c r="B79" s="7"/>
      <c r="C79" s="7"/>
      <c r="D79" s="7"/>
      <c r="E79" s="7"/>
      <c r="F79" s="7"/>
      <c r="G79" s="7"/>
      <c r="H79" s="7"/>
      <c r="I79" s="7"/>
      <c r="J79" s="7"/>
      <c r="K79" s="7"/>
      <c r="L79" s="7"/>
      <c r="M79" s="7"/>
      <c r="N79" s="7"/>
      <c r="O79" s="7"/>
    </row>
    <row r="80" spans="1:15" x14ac:dyDescent="0.3">
      <c r="A80" s="7"/>
      <c r="B80" s="7"/>
      <c r="C80" s="7"/>
      <c r="D80" s="7"/>
      <c r="E80" s="7"/>
      <c r="F80" s="7"/>
      <c r="G80" s="7"/>
      <c r="H80" s="7"/>
      <c r="I80" s="7"/>
      <c r="J80" s="7"/>
      <c r="K80" s="7"/>
      <c r="L80" s="7"/>
      <c r="M80" s="7"/>
      <c r="N80" s="7"/>
      <c r="O80" s="7"/>
    </row>
    <row r="81" spans="1:15" x14ac:dyDescent="0.3">
      <c r="A81" s="7"/>
      <c r="B81" s="7"/>
      <c r="C81" s="7"/>
      <c r="D81" s="7"/>
      <c r="E81" s="7"/>
      <c r="F81" s="7"/>
      <c r="G81" s="7"/>
      <c r="H81" s="7"/>
      <c r="I81" s="7"/>
      <c r="J81" s="7"/>
      <c r="K81" s="7"/>
      <c r="L81" s="7"/>
      <c r="M81" s="7"/>
      <c r="N81" s="7"/>
      <c r="O81" s="7"/>
    </row>
    <row r="82" spans="1:15" x14ac:dyDescent="0.3">
      <c r="A82" s="7"/>
      <c r="B82" s="7"/>
      <c r="C82" s="7"/>
      <c r="D82" s="7"/>
      <c r="E82" s="7"/>
      <c r="F82" s="7"/>
      <c r="G82" s="7"/>
      <c r="H82" s="7"/>
      <c r="I82" s="7"/>
      <c r="J82" s="7"/>
      <c r="K82" s="7"/>
      <c r="L82" s="7"/>
      <c r="M82" s="7"/>
      <c r="N82" s="7"/>
      <c r="O82" s="7"/>
    </row>
    <row r="83" spans="1:15" x14ac:dyDescent="0.3">
      <c r="A83" s="7"/>
      <c r="B83" s="7"/>
      <c r="C83" s="7"/>
      <c r="D83" s="7"/>
      <c r="E83" s="7"/>
      <c r="F83" s="7"/>
      <c r="G83" s="7"/>
      <c r="H83" s="7"/>
      <c r="I83" s="7"/>
      <c r="J83" s="7"/>
      <c r="K83" s="7"/>
      <c r="L83" s="7"/>
      <c r="M83" s="7"/>
      <c r="N83" s="7"/>
      <c r="O83" s="7"/>
    </row>
    <row r="84" spans="1:15" x14ac:dyDescent="0.3">
      <c r="A84" s="7"/>
      <c r="B84" s="7"/>
      <c r="C84" s="7"/>
      <c r="D84" s="7"/>
      <c r="E84" s="7"/>
      <c r="F84" s="7"/>
      <c r="G84" s="7"/>
      <c r="H84" s="7"/>
      <c r="I84" s="7"/>
      <c r="J84" s="7"/>
      <c r="K84" s="7"/>
      <c r="L84" s="7"/>
      <c r="M84" s="7"/>
      <c r="N84" s="7"/>
      <c r="O84" s="7"/>
    </row>
    <row r="85" spans="1:15" x14ac:dyDescent="0.3">
      <c r="A85" s="7"/>
      <c r="B85" s="7"/>
      <c r="C85" s="7"/>
      <c r="D85" s="7"/>
      <c r="E85" s="7"/>
      <c r="F85" s="7"/>
      <c r="G85" s="7"/>
      <c r="H85" s="7"/>
      <c r="I85" s="7"/>
      <c r="J85" s="7"/>
      <c r="K85" s="7"/>
      <c r="L85" s="7"/>
      <c r="M85" s="7"/>
      <c r="N85" s="7"/>
      <c r="O85" s="7"/>
    </row>
    <row r="86" spans="1:15" x14ac:dyDescent="0.3">
      <c r="A86" s="7"/>
      <c r="B86" s="7"/>
      <c r="C86" s="7"/>
      <c r="D86" s="7"/>
      <c r="E86" s="7"/>
      <c r="F86" s="7"/>
      <c r="G86" s="7"/>
      <c r="H86" s="7"/>
      <c r="I86" s="7"/>
      <c r="J86" s="7"/>
      <c r="K86" s="7"/>
      <c r="L86" s="7"/>
      <c r="M86" s="7"/>
      <c r="N86" s="7"/>
      <c r="O86" s="7"/>
    </row>
    <row r="87" spans="1:15" x14ac:dyDescent="0.3">
      <c r="A87" s="7"/>
      <c r="B87" s="7"/>
      <c r="C87" s="7"/>
      <c r="D87" s="7"/>
      <c r="E87" s="7"/>
      <c r="F87" s="7"/>
      <c r="G87" s="7"/>
      <c r="H87" s="7"/>
      <c r="I87" s="7"/>
      <c r="J87" s="7"/>
      <c r="K87" s="7"/>
      <c r="L87" s="7"/>
      <c r="M87" s="7"/>
      <c r="N87" s="7"/>
      <c r="O87" s="7"/>
    </row>
    <row r="88" spans="1:15" x14ac:dyDescent="0.3">
      <c r="A88" s="7"/>
      <c r="B88" s="7"/>
      <c r="C88" s="7"/>
      <c r="D88" s="7"/>
      <c r="E88" s="7"/>
      <c r="F88" s="7"/>
      <c r="G88" s="7"/>
      <c r="H88" s="7"/>
      <c r="I88" s="7"/>
      <c r="J88" s="7"/>
      <c r="K88" s="7"/>
      <c r="L88" s="7"/>
      <c r="M88" s="7"/>
      <c r="N88" s="7"/>
      <c r="O88" s="7"/>
    </row>
    <row r="89" spans="1:15" x14ac:dyDescent="0.3">
      <c r="A89" s="7"/>
      <c r="B89" s="7"/>
      <c r="C89" s="7"/>
      <c r="D89" s="7"/>
      <c r="E89" s="7"/>
      <c r="F89" s="7"/>
      <c r="G89" s="7"/>
      <c r="H89" s="7"/>
      <c r="I89" s="7"/>
      <c r="J89" s="7"/>
      <c r="K89" s="7"/>
      <c r="L89" s="7"/>
      <c r="M89" s="7"/>
      <c r="N89" s="7"/>
      <c r="O89" s="7"/>
    </row>
    <row r="90" spans="1:15" x14ac:dyDescent="0.3">
      <c r="A90" s="7"/>
      <c r="B90" s="7"/>
      <c r="C90" s="7"/>
      <c r="D90" s="7"/>
      <c r="E90" s="7"/>
      <c r="F90" s="7"/>
      <c r="G90" s="7"/>
      <c r="H90" s="7"/>
      <c r="I90" s="7"/>
      <c r="J90" s="7"/>
      <c r="K90" s="7"/>
      <c r="L90" s="7"/>
      <c r="M90" s="7"/>
      <c r="N90" s="7"/>
      <c r="O90" s="7"/>
    </row>
    <row r="91" spans="1:15" x14ac:dyDescent="0.3">
      <c r="A91" s="7"/>
      <c r="B91" s="7"/>
      <c r="C91" s="7"/>
      <c r="D91" s="7"/>
      <c r="E91" s="7"/>
      <c r="F91" s="7"/>
      <c r="G91" s="7"/>
      <c r="H91" s="7"/>
      <c r="I91" s="7"/>
      <c r="J91" s="7"/>
      <c r="K91" s="7"/>
      <c r="L91" s="7"/>
      <c r="M91" s="7"/>
      <c r="N91" s="7"/>
      <c r="O91" s="7"/>
    </row>
    <row r="92" spans="1:15" x14ac:dyDescent="0.3">
      <c r="A92" s="7"/>
      <c r="B92" s="7"/>
      <c r="C92" s="7"/>
      <c r="D92" s="7"/>
      <c r="E92" s="7"/>
      <c r="F92" s="7"/>
      <c r="G92" s="7"/>
      <c r="H92" s="7"/>
      <c r="I92" s="7"/>
      <c r="J92" s="7"/>
      <c r="K92" s="7"/>
      <c r="L92" s="7"/>
      <c r="M92" s="7"/>
      <c r="N92" s="7"/>
      <c r="O92" s="7"/>
    </row>
    <row r="93" spans="1:15" x14ac:dyDescent="0.3">
      <c r="A93" s="7"/>
      <c r="B93" s="7"/>
      <c r="C93" s="7"/>
      <c r="D93" s="7"/>
      <c r="E93" s="7"/>
      <c r="F93" s="7"/>
      <c r="G93" s="7"/>
      <c r="H93" s="7"/>
      <c r="I93" s="7"/>
      <c r="J93" s="7"/>
      <c r="K93" s="7"/>
      <c r="L93" s="7"/>
      <c r="M93" s="7"/>
      <c r="N93" s="7"/>
      <c r="O93" s="7"/>
    </row>
    <row r="94" spans="1:15" x14ac:dyDescent="0.3">
      <c r="A94" s="7"/>
      <c r="B94" s="7"/>
      <c r="C94" s="7"/>
      <c r="D94" s="7"/>
      <c r="E94" s="7"/>
      <c r="F94" s="7"/>
      <c r="G94" s="7"/>
      <c r="H94" s="7"/>
      <c r="I94" s="7"/>
      <c r="J94" s="7"/>
      <c r="K94" s="7"/>
      <c r="L94" s="7"/>
      <c r="M94" s="7"/>
      <c r="N94" s="7"/>
      <c r="O94" s="7"/>
    </row>
    <row r="95" spans="1:15" x14ac:dyDescent="0.3">
      <c r="A95" s="7"/>
      <c r="B95" s="7"/>
      <c r="C95" s="7"/>
      <c r="D95" s="7"/>
      <c r="E95" s="7"/>
      <c r="F95" s="7"/>
      <c r="G95" s="7"/>
      <c r="H95" s="7"/>
      <c r="I95" s="7"/>
      <c r="J95" s="7"/>
      <c r="K95" s="7"/>
      <c r="L95" s="7"/>
      <c r="M95" s="7"/>
      <c r="N95" s="7"/>
      <c r="O95" s="7"/>
    </row>
    <row r="96" spans="1:15" x14ac:dyDescent="0.3">
      <c r="A96" s="7"/>
      <c r="B96" s="7"/>
      <c r="C96" s="7"/>
      <c r="D96" s="7"/>
      <c r="E96" s="7"/>
      <c r="F96" s="7"/>
      <c r="G96" s="7"/>
      <c r="H96" s="7"/>
      <c r="I96" s="7"/>
      <c r="J96" s="7"/>
      <c r="K96" s="7"/>
      <c r="L96" s="7"/>
      <c r="M96" s="7"/>
      <c r="N96" s="7"/>
      <c r="O96" s="7"/>
    </row>
    <row r="97" spans="1:15" x14ac:dyDescent="0.3">
      <c r="A97" s="7"/>
      <c r="B97" s="7"/>
      <c r="C97" s="7"/>
      <c r="D97" s="7"/>
      <c r="E97" s="7"/>
      <c r="F97" s="7"/>
      <c r="G97" s="7"/>
      <c r="H97" s="7"/>
      <c r="I97" s="7"/>
      <c r="J97" s="7"/>
      <c r="K97" s="7"/>
      <c r="L97" s="7"/>
      <c r="M97" s="7"/>
      <c r="N97" s="7"/>
      <c r="O97" s="7"/>
    </row>
    <row r="98" spans="1:15" x14ac:dyDescent="0.3">
      <c r="A98" s="7"/>
      <c r="B98" s="7"/>
      <c r="C98" s="7"/>
      <c r="D98" s="7"/>
      <c r="E98" s="7"/>
      <c r="F98" s="7"/>
      <c r="G98" s="7"/>
      <c r="H98" s="7"/>
      <c r="I98" s="7"/>
      <c r="J98" s="7"/>
      <c r="K98" s="7"/>
      <c r="L98" s="7"/>
      <c r="M98" s="7"/>
      <c r="N98" s="7"/>
      <c r="O98" s="7"/>
    </row>
    <row r="99" spans="1:15" x14ac:dyDescent="0.3">
      <c r="A99" s="7"/>
      <c r="B99" s="7"/>
      <c r="C99" s="7"/>
      <c r="D99" s="7"/>
      <c r="E99" s="7"/>
      <c r="F99" s="7"/>
      <c r="G99" s="7"/>
      <c r="H99" s="7"/>
      <c r="I99" s="7"/>
      <c r="J99" s="7"/>
      <c r="K99" s="7"/>
      <c r="L99" s="7"/>
      <c r="M99" s="7"/>
      <c r="N99" s="7"/>
      <c r="O99" s="7"/>
    </row>
    <row r="100" spans="1:15" x14ac:dyDescent="0.3">
      <c r="A100" s="7"/>
      <c r="B100" s="7"/>
      <c r="C100" s="7"/>
      <c r="D100" s="7"/>
      <c r="E100" s="7"/>
      <c r="F100" s="7"/>
      <c r="G100" s="7"/>
      <c r="H100" s="7"/>
      <c r="I100" s="7"/>
      <c r="J100" s="7"/>
      <c r="K100" s="7"/>
      <c r="L100" s="7"/>
      <c r="M100" s="7"/>
      <c r="N100" s="7"/>
      <c r="O100" s="7"/>
    </row>
    <row r="101" spans="1:15" x14ac:dyDescent="0.3">
      <c r="A101" s="7"/>
      <c r="B101" s="7"/>
      <c r="C101" s="7"/>
      <c r="D101" s="7"/>
      <c r="E101" s="7"/>
      <c r="F101" s="7"/>
      <c r="G101" s="7"/>
      <c r="H101" s="7"/>
      <c r="I101" s="7"/>
      <c r="J101" s="7"/>
      <c r="K101" s="7"/>
      <c r="L101" s="7"/>
      <c r="M101" s="7"/>
      <c r="N101" s="7"/>
      <c r="O101" s="7"/>
    </row>
    <row r="102" spans="1:15" x14ac:dyDescent="0.3">
      <c r="A102" s="7"/>
      <c r="B102" s="7"/>
      <c r="C102" s="7"/>
      <c r="D102" s="7"/>
      <c r="E102" s="7"/>
      <c r="F102" s="7"/>
      <c r="G102" s="7"/>
      <c r="H102" s="7"/>
      <c r="I102" s="7"/>
      <c r="J102" s="7"/>
      <c r="K102" s="7"/>
      <c r="L102" s="7"/>
      <c r="M102" s="7"/>
      <c r="N102" s="7"/>
      <c r="O102" s="7"/>
    </row>
    <row r="103" spans="1:15" x14ac:dyDescent="0.3">
      <c r="A103" s="7"/>
      <c r="B103" s="7"/>
      <c r="C103" s="7"/>
      <c r="D103" s="7"/>
      <c r="E103" s="7"/>
      <c r="F103" s="7"/>
      <c r="G103" s="7"/>
      <c r="H103" s="7"/>
      <c r="I103" s="7"/>
      <c r="J103" s="7"/>
      <c r="K103" s="7"/>
      <c r="L103" s="7"/>
      <c r="M103" s="7"/>
      <c r="N103" s="7"/>
      <c r="O103" s="7"/>
    </row>
    <row r="104" spans="1:15" x14ac:dyDescent="0.3">
      <c r="A104" s="7"/>
      <c r="B104" s="7"/>
      <c r="C104" s="7"/>
      <c r="D104" s="7"/>
      <c r="E104" s="7"/>
      <c r="F104" s="7"/>
      <c r="G104" s="7"/>
      <c r="H104" s="7"/>
      <c r="I104" s="7"/>
      <c r="J104" s="7"/>
      <c r="K104" s="7"/>
      <c r="L104" s="7"/>
      <c r="M104" s="7"/>
      <c r="N104" s="7"/>
      <c r="O104" s="7"/>
    </row>
    <row r="105" spans="1:15" x14ac:dyDescent="0.3">
      <c r="A105" s="7"/>
      <c r="B105" s="7"/>
      <c r="C105" s="7"/>
      <c r="D105" s="7"/>
      <c r="E105" s="7"/>
      <c r="F105" s="7"/>
      <c r="G105" s="7"/>
      <c r="H105" s="7"/>
      <c r="I105" s="7"/>
      <c r="J105" s="7"/>
      <c r="K105" s="7"/>
      <c r="L105" s="7"/>
      <c r="M105" s="7"/>
      <c r="N105" s="7"/>
      <c r="O105" s="7"/>
    </row>
    <row r="106" spans="1:15" x14ac:dyDescent="0.3">
      <c r="A106" s="7"/>
      <c r="B106" s="7"/>
      <c r="C106" s="7"/>
      <c r="D106" s="7"/>
      <c r="E106" s="7"/>
      <c r="F106" s="7"/>
      <c r="G106" s="7"/>
      <c r="H106" s="7"/>
      <c r="I106" s="7"/>
      <c r="J106" s="7"/>
      <c r="K106" s="7"/>
      <c r="L106" s="7"/>
      <c r="M106" s="7"/>
      <c r="N106" s="7"/>
      <c r="O106" s="7"/>
    </row>
    <row r="107" spans="1:15" x14ac:dyDescent="0.3">
      <c r="A107" s="7"/>
      <c r="B107" s="7"/>
      <c r="C107" s="7"/>
      <c r="D107" s="7"/>
      <c r="E107" s="7"/>
      <c r="F107" s="7"/>
      <c r="G107" s="7"/>
      <c r="H107" s="7"/>
      <c r="I107" s="7"/>
      <c r="J107" s="7"/>
      <c r="K107" s="7"/>
      <c r="L107" s="7"/>
      <c r="M107" s="7"/>
      <c r="N107" s="7"/>
      <c r="O107" s="7"/>
    </row>
    <row r="108" spans="1:15" x14ac:dyDescent="0.3">
      <c r="A108" s="7"/>
      <c r="B108" s="7"/>
      <c r="C108" s="7"/>
      <c r="D108" s="7"/>
      <c r="E108" s="7"/>
      <c r="F108" s="7"/>
      <c r="G108" s="7"/>
      <c r="H108" s="7"/>
      <c r="I108" s="7"/>
      <c r="J108" s="7"/>
      <c r="K108" s="7"/>
      <c r="L108" s="7"/>
      <c r="M108" s="7"/>
      <c r="N108" s="7"/>
      <c r="O108" s="7"/>
    </row>
    <row r="109" spans="1:15" x14ac:dyDescent="0.3">
      <c r="A109" s="7"/>
      <c r="B109" s="7"/>
      <c r="C109" s="7"/>
      <c r="D109" s="7"/>
      <c r="E109" s="7"/>
      <c r="F109" s="7"/>
      <c r="G109" s="7"/>
      <c r="H109" s="7"/>
      <c r="I109" s="7"/>
      <c r="J109" s="7"/>
      <c r="K109" s="7"/>
      <c r="L109" s="7"/>
      <c r="M109" s="7"/>
      <c r="N109" s="7"/>
      <c r="O109" s="7"/>
    </row>
    <row r="110" spans="1:15" x14ac:dyDescent="0.3">
      <c r="A110" s="7"/>
      <c r="B110" s="7"/>
      <c r="C110" s="7"/>
      <c r="D110" s="7"/>
      <c r="E110" s="7"/>
      <c r="F110" s="7"/>
      <c r="G110" s="7"/>
      <c r="H110" s="7"/>
      <c r="I110" s="7"/>
      <c r="J110" s="7"/>
      <c r="K110" s="7"/>
      <c r="L110" s="7"/>
      <c r="M110" s="7"/>
      <c r="N110" s="7"/>
      <c r="O110" s="7"/>
    </row>
    <row r="111" spans="1:15" x14ac:dyDescent="0.3">
      <c r="A111" s="7"/>
      <c r="B111" s="7"/>
      <c r="C111" s="7"/>
      <c r="D111" s="7"/>
      <c r="E111" s="7"/>
      <c r="F111" s="7"/>
      <c r="G111" s="7"/>
      <c r="H111" s="7"/>
      <c r="I111" s="7"/>
      <c r="J111" s="7"/>
      <c r="K111" s="7"/>
      <c r="L111" s="7"/>
      <c r="M111" s="7"/>
      <c r="N111" s="7"/>
      <c r="O111" s="7"/>
    </row>
    <row r="112" spans="1:15" x14ac:dyDescent="0.3">
      <c r="A112" s="7"/>
      <c r="B112" s="7"/>
      <c r="C112" s="7"/>
      <c r="D112" s="7"/>
      <c r="E112" s="7"/>
      <c r="F112" s="7"/>
      <c r="G112" s="7"/>
      <c r="H112" s="7"/>
      <c r="I112" s="7"/>
      <c r="J112" s="7"/>
      <c r="K112" s="7"/>
      <c r="L112" s="7"/>
      <c r="M112" s="7"/>
      <c r="N112" s="7"/>
      <c r="O112" s="7"/>
    </row>
    <row r="113" spans="1:15" x14ac:dyDescent="0.3">
      <c r="A113" s="7"/>
      <c r="B113" s="7"/>
      <c r="C113" s="7"/>
      <c r="D113" s="7"/>
      <c r="E113" s="7"/>
      <c r="F113" s="7"/>
      <c r="G113" s="7"/>
      <c r="H113" s="7"/>
      <c r="I113" s="7"/>
      <c r="J113" s="7"/>
      <c r="K113" s="7"/>
      <c r="L113" s="7"/>
      <c r="M113" s="7"/>
      <c r="N113" s="7"/>
      <c r="O113" s="7"/>
    </row>
    <row r="114" spans="1:15" x14ac:dyDescent="0.3">
      <c r="A114" s="7"/>
      <c r="B114" s="7"/>
      <c r="C114" s="7"/>
      <c r="D114" s="7"/>
      <c r="E114" s="7"/>
      <c r="F114" s="7"/>
      <c r="G114" s="7"/>
      <c r="H114" s="7"/>
      <c r="I114" s="7"/>
      <c r="J114" s="7"/>
      <c r="K114" s="7"/>
      <c r="L114" s="7"/>
      <c r="M114" s="7"/>
      <c r="N114" s="7"/>
      <c r="O114" s="7"/>
    </row>
    <row r="115" spans="1:15" x14ac:dyDescent="0.3">
      <c r="A115" s="7"/>
      <c r="B115" s="7"/>
      <c r="C115" s="7"/>
      <c r="D115" s="7"/>
      <c r="E115" s="7"/>
      <c r="F115" s="7"/>
      <c r="G115" s="7"/>
      <c r="H115" s="7"/>
      <c r="I115" s="7"/>
      <c r="J115" s="7"/>
      <c r="K115" s="7"/>
      <c r="L115" s="7"/>
      <c r="M115" s="7"/>
      <c r="N115" s="7"/>
      <c r="O115" s="7"/>
    </row>
    <row r="116" spans="1:15" x14ac:dyDescent="0.3">
      <c r="A116" s="7"/>
      <c r="B116" s="7"/>
      <c r="C116" s="7"/>
      <c r="D116" s="7"/>
      <c r="E116" s="7"/>
      <c r="F116" s="7"/>
      <c r="G116" s="7"/>
      <c r="H116" s="7"/>
      <c r="I116" s="7"/>
      <c r="J116" s="7"/>
      <c r="K116" s="7"/>
      <c r="L116" s="7"/>
      <c r="M116" s="7"/>
      <c r="N116" s="7"/>
      <c r="O116" s="7"/>
    </row>
    <row r="117" spans="1:15" x14ac:dyDescent="0.3">
      <c r="A117" s="7"/>
      <c r="B117" s="7"/>
      <c r="C117" s="7"/>
      <c r="D117" s="7"/>
      <c r="E117" s="7"/>
      <c r="F117" s="7"/>
      <c r="G117" s="7"/>
      <c r="H117" s="7"/>
      <c r="I117" s="7"/>
      <c r="J117" s="7"/>
      <c r="K117" s="7"/>
      <c r="L117" s="7"/>
      <c r="M117" s="7"/>
      <c r="N117" s="7"/>
      <c r="O117" s="7"/>
    </row>
    <row r="118" spans="1:15" x14ac:dyDescent="0.3">
      <c r="A118" s="7"/>
      <c r="B118" s="7"/>
      <c r="C118" s="7"/>
      <c r="D118" s="7"/>
      <c r="E118" s="7"/>
      <c r="F118" s="7"/>
      <c r="G118" s="7"/>
      <c r="H118" s="7"/>
      <c r="I118" s="7"/>
      <c r="J118" s="7"/>
      <c r="K118" s="7"/>
      <c r="L118" s="7"/>
      <c r="M118" s="7"/>
      <c r="N118" s="7"/>
      <c r="O118" s="7"/>
    </row>
    <row r="119" spans="1:15" x14ac:dyDescent="0.3">
      <c r="A119" s="7"/>
      <c r="B119" s="7"/>
      <c r="C119" s="7"/>
      <c r="D119" s="7"/>
      <c r="E119" s="7"/>
      <c r="F119" s="7"/>
      <c r="G119" s="7"/>
      <c r="H119" s="7"/>
      <c r="I119" s="7"/>
      <c r="J119" s="7"/>
      <c r="K119" s="7"/>
      <c r="L119" s="7"/>
      <c r="M119" s="7"/>
      <c r="N119" s="7"/>
      <c r="O119" s="7"/>
    </row>
    <row r="120" spans="1:15" x14ac:dyDescent="0.3">
      <c r="A120" s="7"/>
      <c r="B120" s="7"/>
      <c r="C120" s="7"/>
      <c r="D120" s="7"/>
      <c r="E120" s="7"/>
      <c r="F120" s="7"/>
      <c r="G120" s="7"/>
      <c r="H120" s="7"/>
      <c r="I120" s="7"/>
      <c r="J120" s="7"/>
      <c r="K120" s="7"/>
      <c r="L120" s="7"/>
      <c r="M120" s="7"/>
      <c r="N120" s="7"/>
      <c r="O120" s="7"/>
    </row>
    <row r="121" spans="1:15" x14ac:dyDescent="0.3">
      <c r="A121" s="7"/>
      <c r="B121" s="7"/>
      <c r="C121" s="7"/>
      <c r="D121" s="7"/>
      <c r="E121" s="7"/>
      <c r="F121" s="7"/>
      <c r="G121" s="7"/>
      <c r="H121" s="7"/>
      <c r="I121" s="7"/>
      <c r="J121" s="7"/>
      <c r="K121" s="7"/>
      <c r="L121" s="7"/>
      <c r="M121" s="7"/>
      <c r="N121" s="7"/>
      <c r="O121" s="7"/>
    </row>
    <row r="122" spans="1:15" x14ac:dyDescent="0.3">
      <c r="A122" s="7"/>
      <c r="B122" s="7"/>
      <c r="C122" s="7"/>
      <c r="D122" s="7"/>
      <c r="E122" s="7"/>
      <c r="F122" s="7"/>
      <c r="G122" s="7"/>
      <c r="H122" s="7"/>
      <c r="I122" s="7"/>
      <c r="J122" s="7"/>
      <c r="K122" s="7"/>
      <c r="L122" s="7"/>
      <c r="M122" s="7"/>
      <c r="N122" s="7"/>
      <c r="O122" s="7"/>
    </row>
    <row r="123" spans="1:15" x14ac:dyDescent="0.3">
      <c r="A123" s="7"/>
      <c r="B123" s="7"/>
      <c r="C123" s="7"/>
      <c r="D123" s="7"/>
      <c r="E123" s="7"/>
      <c r="F123" s="7"/>
      <c r="G123" s="7"/>
      <c r="H123" s="7"/>
      <c r="I123" s="7"/>
      <c r="J123" s="7"/>
      <c r="K123" s="7"/>
      <c r="L123" s="7"/>
      <c r="M123" s="7"/>
      <c r="N123" s="7"/>
      <c r="O123" s="7"/>
    </row>
    <row r="124" spans="1:15" x14ac:dyDescent="0.3">
      <c r="A124" s="7"/>
      <c r="B124" s="7"/>
      <c r="C124" s="7"/>
      <c r="D124" s="7"/>
      <c r="E124" s="7"/>
      <c r="F124" s="7"/>
      <c r="G124" s="7"/>
      <c r="H124" s="7"/>
      <c r="I124" s="7"/>
      <c r="J124" s="7"/>
      <c r="K124" s="7"/>
      <c r="L124" s="7"/>
      <c r="M124" s="7"/>
      <c r="N124" s="7"/>
      <c r="O124" s="7"/>
    </row>
    <row r="125" spans="1:15" x14ac:dyDescent="0.3">
      <c r="A125" s="7"/>
      <c r="B125" s="7"/>
      <c r="C125" s="7"/>
      <c r="D125" s="7"/>
      <c r="E125" s="7"/>
      <c r="F125" s="7"/>
      <c r="G125" s="7"/>
      <c r="H125" s="7"/>
      <c r="I125" s="7"/>
      <c r="J125" s="7"/>
      <c r="K125" s="7"/>
      <c r="L125" s="7"/>
      <c r="M125" s="7"/>
      <c r="N125" s="7"/>
      <c r="O125" s="7"/>
    </row>
    <row r="126" spans="1:15" x14ac:dyDescent="0.3">
      <c r="A126" s="7"/>
      <c r="B126" s="7"/>
      <c r="C126" s="7"/>
      <c r="D126" s="7"/>
      <c r="E126" s="7"/>
      <c r="F126" s="7"/>
      <c r="G126" s="7"/>
      <c r="H126" s="7"/>
      <c r="I126" s="7"/>
      <c r="J126" s="7"/>
      <c r="K126" s="7"/>
      <c r="L126" s="7"/>
      <c r="M126" s="7"/>
      <c r="N126" s="7"/>
      <c r="O126" s="7"/>
    </row>
    <row r="127" spans="1:15" x14ac:dyDescent="0.3">
      <c r="A127" s="7"/>
      <c r="B127" s="7"/>
      <c r="C127" s="7"/>
      <c r="D127" s="7"/>
      <c r="E127" s="7"/>
      <c r="F127" s="7"/>
      <c r="G127" s="7"/>
      <c r="H127" s="7"/>
      <c r="I127" s="7"/>
      <c r="J127" s="7"/>
      <c r="K127" s="7"/>
      <c r="L127" s="7"/>
      <c r="M127" s="7"/>
      <c r="N127" s="7"/>
      <c r="O127" s="7"/>
    </row>
    <row r="128" spans="1:15" x14ac:dyDescent="0.3">
      <c r="A128" s="7"/>
      <c r="B128" s="7"/>
      <c r="C128" s="7"/>
      <c r="D128" s="7"/>
      <c r="E128" s="7"/>
      <c r="F128" s="7"/>
      <c r="G128" s="7"/>
      <c r="H128" s="7"/>
      <c r="I128" s="7"/>
      <c r="J128" s="7"/>
      <c r="K128" s="7"/>
      <c r="L128" s="7"/>
      <c r="M128" s="7"/>
      <c r="N128" s="7"/>
      <c r="O128" s="7"/>
    </row>
    <row r="129" spans="1:15" x14ac:dyDescent="0.3">
      <c r="A129" s="7"/>
      <c r="B129" s="7"/>
      <c r="C129" s="7"/>
      <c r="D129" s="7"/>
      <c r="E129" s="7"/>
      <c r="F129" s="7"/>
      <c r="G129" s="7"/>
      <c r="H129" s="7"/>
      <c r="I129" s="7"/>
      <c r="J129" s="7"/>
      <c r="K129" s="7"/>
      <c r="L129" s="7"/>
      <c r="M129" s="7"/>
      <c r="N129" s="7"/>
      <c r="O129" s="7"/>
    </row>
    <row r="130" spans="1:15" x14ac:dyDescent="0.3">
      <c r="A130" s="7"/>
      <c r="B130" s="7"/>
      <c r="C130" s="7"/>
      <c r="D130" s="7"/>
      <c r="E130" s="7"/>
      <c r="F130" s="7"/>
      <c r="G130" s="7"/>
      <c r="H130" s="7"/>
      <c r="I130" s="7"/>
      <c r="J130" s="7"/>
      <c r="K130" s="7"/>
      <c r="L130" s="7"/>
      <c r="M130" s="7"/>
      <c r="N130" s="7"/>
      <c r="O130" s="7"/>
    </row>
    <row r="131" spans="1:15" x14ac:dyDescent="0.3">
      <c r="A131" s="7"/>
      <c r="B131" s="7"/>
      <c r="C131" s="7"/>
      <c r="D131" s="7"/>
      <c r="E131" s="7"/>
      <c r="F131" s="7"/>
      <c r="G131" s="7"/>
      <c r="H131" s="7"/>
      <c r="I131" s="7"/>
      <c r="J131" s="7"/>
      <c r="K131" s="7"/>
      <c r="L131" s="7"/>
      <c r="M131" s="7"/>
      <c r="N131" s="7"/>
      <c r="O131" s="7"/>
    </row>
    <row r="132" spans="1:15" x14ac:dyDescent="0.3">
      <c r="A132" s="7"/>
      <c r="B132" s="7"/>
      <c r="C132" s="7"/>
      <c r="D132" s="7"/>
      <c r="E132" s="7"/>
      <c r="F132" s="7"/>
      <c r="G132" s="7"/>
      <c r="H132" s="7"/>
      <c r="I132" s="7"/>
      <c r="J132" s="7"/>
      <c r="K132" s="7"/>
      <c r="L132" s="7"/>
      <c r="M132" s="7"/>
      <c r="N132" s="7"/>
      <c r="O132" s="7"/>
    </row>
    <row r="133" spans="1:15" x14ac:dyDescent="0.3">
      <c r="A133" s="7"/>
      <c r="B133" s="7"/>
      <c r="C133" s="7"/>
      <c r="D133" s="7"/>
      <c r="E133" s="7"/>
      <c r="F133" s="7"/>
      <c r="G133" s="7"/>
      <c r="H133" s="7"/>
      <c r="I133" s="7"/>
      <c r="J133" s="7"/>
      <c r="K133" s="7"/>
      <c r="L133" s="7"/>
      <c r="M133" s="7"/>
      <c r="N133" s="7"/>
      <c r="O133" s="7"/>
    </row>
    <row r="134" spans="1:15" x14ac:dyDescent="0.3">
      <c r="A134" s="7"/>
      <c r="B134" s="7"/>
      <c r="C134" s="7"/>
      <c r="D134" s="7"/>
      <c r="E134" s="7"/>
      <c r="F134" s="7"/>
      <c r="G134" s="7"/>
      <c r="H134" s="7"/>
      <c r="I134" s="7"/>
      <c r="J134" s="7"/>
      <c r="K134" s="7"/>
      <c r="L134" s="7"/>
      <c r="M134" s="7"/>
      <c r="N134" s="7"/>
      <c r="O134" s="7"/>
    </row>
    <row r="135" spans="1:15" x14ac:dyDescent="0.3">
      <c r="A135" s="7"/>
      <c r="B135" s="7"/>
      <c r="C135" s="7"/>
      <c r="D135" s="7"/>
      <c r="E135" s="7"/>
      <c r="F135" s="7"/>
      <c r="G135" s="7"/>
      <c r="H135" s="7"/>
      <c r="I135" s="7"/>
      <c r="J135" s="7"/>
      <c r="K135" s="7"/>
      <c r="L135" s="7"/>
      <c r="M135" s="7"/>
      <c r="N135" s="7"/>
      <c r="O135" s="7"/>
    </row>
    <row r="136" spans="1:15" x14ac:dyDescent="0.3">
      <c r="A136" s="7"/>
      <c r="B136" s="7"/>
      <c r="C136" s="7"/>
      <c r="D136" s="7"/>
      <c r="E136" s="7"/>
      <c r="F136" s="7"/>
      <c r="G136" s="7"/>
      <c r="H136" s="7"/>
      <c r="I136" s="7"/>
      <c r="J136" s="7"/>
      <c r="K136" s="7"/>
      <c r="L136" s="7"/>
      <c r="M136" s="7"/>
      <c r="N136" s="7"/>
      <c r="O136" s="7"/>
    </row>
    <row r="137" spans="1:15" x14ac:dyDescent="0.3">
      <c r="A137" s="7"/>
      <c r="B137" s="7"/>
      <c r="C137" s="7"/>
      <c r="D137" s="7"/>
      <c r="E137" s="7"/>
      <c r="F137" s="7"/>
      <c r="G137" s="7"/>
      <c r="H137" s="7"/>
      <c r="I137" s="7"/>
      <c r="J137" s="7"/>
      <c r="K137" s="7"/>
      <c r="L137" s="7"/>
      <c r="M137" s="7"/>
      <c r="N137" s="7"/>
      <c r="O137" s="7"/>
    </row>
    <row r="138" spans="1:15" x14ac:dyDescent="0.3">
      <c r="A138" s="7"/>
      <c r="B138" s="7"/>
      <c r="C138" s="7"/>
      <c r="D138" s="7"/>
      <c r="E138" s="7"/>
      <c r="F138" s="7"/>
      <c r="G138" s="7"/>
      <c r="H138" s="7"/>
      <c r="I138" s="7"/>
      <c r="J138" s="7"/>
      <c r="K138" s="7"/>
      <c r="L138" s="7"/>
      <c r="M138" s="7"/>
      <c r="N138" s="7"/>
      <c r="O138" s="7"/>
    </row>
    <row r="139" spans="1:15" x14ac:dyDescent="0.3">
      <c r="A139" s="7"/>
      <c r="B139" s="7"/>
      <c r="C139" s="7"/>
      <c r="D139" s="7"/>
      <c r="E139" s="7"/>
      <c r="F139" s="7"/>
      <c r="G139" s="7"/>
      <c r="H139" s="7"/>
      <c r="I139" s="7"/>
      <c r="J139" s="7"/>
      <c r="K139" s="7"/>
      <c r="L139" s="7"/>
      <c r="M139" s="7"/>
      <c r="N139" s="7"/>
      <c r="O139" s="7"/>
    </row>
    <row r="140" spans="1:15" x14ac:dyDescent="0.3">
      <c r="A140" s="7"/>
      <c r="B140" s="7"/>
      <c r="C140" s="7"/>
      <c r="D140" s="7"/>
      <c r="E140" s="7"/>
      <c r="F140" s="7"/>
      <c r="G140" s="7"/>
      <c r="H140" s="7"/>
      <c r="I140" s="7"/>
      <c r="J140" s="7"/>
      <c r="K140" s="7"/>
      <c r="L140" s="7"/>
      <c r="M140" s="7"/>
      <c r="N140" s="7"/>
      <c r="O140" s="7"/>
    </row>
    <row r="141" spans="1:15" x14ac:dyDescent="0.3">
      <c r="A141" s="7"/>
      <c r="B141" s="7"/>
      <c r="C141" s="7"/>
      <c r="D141" s="7"/>
      <c r="E141" s="7"/>
      <c r="F141" s="7"/>
      <c r="G141" s="7"/>
      <c r="H141" s="7"/>
      <c r="I141" s="7"/>
      <c r="J141" s="7"/>
      <c r="K141" s="7"/>
      <c r="L141" s="7"/>
      <c r="M141" s="7"/>
      <c r="N141" s="7"/>
      <c r="O141" s="7"/>
    </row>
    <row r="142" spans="1:15" x14ac:dyDescent="0.3">
      <c r="A142" s="7"/>
      <c r="B142" s="7"/>
      <c r="C142" s="7"/>
      <c r="D142" s="7"/>
      <c r="E142" s="7"/>
      <c r="F142" s="7"/>
      <c r="G142" s="7"/>
      <c r="H142" s="7"/>
      <c r="I142" s="7"/>
      <c r="J142" s="7"/>
      <c r="K142" s="7"/>
      <c r="L142" s="7"/>
      <c r="M142" s="7"/>
      <c r="N142" s="7"/>
      <c r="O142" s="7"/>
    </row>
    <row r="143" spans="1:15" x14ac:dyDescent="0.3">
      <c r="A143" s="7"/>
      <c r="B143" s="7"/>
      <c r="C143" s="7"/>
      <c r="D143" s="7"/>
      <c r="E143" s="7"/>
      <c r="F143" s="7"/>
      <c r="G143" s="7"/>
      <c r="H143" s="7"/>
      <c r="I143" s="7"/>
      <c r="J143" s="7"/>
      <c r="K143" s="7"/>
      <c r="L143" s="7"/>
      <c r="M143" s="7"/>
      <c r="N143" s="7"/>
      <c r="O143" s="7"/>
    </row>
    <row r="144" spans="1:15" x14ac:dyDescent="0.3">
      <c r="A144" s="7"/>
      <c r="B144" s="7"/>
      <c r="C144" s="7"/>
      <c r="D144" s="7"/>
      <c r="E144" s="7"/>
      <c r="F144" s="7"/>
      <c r="G144" s="7"/>
      <c r="H144" s="7"/>
      <c r="I144" s="7"/>
      <c r="J144" s="7"/>
      <c r="K144" s="7"/>
      <c r="L144" s="7"/>
      <c r="M144" s="7"/>
      <c r="N144" s="7"/>
      <c r="O144" s="7"/>
    </row>
    <row r="145" spans="1:15" x14ac:dyDescent="0.3">
      <c r="A145" s="7"/>
      <c r="B145" s="7"/>
      <c r="C145" s="7"/>
      <c r="D145" s="7"/>
      <c r="E145" s="7"/>
      <c r="F145" s="7"/>
      <c r="G145" s="7"/>
      <c r="H145" s="7"/>
      <c r="I145" s="7"/>
      <c r="J145" s="7"/>
      <c r="K145" s="7"/>
      <c r="L145" s="7"/>
      <c r="M145" s="7"/>
      <c r="N145" s="7"/>
      <c r="O145" s="7"/>
    </row>
    <row r="146" spans="1:15" x14ac:dyDescent="0.3">
      <c r="A146" s="7"/>
      <c r="B146" s="7"/>
      <c r="C146" s="7"/>
      <c r="D146" s="7"/>
      <c r="E146" s="7"/>
      <c r="F146" s="7"/>
      <c r="G146" s="7"/>
      <c r="H146" s="7"/>
      <c r="I146" s="7"/>
      <c r="J146" s="7"/>
      <c r="K146" s="7"/>
      <c r="L146" s="7"/>
      <c r="M146" s="7"/>
      <c r="N146" s="7"/>
      <c r="O146" s="7"/>
    </row>
    <row r="147" spans="1:15" x14ac:dyDescent="0.3">
      <c r="A147" s="7"/>
      <c r="B147" s="7"/>
      <c r="C147" s="7"/>
      <c r="D147" s="7"/>
      <c r="E147" s="7"/>
      <c r="F147" s="7"/>
      <c r="G147" s="7"/>
      <c r="H147" s="7"/>
      <c r="I147" s="7"/>
      <c r="J147" s="7"/>
      <c r="K147" s="7"/>
      <c r="L147" s="7"/>
      <c r="M147" s="7"/>
      <c r="N147" s="7"/>
      <c r="O147" s="7"/>
    </row>
    <row r="148" spans="1:15" x14ac:dyDescent="0.3">
      <c r="A148" s="7"/>
      <c r="B148" s="7"/>
      <c r="C148" s="7"/>
      <c r="D148" s="7"/>
      <c r="E148" s="7"/>
      <c r="F148" s="7"/>
      <c r="G148" s="7"/>
      <c r="H148" s="7"/>
      <c r="I148" s="7"/>
      <c r="J148" s="7"/>
      <c r="K148" s="7"/>
      <c r="L148" s="7"/>
      <c r="M148" s="7"/>
      <c r="N148" s="7"/>
      <c r="O148" s="7"/>
    </row>
    <row r="149" spans="1:15" x14ac:dyDescent="0.3">
      <c r="A149" s="7"/>
      <c r="B149" s="7"/>
      <c r="C149" s="7"/>
      <c r="D149" s="7"/>
      <c r="E149" s="7"/>
      <c r="F149" s="7"/>
      <c r="G149" s="7"/>
      <c r="H149" s="7"/>
      <c r="I149" s="7"/>
      <c r="J149" s="7"/>
      <c r="K149" s="7"/>
      <c r="L149" s="7"/>
      <c r="M149" s="7"/>
      <c r="N149" s="7"/>
      <c r="O149" s="7"/>
    </row>
    <row r="150" spans="1:15" x14ac:dyDescent="0.3">
      <c r="A150" s="7"/>
      <c r="B150" s="7"/>
      <c r="C150" s="7"/>
      <c r="D150" s="7"/>
      <c r="E150" s="7"/>
      <c r="F150" s="7"/>
      <c r="G150" s="7"/>
      <c r="H150" s="7"/>
      <c r="I150" s="7"/>
      <c r="J150" s="7"/>
      <c r="K150" s="7"/>
      <c r="L150" s="7"/>
      <c r="M150" s="7"/>
      <c r="N150" s="7"/>
      <c r="O150" s="7"/>
    </row>
    <row r="151" spans="1:15" x14ac:dyDescent="0.3">
      <c r="A151" s="7"/>
      <c r="B151" s="7"/>
      <c r="C151" s="7"/>
      <c r="D151" s="7"/>
      <c r="E151" s="7"/>
      <c r="F151" s="7"/>
      <c r="G151" s="7"/>
      <c r="H151" s="7"/>
      <c r="I151" s="7"/>
      <c r="J151" s="7"/>
      <c r="K151" s="7"/>
      <c r="L151" s="7"/>
      <c r="M151" s="7"/>
      <c r="N151" s="7"/>
      <c r="O151" s="7"/>
    </row>
    <row r="152" spans="1:15" x14ac:dyDescent="0.3">
      <c r="A152" s="7"/>
      <c r="B152" s="7"/>
      <c r="C152" s="7"/>
      <c r="D152" s="7"/>
      <c r="E152" s="7"/>
      <c r="F152" s="7"/>
      <c r="G152" s="7"/>
      <c r="H152" s="7"/>
      <c r="I152" s="7"/>
      <c r="J152" s="7"/>
      <c r="K152" s="7"/>
      <c r="L152" s="7"/>
      <c r="M152" s="7"/>
      <c r="N152" s="7"/>
      <c r="O152" s="7"/>
    </row>
    <row r="153" spans="1:15" x14ac:dyDescent="0.3">
      <c r="A153" s="7"/>
      <c r="B153" s="7"/>
      <c r="C153" s="7"/>
      <c r="D153" s="7"/>
      <c r="E153" s="7"/>
      <c r="F153" s="7"/>
      <c r="G153" s="7"/>
      <c r="H153" s="7"/>
      <c r="I153" s="7"/>
      <c r="J153" s="7"/>
      <c r="K153" s="7"/>
      <c r="L153" s="7"/>
      <c r="M153" s="7"/>
      <c r="N153" s="7"/>
      <c r="O153" s="7"/>
    </row>
    <row r="154" spans="1:15" x14ac:dyDescent="0.3">
      <c r="A154" s="7"/>
      <c r="B154" s="7"/>
      <c r="C154" s="7"/>
      <c r="D154" s="7"/>
      <c r="E154" s="7"/>
      <c r="F154" s="7"/>
      <c r="G154" s="7"/>
      <c r="H154" s="7"/>
      <c r="I154" s="7"/>
      <c r="J154" s="7"/>
      <c r="K154" s="7"/>
      <c r="L154" s="7"/>
      <c r="M154" s="7"/>
      <c r="N154" s="7"/>
      <c r="O154" s="7"/>
    </row>
    <row r="155" spans="1:15" x14ac:dyDescent="0.3">
      <c r="A155" s="7"/>
      <c r="B155" s="7"/>
      <c r="C155" s="7"/>
      <c r="D155" s="7"/>
      <c r="E155" s="7"/>
      <c r="F155" s="7"/>
      <c r="G155" s="7"/>
      <c r="H155" s="7"/>
      <c r="I155" s="7"/>
      <c r="J155" s="7"/>
      <c r="K155" s="7"/>
      <c r="L155" s="7"/>
      <c r="M155" s="7"/>
      <c r="N155" s="7"/>
      <c r="O155" s="7"/>
    </row>
    <row r="156" spans="1:15" x14ac:dyDescent="0.3">
      <c r="A156" s="7"/>
      <c r="B156" s="7"/>
      <c r="C156" s="7"/>
      <c r="D156" s="7"/>
      <c r="E156" s="7"/>
      <c r="F156" s="7"/>
      <c r="G156" s="7"/>
      <c r="H156" s="7"/>
      <c r="I156" s="7"/>
      <c r="J156" s="7"/>
      <c r="K156" s="7"/>
      <c r="L156" s="7"/>
      <c r="M156" s="7"/>
      <c r="N156" s="7"/>
      <c r="O156" s="7"/>
    </row>
    <row r="157" spans="1:15" x14ac:dyDescent="0.3">
      <c r="A157" s="7"/>
      <c r="B157" s="7"/>
      <c r="C157" s="7"/>
      <c r="D157" s="7"/>
      <c r="E157" s="7"/>
      <c r="F157" s="7"/>
      <c r="G157" s="7"/>
      <c r="H157" s="7"/>
      <c r="I157" s="7"/>
      <c r="J157" s="7"/>
      <c r="K157" s="7"/>
      <c r="L157" s="7"/>
      <c r="M157" s="7"/>
      <c r="N157" s="7"/>
      <c r="O157" s="7"/>
    </row>
    <row r="158" spans="1:15" x14ac:dyDescent="0.3">
      <c r="A158" s="7"/>
      <c r="B158" s="7"/>
      <c r="C158" s="7"/>
      <c r="D158" s="7"/>
      <c r="E158" s="7"/>
      <c r="F158" s="7"/>
      <c r="G158" s="7"/>
      <c r="H158" s="7"/>
      <c r="I158" s="7"/>
      <c r="J158" s="7"/>
      <c r="K158" s="7"/>
      <c r="L158" s="7"/>
      <c r="M158" s="7"/>
      <c r="N158" s="7"/>
      <c r="O158" s="7"/>
    </row>
    <row r="159" spans="1:15" x14ac:dyDescent="0.3">
      <c r="A159" s="7"/>
      <c r="B159" s="7"/>
      <c r="C159" s="7"/>
      <c r="D159" s="7"/>
      <c r="E159" s="7"/>
      <c r="F159" s="7"/>
      <c r="G159" s="7"/>
      <c r="H159" s="7"/>
      <c r="I159" s="7"/>
      <c r="J159" s="7"/>
      <c r="K159" s="7"/>
      <c r="L159" s="7"/>
      <c r="M159" s="7"/>
      <c r="N159" s="7"/>
      <c r="O159" s="7"/>
    </row>
    <row r="160" spans="1:15" x14ac:dyDescent="0.3">
      <c r="A160" s="7"/>
      <c r="B160" s="7"/>
      <c r="C160" s="7"/>
      <c r="D160" s="7"/>
      <c r="E160" s="7"/>
      <c r="F160" s="7"/>
      <c r="G160" s="7"/>
      <c r="H160" s="7"/>
      <c r="I160" s="7"/>
      <c r="J160" s="7"/>
      <c r="K160" s="7"/>
      <c r="L160" s="7"/>
      <c r="M160" s="7"/>
      <c r="N160" s="7"/>
      <c r="O160" s="7"/>
    </row>
    <row r="161" spans="1:15" x14ac:dyDescent="0.3">
      <c r="A161" s="7"/>
      <c r="B161" s="7"/>
      <c r="C161" s="7"/>
      <c r="D161" s="7"/>
      <c r="E161" s="7"/>
      <c r="F161" s="7"/>
      <c r="G161" s="7"/>
      <c r="H161" s="7"/>
      <c r="I161" s="7"/>
      <c r="J161" s="7"/>
      <c r="K161" s="7"/>
      <c r="L161" s="7"/>
      <c r="M161" s="7"/>
      <c r="N161" s="7"/>
      <c r="O161" s="7"/>
    </row>
    <row r="162" spans="1:15" x14ac:dyDescent="0.3">
      <c r="A162" s="7"/>
      <c r="B162" s="7"/>
      <c r="C162" s="7"/>
      <c r="D162" s="7"/>
      <c r="E162" s="7"/>
      <c r="F162" s="7"/>
      <c r="G162" s="7"/>
      <c r="H162" s="7"/>
      <c r="I162" s="7"/>
      <c r="J162" s="7"/>
      <c r="K162" s="7"/>
      <c r="L162" s="7"/>
      <c r="M162" s="7"/>
      <c r="N162" s="7"/>
      <c r="O162" s="7"/>
    </row>
    <row r="163" spans="1:15" x14ac:dyDescent="0.3">
      <c r="A163" s="7"/>
      <c r="B163" s="7"/>
      <c r="C163" s="7"/>
      <c r="D163" s="7"/>
      <c r="E163" s="7"/>
      <c r="F163" s="7"/>
      <c r="G163" s="7"/>
      <c r="H163" s="7"/>
      <c r="I163" s="7"/>
      <c r="J163" s="7"/>
      <c r="K163" s="7"/>
      <c r="L163" s="7"/>
      <c r="M163" s="7"/>
      <c r="N163" s="7"/>
      <c r="O163" s="7"/>
    </row>
    <row r="164" spans="1:15" x14ac:dyDescent="0.3">
      <c r="A164" s="7"/>
      <c r="B164" s="7"/>
      <c r="C164" s="7"/>
      <c r="D164" s="7"/>
      <c r="E164" s="7"/>
      <c r="F164" s="7"/>
      <c r="G164" s="7"/>
      <c r="H164" s="7"/>
      <c r="I164" s="7"/>
      <c r="J164" s="7"/>
      <c r="K164" s="7"/>
      <c r="L164" s="7"/>
      <c r="M164" s="7"/>
      <c r="N164" s="7"/>
      <c r="O164" s="7"/>
    </row>
    <row r="165" spans="1:15" x14ac:dyDescent="0.3">
      <c r="A165" s="7"/>
      <c r="B165" s="7"/>
      <c r="C165" s="7"/>
      <c r="D165" s="7"/>
      <c r="E165" s="7"/>
      <c r="F165" s="7"/>
      <c r="G165" s="7"/>
      <c r="H165" s="7"/>
      <c r="I165" s="7"/>
      <c r="J165" s="7"/>
      <c r="K165" s="7"/>
      <c r="L165" s="7"/>
      <c r="M165" s="7"/>
      <c r="N165" s="7"/>
      <c r="O165" s="7"/>
    </row>
    <row r="166" spans="1:15" x14ac:dyDescent="0.3">
      <c r="A166" s="7"/>
      <c r="B166" s="7"/>
      <c r="C166" s="7"/>
      <c r="D166" s="7"/>
      <c r="E166" s="7"/>
      <c r="F166" s="7"/>
      <c r="G166" s="7"/>
      <c r="H166" s="7"/>
      <c r="I166" s="7"/>
      <c r="J166" s="7"/>
      <c r="K166" s="7"/>
      <c r="L166" s="7"/>
      <c r="M166" s="7"/>
      <c r="N166" s="7"/>
      <c r="O166" s="7"/>
    </row>
    <row r="167" spans="1:15" x14ac:dyDescent="0.3">
      <c r="A167" s="7"/>
      <c r="B167" s="7"/>
      <c r="C167" s="7"/>
      <c r="D167" s="7"/>
      <c r="E167" s="7"/>
      <c r="F167" s="7"/>
      <c r="G167" s="7"/>
      <c r="H167" s="7"/>
      <c r="I167" s="7"/>
      <c r="J167" s="7"/>
      <c r="K167" s="7"/>
      <c r="L167" s="7"/>
      <c r="M167" s="7"/>
      <c r="N167" s="7"/>
      <c r="O167" s="7"/>
    </row>
    <row r="168" spans="1:15" x14ac:dyDescent="0.3">
      <c r="A168" s="7"/>
      <c r="B168" s="7"/>
      <c r="C168" s="7"/>
      <c r="D168" s="7"/>
      <c r="E168" s="7"/>
      <c r="F168" s="7"/>
      <c r="G168" s="7"/>
      <c r="H168" s="7"/>
      <c r="I168" s="7"/>
      <c r="J168" s="7"/>
      <c r="K168" s="7"/>
      <c r="L168" s="7"/>
      <c r="M168" s="7"/>
      <c r="N168" s="7"/>
      <c r="O168" s="7"/>
    </row>
    <row r="169" spans="1:15" x14ac:dyDescent="0.3">
      <c r="A169" s="7"/>
      <c r="B169" s="7"/>
      <c r="C169" s="7"/>
      <c r="D169" s="7"/>
      <c r="E169" s="7"/>
      <c r="F169" s="7"/>
      <c r="G169" s="7"/>
      <c r="H169" s="7"/>
      <c r="I169" s="7"/>
      <c r="J169" s="7"/>
      <c r="K169" s="7"/>
      <c r="L169" s="7"/>
      <c r="M169" s="7"/>
      <c r="N169" s="7"/>
      <c r="O169" s="7"/>
    </row>
    <row r="170" spans="1:15" x14ac:dyDescent="0.3">
      <c r="A170" s="7"/>
      <c r="B170" s="7"/>
      <c r="C170" s="7"/>
      <c r="D170" s="7"/>
      <c r="E170" s="7"/>
      <c r="F170" s="7"/>
      <c r="G170" s="7"/>
      <c r="H170" s="7"/>
      <c r="I170" s="7"/>
      <c r="J170" s="7"/>
      <c r="K170" s="7"/>
      <c r="L170" s="7"/>
      <c r="M170" s="7"/>
      <c r="N170" s="7"/>
      <c r="O170" s="7"/>
    </row>
    <row r="171" spans="1:15" x14ac:dyDescent="0.3">
      <c r="A171" s="7"/>
      <c r="B171" s="7"/>
      <c r="C171" s="7"/>
      <c r="D171" s="7"/>
      <c r="E171" s="7"/>
      <c r="F171" s="7"/>
      <c r="G171" s="7"/>
      <c r="H171" s="7"/>
      <c r="I171" s="7"/>
      <c r="J171" s="7"/>
      <c r="K171" s="7"/>
      <c r="L171" s="7"/>
      <c r="M171" s="7"/>
      <c r="N171" s="7"/>
      <c r="O171" s="7"/>
    </row>
    <row r="172" spans="1:15" x14ac:dyDescent="0.3">
      <c r="A172" s="7"/>
      <c r="B172" s="7"/>
      <c r="C172" s="7"/>
      <c r="D172" s="7"/>
      <c r="E172" s="7"/>
      <c r="F172" s="7"/>
      <c r="G172" s="7"/>
      <c r="H172" s="7"/>
      <c r="I172" s="7"/>
      <c r="J172" s="7"/>
      <c r="K172" s="7"/>
      <c r="L172" s="7"/>
      <c r="M172" s="7"/>
      <c r="N172" s="7"/>
      <c r="O172" s="7"/>
    </row>
    <row r="173" spans="1:15" x14ac:dyDescent="0.3">
      <c r="A173" s="7"/>
      <c r="B173" s="7"/>
      <c r="C173" s="7"/>
      <c r="D173" s="7"/>
      <c r="E173" s="7"/>
      <c r="F173" s="7"/>
      <c r="G173" s="7"/>
      <c r="H173" s="7"/>
      <c r="I173" s="7"/>
      <c r="J173" s="7"/>
      <c r="K173" s="7"/>
      <c r="L173" s="7"/>
      <c r="M173" s="7"/>
      <c r="N173" s="7"/>
      <c r="O173" s="7"/>
    </row>
    <row r="174" spans="1:15" x14ac:dyDescent="0.3">
      <c r="A174" s="7"/>
      <c r="B174" s="7"/>
      <c r="C174" s="7"/>
      <c r="D174" s="7"/>
      <c r="E174" s="7"/>
      <c r="F174" s="7"/>
      <c r="G174" s="7"/>
      <c r="H174" s="7"/>
      <c r="I174" s="7"/>
      <c r="J174" s="7"/>
      <c r="K174" s="7"/>
      <c r="L174" s="7"/>
      <c r="M174" s="7"/>
      <c r="N174" s="7"/>
      <c r="O174" s="7"/>
    </row>
    <row r="175" spans="1:15" x14ac:dyDescent="0.3">
      <c r="A175" s="7"/>
      <c r="B175" s="7"/>
      <c r="C175" s="7"/>
      <c r="D175" s="7"/>
      <c r="E175" s="7"/>
      <c r="F175" s="7"/>
      <c r="G175" s="7"/>
      <c r="H175" s="7"/>
      <c r="I175" s="7"/>
      <c r="J175" s="7"/>
      <c r="K175" s="7"/>
      <c r="L175" s="7"/>
      <c r="M175" s="7"/>
      <c r="N175" s="7"/>
      <c r="O175" s="7"/>
    </row>
    <row r="176" spans="1:15" x14ac:dyDescent="0.3">
      <c r="A176" s="7"/>
      <c r="B176" s="7"/>
      <c r="C176" s="7"/>
      <c r="D176" s="7"/>
      <c r="E176" s="7"/>
      <c r="F176" s="7"/>
      <c r="G176" s="7"/>
      <c r="H176" s="7"/>
      <c r="I176" s="7"/>
      <c r="J176" s="7"/>
      <c r="K176" s="7"/>
      <c r="L176" s="7"/>
      <c r="M176" s="7"/>
      <c r="N176" s="7"/>
      <c r="O176" s="7"/>
    </row>
    <row r="177" spans="1:15" x14ac:dyDescent="0.3">
      <c r="A177" s="7"/>
      <c r="B177" s="7"/>
      <c r="C177" s="7"/>
      <c r="D177" s="7"/>
      <c r="E177" s="7"/>
      <c r="F177" s="7"/>
      <c r="G177" s="7"/>
      <c r="H177" s="7"/>
      <c r="I177" s="7"/>
      <c r="J177" s="7"/>
      <c r="K177" s="7"/>
      <c r="L177" s="7"/>
      <c r="M177" s="7"/>
      <c r="N177" s="7"/>
      <c r="O177" s="7"/>
    </row>
    <row r="178" spans="1:15" x14ac:dyDescent="0.3">
      <c r="A178" s="7"/>
      <c r="B178" s="7"/>
      <c r="C178" s="7"/>
      <c r="D178" s="7"/>
      <c r="E178" s="7"/>
      <c r="F178" s="7"/>
      <c r="G178" s="7"/>
      <c r="H178" s="7"/>
      <c r="I178" s="7"/>
      <c r="J178" s="7"/>
      <c r="K178" s="7"/>
      <c r="L178" s="7"/>
      <c r="M178" s="7"/>
      <c r="N178" s="7"/>
      <c r="O178" s="7"/>
    </row>
    <row r="179" spans="1:15" x14ac:dyDescent="0.3">
      <c r="A179" s="7"/>
      <c r="B179" s="7"/>
      <c r="C179" s="7"/>
      <c r="D179" s="7"/>
      <c r="E179" s="7"/>
      <c r="F179" s="7"/>
      <c r="G179" s="7"/>
      <c r="H179" s="7"/>
      <c r="I179" s="7"/>
      <c r="J179" s="7"/>
      <c r="K179" s="7"/>
      <c r="L179" s="7"/>
      <c r="M179" s="7"/>
      <c r="N179" s="7"/>
      <c r="O179" s="7"/>
    </row>
    <row r="180" spans="1:15" x14ac:dyDescent="0.3">
      <c r="A180" s="7"/>
      <c r="B180" s="7"/>
      <c r="C180" s="7"/>
      <c r="D180" s="7"/>
      <c r="E180" s="7"/>
      <c r="F180" s="7"/>
      <c r="G180" s="7"/>
      <c r="H180" s="7"/>
      <c r="I180" s="7"/>
      <c r="J180" s="7"/>
      <c r="K180" s="7"/>
      <c r="L180" s="7"/>
      <c r="M180" s="7"/>
      <c r="N180" s="7"/>
      <c r="O180" s="7"/>
    </row>
    <row r="181" spans="1:15" x14ac:dyDescent="0.3">
      <c r="A181" s="7"/>
      <c r="B181" s="7"/>
      <c r="C181" s="7"/>
      <c r="D181" s="7"/>
      <c r="E181" s="7"/>
      <c r="F181" s="7"/>
      <c r="G181" s="7"/>
      <c r="H181" s="7"/>
      <c r="I181" s="7"/>
      <c r="J181" s="7"/>
      <c r="K181" s="7"/>
      <c r="L181" s="7"/>
      <c r="M181" s="7"/>
      <c r="N181" s="7"/>
      <c r="O181" s="7"/>
    </row>
    <row r="182" spans="1:15" x14ac:dyDescent="0.3">
      <c r="A182" s="7"/>
      <c r="B182" s="7"/>
      <c r="C182" s="7"/>
      <c r="D182" s="7"/>
      <c r="E182" s="7"/>
      <c r="F182" s="7"/>
      <c r="G182" s="7"/>
      <c r="H182" s="7"/>
      <c r="I182" s="7"/>
      <c r="J182" s="7"/>
      <c r="K182" s="7"/>
      <c r="L182" s="7"/>
      <c r="M182" s="7"/>
      <c r="N182" s="7"/>
      <c r="O182" s="7"/>
    </row>
    <row r="183" spans="1:15" x14ac:dyDescent="0.3">
      <c r="A183" s="7"/>
      <c r="B183" s="7"/>
      <c r="C183" s="7"/>
      <c r="D183" s="7"/>
      <c r="E183" s="7"/>
      <c r="F183" s="7"/>
      <c r="G183" s="7"/>
      <c r="H183" s="7"/>
      <c r="I183" s="7"/>
      <c r="J183" s="7"/>
      <c r="K183" s="7"/>
      <c r="L183" s="7"/>
      <c r="M183" s="7"/>
      <c r="N183" s="7"/>
      <c r="O183" s="7"/>
    </row>
    <row r="184" spans="1:15" x14ac:dyDescent="0.3">
      <c r="A184" s="7"/>
      <c r="B184" s="7"/>
      <c r="C184" s="7"/>
      <c r="D184" s="7"/>
      <c r="E184" s="7"/>
      <c r="F184" s="7"/>
      <c r="G184" s="7"/>
      <c r="H184" s="7"/>
      <c r="I184" s="7"/>
      <c r="J184" s="7"/>
      <c r="K184" s="7"/>
      <c r="L184" s="7"/>
      <c r="M184" s="7"/>
      <c r="N184" s="7"/>
      <c r="O184" s="7"/>
    </row>
    <row r="185" spans="1:15" x14ac:dyDescent="0.3">
      <c r="A185" s="7"/>
      <c r="B185" s="7"/>
      <c r="C185" s="7"/>
      <c r="D185" s="7"/>
      <c r="E185" s="7"/>
      <c r="F185" s="7"/>
      <c r="G185" s="7"/>
      <c r="H185" s="7"/>
      <c r="I185" s="7"/>
      <c r="J185" s="7"/>
      <c r="K185" s="7"/>
      <c r="L185" s="7"/>
      <c r="M185" s="7"/>
      <c r="N185" s="7"/>
      <c r="O185" s="7"/>
    </row>
    <row r="186" spans="1:15" x14ac:dyDescent="0.3">
      <c r="A186" s="7"/>
      <c r="B186" s="7"/>
      <c r="C186" s="7"/>
      <c r="D186" s="7"/>
      <c r="E186" s="7"/>
      <c r="F186" s="7"/>
      <c r="G186" s="7"/>
      <c r="H186" s="7"/>
      <c r="I186" s="7"/>
      <c r="J186" s="7"/>
      <c r="K186" s="7"/>
      <c r="L186" s="7"/>
      <c r="M186" s="7"/>
      <c r="N186" s="7"/>
      <c r="O186" s="7"/>
    </row>
    <row r="187" spans="1:15" x14ac:dyDescent="0.3">
      <c r="A187" s="7"/>
      <c r="B187" s="7"/>
      <c r="C187" s="7"/>
      <c r="D187" s="7"/>
      <c r="E187" s="7"/>
      <c r="F187" s="7"/>
      <c r="G187" s="7"/>
      <c r="H187" s="7"/>
      <c r="I187" s="7"/>
      <c r="J187" s="7"/>
      <c r="K187" s="7"/>
      <c r="L187" s="7"/>
      <c r="M187" s="7"/>
      <c r="N187" s="7"/>
      <c r="O187" s="7"/>
    </row>
    <row r="188" spans="1:15" x14ac:dyDescent="0.3">
      <c r="A188" s="7"/>
      <c r="B188" s="7"/>
      <c r="C188" s="7"/>
      <c r="D188" s="7"/>
      <c r="E188" s="7"/>
      <c r="F188" s="7"/>
      <c r="G188" s="7"/>
      <c r="H188" s="7"/>
      <c r="I188" s="7"/>
      <c r="J188" s="7"/>
      <c r="K188" s="7"/>
      <c r="L188" s="7"/>
      <c r="M188" s="7"/>
      <c r="N188" s="7"/>
      <c r="O188" s="7"/>
    </row>
    <row r="189" spans="1:15" x14ac:dyDescent="0.3">
      <c r="A189" s="7"/>
      <c r="B189" s="7"/>
      <c r="C189" s="7"/>
      <c r="D189" s="7"/>
      <c r="E189" s="7"/>
      <c r="F189" s="7"/>
      <c r="G189" s="7"/>
      <c r="H189" s="7"/>
      <c r="I189" s="7"/>
      <c r="J189" s="7"/>
      <c r="K189" s="7"/>
      <c r="L189" s="7"/>
      <c r="M189" s="7"/>
      <c r="N189" s="7"/>
      <c r="O189" s="7"/>
    </row>
    <row r="190" spans="1:15" x14ac:dyDescent="0.3">
      <c r="A190" s="7"/>
      <c r="B190" s="7"/>
      <c r="C190" s="7"/>
      <c r="D190" s="7"/>
      <c r="E190" s="7"/>
      <c r="F190" s="7"/>
      <c r="G190" s="7"/>
      <c r="H190" s="7"/>
      <c r="I190" s="7"/>
      <c r="J190" s="7"/>
      <c r="K190" s="7"/>
      <c r="L190" s="7"/>
      <c r="M190" s="7"/>
      <c r="N190" s="7"/>
      <c r="O190" s="7"/>
    </row>
    <row r="191" spans="1:15" x14ac:dyDescent="0.3">
      <c r="A191" s="7"/>
      <c r="B191" s="7"/>
      <c r="C191" s="7"/>
      <c r="D191" s="7"/>
      <c r="E191" s="7"/>
      <c r="F191" s="7"/>
      <c r="G191" s="7"/>
      <c r="H191" s="7"/>
      <c r="I191" s="7"/>
      <c r="J191" s="7"/>
      <c r="K191" s="7"/>
      <c r="L191" s="7"/>
      <c r="M191" s="7"/>
      <c r="N191" s="7"/>
      <c r="O191" s="7"/>
    </row>
    <row r="192" spans="1:15" x14ac:dyDescent="0.3">
      <c r="A192" s="7"/>
      <c r="B192" s="7"/>
      <c r="C192" s="7"/>
      <c r="D192" s="7"/>
      <c r="E192" s="7"/>
      <c r="F192" s="7"/>
      <c r="G192" s="7"/>
      <c r="H192" s="7"/>
      <c r="I192" s="7"/>
      <c r="J192" s="7"/>
      <c r="K192" s="7"/>
      <c r="L192" s="7"/>
      <c r="M192" s="7"/>
      <c r="N192" s="7"/>
      <c r="O192" s="7"/>
    </row>
    <row r="193" spans="1:15" x14ac:dyDescent="0.3">
      <c r="A193" s="7"/>
      <c r="B193" s="7"/>
      <c r="C193" s="7"/>
      <c r="D193" s="7"/>
      <c r="E193" s="7"/>
      <c r="F193" s="7"/>
      <c r="G193" s="7"/>
      <c r="H193" s="7"/>
      <c r="I193" s="7"/>
      <c r="J193" s="7"/>
      <c r="K193" s="7"/>
      <c r="L193" s="7"/>
      <c r="M193" s="7"/>
      <c r="N193" s="7"/>
      <c r="O193" s="7"/>
    </row>
    <row r="194" spans="1:15" x14ac:dyDescent="0.3">
      <c r="A194" s="7"/>
      <c r="B194" s="7"/>
      <c r="C194" s="7"/>
      <c r="D194" s="7"/>
      <c r="E194" s="7"/>
      <c r="F194" s="7"/>
      <c r="G194" s="7"/>
      <c r="H194" s="7"/>
      <c r="I194" s="7"/>
      <c r="J194" s="7"/>
      <c r="K194" s="7"/>
      <c r="L194" s="7"/>
      <c r="M194" s="7"/>
      <c r="N194" s="7"/>
      <c r="O194" s="7"/>
    </row>
    <row r="195" spans="1:15" x14ac:dyDescent="0.3">
      <c r="A195" s="7"/>
      <c r="B195" s="7"/>
      <c r="C195" s="7"/>
      <c r="D195" s="7"/>
      <c r="E195" s="7"/>
      <c r="F195" s="7"/>
      <c r="G195" s="7"/>
      <c r="H195" s="7"/>
      <c r="I195" s="7"/>
      <c r="J195" s="7"/>
      <c r="K195" s="7"/>
      <c r="L195" s="7"/>
      <c r="M195" s="7"/>
      <c r="N195" s="7"/>
      <c r="O195" s="7"/>
    </row>
    <row r="196" spans="1:15" x14ac:dyDescent="0.3">
      <c r="A196" s="7"/>
      <c r="B196" s="7"/>
      <c r="C196" s="7"/>
      <c r="D196" s="7"/>
      <c r="E196" s="7"/>
      <c r="F196" s="7"/>
      <c r="G196" s="7"/>
      <c r="H196" s="7"/>
      <c r="I196" s="7"/>
      <c r="J196" s="7"/>
      <c r="K196" s="7"/>
      <c r="L196" s="7"/>
      <c r="M196" s="7"/>
      <c r="N196" s="7"/>
      <c r="O196" s="7"/>
    </row>
    <row r="197" spans="1:15" x14ac:dyDescent="0.3">
      <c r="A197" s="7"/>
      <c r="B197" s="7"/>
      <c r="C197" s="7"/>
      <c r="D197" s="7"/>
      <c r="E197" s="7"/>
      <c r="F197" s="7"/>
      <c r="G197" s="7"/>
      <c r="H197" s="7"/>
      <c r="I197" s="7"/>
      <c r="J197" s="7"/>
      <c r="K197" s="7"/>
      <c r="L197" s="7"/>
      <c r="M197" s="7"/>
      <c r="N197" s="7"/>
      <c r="O197" s="7"/>
    </row>
    <row r="198" spans="1:15" x14ac:dyDescent="0.3">
      <c r="A198" s="7"/>
      <c r="B198" s="7"/>
      <c r="C198" s="7"/>
      <c r="D198" s="7"/>
      <c r="E198" s="7"/>
      <c r="F198" s="7"/>
      <c r="G198" s="7"/>
      <c r="H198" s="7"/>
      <c r="I198" s="7"/>
      <c r="J198" s="7"/>
      <c r="K198" s="7"/>
      <c r="L198" s="7"/>
      <c r="M198" s="7"/>
      <c r="N198" s="7"/>
      <c r="O198" s="7"/>
    </row>
    <row r="199" spans="1:15" x14ac:dyDescent="0.3">
      <c r="A199" s="7"/>
      <c r="B199" s="7"/>
      <c r="C199" s="7"/>
      <c r="D199" s="7"/>
      <c r="E199" s="7"/>
      <c r="F199" s="7"/>
      <c r="G199" s="7"/>
      <c r="H199" s="7"/>
      <c r="I199" s="7"/>
      <c r="J199" s="7"/>
      <c r="K199" s="7"/>
      <c r="L199" s="7"/>
      <c r="M199" s="7"/>
      <c r="N199" s="7"/>
      <c r="O199" s="7"/>
    </row>
    <row r="200" spans="1:15" x14ac:dyDescent="0.3">
      <c r="A200" s="7"/>
      <c r="B200" s="7"/>
      <c r="C200" s="7"/>
      <c r="D200" s="7"/>
      <c r="E200" s="7"/>
      <c r="F200" s="7"/>
      <c r="G200" s="7"/>
      <c r="H200" s="7"/>
      <c r="I200" s="7"/>
      <c r="J200" s="7"/>
      <c r="K200" s="7"/>
      <c r="L200" s="7"/>
      <c r="M200" s="7"/>
      <c r="N200" s="7"/>
      <c r="O200" s="7"/>
    </row>
    <row r="201" spans="1:15" x14ac:dyDescent="0.3">
      <c r="A201" s="7"/>
      <c r="B201" s="7"/>
      <c r="C201" s="7"/>
      <c r="D201" s="7"/>
      <c r="E201" s="7"/>
      <c r="F201" s="7"/>
      <c r="G201" s="7"/>
      <c r="H201" s="7"/>
      <c r="I201" s="7"/>
      <c r="J201" s="7"/>
      <c r="K201" s="7"/>
      <c r="L201" s="7"/>
      <c r="M201" s="7"/>
      <c r="N201" s="7"/>
      <c r="O201" s="7"/>
    </row>
    <row r="202" spans="1:15" x14ac:dyDescent="0.3">
      <c r="A202" s="7"/>
      <c r="B202" s="7"/>
      <c r="C202" s="7"/>
      <c r="D202" s="7"/>
      <c r="E202" s="7"/>
      <c r="F202" s="7"/>
      <c r="G202" s="7"/>
      <c r="H202" s="7"/>
      <c r="I202" s="7"/>
      <c r="J202" s="7"/>
      <c r="K202" s="7"/>
      <c r="L202" s="7"/>
      <c r="M202" s="7"/>
      <c r="N202" s="7"/>
      <c r="O202" s="7"/>
    </row>
    <row r="203" spans="1:15" x14ac:dyDescent="0.3">
      <c r="A203" s="7"/>
      <c r="B203" s="7"/>
      <c r="C203" s="7"/>
      <c r="D203" s="7"/>
      <c r="E203" s="7"/>
      <c r="F203" s="7"/>
      <c r="G203" s="7"/>
      <c r="H203" s="7"/>
      <c r="I203" s="7"/>
      <c r="J203" s="7"/>
      <c r="K203" s="7"/>
      <c r="L203" s="7"/>
      <c r="M203" s="7"/>
      <c r="N203" s="7"/>
      <c r="O203" s="7"/>
    </row>
    <row r="204" spans="1:15" x14ac:dyDescent="0.3">
      <c r="A204" s="7"/>
      <c r="B204" s="7"/>
      <c r="C204" s="7"/>
      <c r="D204" s="7"/>
      <c r="E204" s="7"/>
      <c r="F204" s="7"/>
      <c r="G204" s="7"/>
      <c r="H204" s="7"/>
      <c r="I204" s="7"/>
      <c r="J204" s="7"/>
      <c r="K204" s="7"/>
      <c r="L204" s="7"/>
      <c r="M204" s="7"/>
      <c r="N204" s="7"/>
      <c r="O204" s="7"/>
    </row>
    <row r="205" spans="1:15" x14ac:dyDescent="0.3">
      <c r="A205" s="7"/>
      <c r="B205" s="7"/>
      <c r="C205" s="7"/>
      <c r="D205" s="7"/>
      <c r="E205" s="7"/>
      <c r="F205" s="7"/>
      <c r="G205" s="7"/>
      <c r="H205" s="7"/>
      <c r="I205" s="7"/>
      <c r="J205" s="7"/>
      <c r="K205" s="7"/>
      <c r="L205" s="7"/>
      <c r="M205" s="7"/>
      <c r="N205" s="7"/>
      <c r="O205" s="7"/>
    </row>
    <row r="206" spans="1:15" x14ac:dyDescent="0.3">
      <c r="A206" s="7"/>
      <c r="B206" s="7"/>
      <c r="C206" s="7"/>
      <c r="D206" s="7"/>
      <c r="E206" s="7"/>
      <c r="F206" s="7"/>
      <c r="G206" s="7"/>
      <c r="H206" s="7"/>
      <c r="I206" s="7"/>
      <c r="J206" s="7"/>
      <c r="K206" s="7"/>
      <c r="L206" s="7"/>
      <c r="M206" s="7"/>
      <c r="N206" s="7"/>
      <c r="O206" s="7"/>
    </row>
    <row r="207" spans="1:15" x14ac:dyDescent="0.3">
      <c r="A207" s="7"/>
      <c r="B207" s="7"/>
      <c r="C207" s="7"/>
      <c r="D207" s="7"/>
      <c r="E207" s="7"/>
      <c r="F207" s="7"/>
      <c r="G207" s="7"/>
      <c r="H207" s="7"/>
      <c r="I207" s="7"/>
      <c r="J207" s="7"/>
      <c r="K207" s="7"/>
      <c r="L207" s="7"/>
      <c r="M207" s="7"/>
      <c r="N207" s="7"/>
      <c r="O207" s="7"/>
    </row>
    <row r="208" spans="1:15" x14ac:dyDescent="0.3">
      <c r="A208" s="7"/>
      <c r="B208" s="7"/>
      <c r="C208" s="7"/>
      <c r="D208" s="7"/>
      <c r="E208" s="7"/>
      <c r="F208" s="7"/>
      <c r="G208" s="7"/>
      <c r="H208" s="7"/>
      <c r="I208" s="7"/>
      <c r="J208" s="7"/>
      <c r="K208" s="7"/>
      <c r="L208" s="7"/>
      <c r="M208" s="7"/>
      <c r="N208" s="7"/>
      <c r="O208" s="7"/>
    </row>
    <row r="209" spans="1:15" x14ac:dyDescent="0.3">
      <c r="A209" s="7"/>
      <c r="B209" s="7"/>
      <c r="C209" s="7"/>
      <c r="D209" s="7"/>
      <c r="E209" s="7"/>
      <c r="F209" s="7"/>
      <c r="G209" s="7"/>
      <c r="H209" s="7"/>
      <c r="I209" s="7"/>
      <c r="J209" s="7"/>
      <c r="K209" s="7"/>
      <c r="L209" s="7"/>
      <c r="M209" s="7"/>
      <c r="N209" s="7"/>
      <c r="O209" s="7"/>
    </row>
    <row r="210" spans="1:15" x14ac:dyDescent="0.3">
      <c r="A210" s="7"/>
      <c r="B210" s="7"/>
      <c r="C210" s="7"/>
      <c r="D210" s="7"/>
      <c r="E210" s="7"/>
      <c r="F210" s="7"/>
      <c r="G210" s="7"/>
      <c r="H210" s="7"/>
      <c r="I210" s="7"/>
      <c r="J210" s="7"/>
      <c r="K210" s="7"/>
      <c r="L210" s="7"/>
      <c r="M210" s="7"/>
      <c r="N210" s="7"/>
      <c r="O210" s="7"/>
    </row>
    <row r="211" spans="1:15" x14ac:dyDescent="0.3">
      <c r="A211" s="7"/>
      <c r="B211" s="7"/>
      <c r="C211" s="7"/>
      <c r="D211" s="7"/>
      <c r="E211" s="7"/>
      <c r="F211" s="7"/>
      <c r="G211" s="7"/>
      <c r="H211" s="7"/>
      <c r="I211" s="7"/>
      <c r="J211" s="7"/>
      <c r="K211" s="7"/>
      <c r="L211" s="7"/>
      <c r="M211" s="7"/>
      <c r="N211" s="7"/>
      <c r="O211" s="7"/>
    </row>
    <row r="212" spans="1:15" x14ac:dyDescent="0.3">
      <c r="A212" s="7"/>
      <c r="B212" s="7"/>
      <c r="C212" s="7"/>
      <c r="D212" s="7"/>
      <c r="E212" s="7"/>
      <c r="F212" s="7"/>
      <c r="G212" s="7"/>
      <c r="H212" s="7"/>
      <c r="I212" s="7"/>
      <c r="J212" s="7"/>
      <c r="K212" s="7"/>
      <c r="L212" s="7"/>
      <c r="M212" s="7"/>
      <c r="N212" s="7"/>
      <c r="O212" s="7"/>
    </row>
    <row r="213" spans="1:15" x14ac:dyDescent="0.3">
      <c r="A213" s="7"/>
      <c r="B213" s="7"/>
      <c r="C213" s="7"/>
      <c r="D213" s="7"/>
      <c r="E213" s="7"/>
      <c r="F213" s="7"/>
      <c r="G213" s="7"/>
      <c r="H213" s="7"/>
      <c r="I213" s="7"/>
      <c r="J213" s="7"/>
      <c r="K213" s="7"/>
      <c r="L213" s="7"/>
      <c r="M213" s="7"/>
      <c r="N213" s="7"/>
      <c r="O213" s="7"/>
    </row>
    <row r="214" spans="1:15" x14ac:dyDescent="0.3">
      <c r="A214" s="7"/>
      <c r="B214" s="7"/>
      <c r="C214" s="7"/>
      <c r="D214" s="7"/>
      <c r="E214" s="7"/>
      <c r="F214" s="7"/>
      <c r="G214" s="7"/>
      <c r="H214" s="7"/>
      <c r="I214" s="7"/>
      <c r="J214" s="7"/>
      <c r="K214" s="7"/>
      <c r="L214" s="7"/>
      <c r="M214" s="7"/>
      <c r="N214" s="7"/>
      <c r="O214" s="7"/>
    </row>
    <row r="215" spans="1:15" x14ac:dyDescent="0.3">
      <c r="A215" s="7"/>
      <c r="B215" s="7"/>
      <c r="C215" s="7"/>
      <c r="D215" s="7"/>
      <c r="E215" s="7"/>
      <c r="F215" s="7"/>
      <c r="G215" s="7"/>
      <c r="H215" s="7"/>
      <c r="I215" s="7"/>
      <c r="J215" s="7"/>
      <c r="K215" s="7"/>
      <c r="L215" s="7"/>
      <c r="M215" s="7"/>
      <c r="N215" s="7"/>
      <c r="O215" s="7"/>
    </row>
    <row r="216" spans="1:15" x14ac:dyDescent="0.3">
      <c r="A216" s="7"/>
      <c r="B216" s="7"/>
      <c r="C216" s="7"/>
      <c r="D216" s="7"/>
      <c r="E216" s="7"/>
      <c r="F216" s="7"/>
      <c r="G216" s="7"/>
      <c r="H216" s="7"/>
      <c r="I216" s="7"/>
      <c r="J216" s="7"/>
      <c r="K216" s="7"/>
      <c r="L216" s="7"/>
      <c r="M216" s="7"/>
      <c r="N216" s="7"/>
      <c r="O216" s="7"/>
    </row>
    <row r="217" spans="1:15" x14ac:dyDescent="0.3">
      <c r="A217" s="7"/>
      <c r="B217" s="7"/>
      <c r="C217" s="7"/>
      <c r="D217" s="7"/>
      <c r="E217" s="7"/>
      <c r="F217" s="7"/>
      <c r="G217" s="7"/>
      <c r="H217" s="7"/>
      <c r="I217" s="7"/>
      <c r="J217" s="7"/>
      <c r="K217" s="7"/>
      <c r="L217" s="7"/>
      <c r="M217" s="7"/>
      <c r="N217" s="7"/>
      <c r="O217" s="7"/>
    </row>
    <row r="218" spans="1:15" x14ac:dyDescent="0.3">
      <c r="A218" s="7"/>
      <c r="B218" s="7"/>
      <c r="C218" s="7"/>
      <c r="D218" s="7"/>
      <c r="E218" s="7"/>
      <c r="F218" s="7"/>
      <c r="G218" s="7"/>
      <c r="H218" s="7"/>
      <c r="I218" s="7"/>
      <c r="J218" s="7"/>
      <c r="K218" s="7"/>
      <c r="L218" s="7"/>
      <c r="M218" s="7"/>
      <c r="N218" s="7"/>
      <c r="O218" s="7"/>
    </row>
    <row r="219" spans="1:15" x14ac:dyDescent="0.3">
      <c r="A219" s="7"/>
      <c r="B219" s="7"/>
      <c r="C219" s="7"/>
      <c r="D219" s="7"/>
      <c r="E219" s="7"/>
      <c r="F219" s="7"/>
      <c r="G219" s="7"/>
      <c r="H219" s="7"/>
      <c r="I219" s="7"/>
      <c r="J219" s="7"/>
      <c r="K219" s="7"/>
      <c r="L219" s="7"/>
      <c r="M219" s="7"/>
      <c r="N219" s="7"/>
      <c r="O219" s="7"/>
    </row>
    <row r="220" spans="1:15" x14ac:dyDescent="0.3">
      <c r="A220" s="7"/>
      <c r="B220" s="7"/>
      <c r="C220" s="7"/>
      <c r="D220" s="7"/>
      <c r="E220" s="7"/>
      <c r="F220" s="7"/>
      <c r="G220" s="7"/>
      <c r="H220" s="7"/>
      <c r="I220" s="7"/>
      <c r="J220" s="7"/>
      <c r="K220" s="7"/>
      <c r="L220" s="7"/>
      <c r="M220" s="7"/>
      <c r="N220" s="7"/>
      <c r="O220" s="7"/>
    </row>
    <row r="221" spans="1:15" x14ac:dyDescent="0.3">
      <c r="A221" s="7"/>
      <c r="B221" s="7"/>
      <c r="C221" s="7"/>
      <c r="D221" s="7"/>
      <c r="E221" s="7"/>
      <c r="F221" s="7"/>
      <c r="G221" s="7"/>
      <c r="H221" s="7"/>
      <c r="I221" s="7"/>
      <c r="J221" s="7"/>
      <c r="K221" s="7"/>
      <c r="L221" s="7"/>
      <c r="M221" s="7"/>
      <c r="N221" s="7"/>
      <c r="O221" s="7"/>
    </row>
    <row r="222" spans="1:15" x14ac:dyDescent="0.3">
      <c r="A222" s="7"/>
      <c r="B222" s="7"/>
      <c r="C222" s="7"/>
      <c r="D222" s="7"/>
      <c r="E222" s="7"/>
      <c r="F222" s="7"/>
      <c r="G222" s="7"/>
      <c r="H222" s="7"/>
      <c r="I222" s="7"/>
      <c r="J222" s="7"/>
      <c r="K222" s="7"/>
      <c r="L222" s="7"/>
      <c r="M222" s="7"/>
      <c r="N222" s="7"/>
      <c r="O222" s="7"/>
    </row>
    <row r="223" spans="1:15" x14ac:dyDescent="0.3">
      <c r="A223" s="7"/>
      <c r="B223" s="7"/>
      <c r="C223" s="7"/>
      <c r="D223" s="7"/>
      <c r="E223" s="7"/>
      <c r="F223" s="7"/>
      <c r="G223" s="7"/>
      <c r="H223" s="7"/>
      <c r="I223" s="7"/>
      <c r="J223" s="7"/>
      <c r="K223" s="7"/>
      <c r="L223" s="7"/>
      <c r="M223" s="7"/>
      <c r="N223" s="7"/>
      <c r="O223" s="7"/>
    </row>
    <row r="224" spans="1:15" x14ac:dyDescent="0.3">
      <c r="A224" s="7"/>
      <c r="B224" s="7"/>
      <c r="C224" s="7"/>
      <c r="D224" s="7"/>
      <c r="E224" s="7"/>
      <c r="F224" s="7"/>
      <c r="G224" s="7"/>
      <c r="H224" s="7"/>
      <c r="I224" s="7"/>
      <c r="J224" s="7"/>
      <c r="K224" s="7"/>
      <c r="L224" s="7"/>
      <c r="M224" s="7"/>
      <c r="N224" s="7"/>
      <c r="O224" s="7"/>
    </row>
    <row r="225" spans="1:15" x14ac:dyDescent="0.3">
      <c r="A225" s="7"/>
      <c r="B225" s="7"/>
      <c r="C225" s="7"/>
      <c r="D225" s="7"/>
      <c r="E225" s="7"/>
      <c r="F225" s="7"/>
      <c r="G225" s="7"/>
      <c r="H225" s="7"/>
      <c r="I225" s="7"/>
      <c r="J225" s="7"/>
      <c r="K225" s="7"/>
      <c r="L225" s="7"/>
      <c r="M225" s="7"/>
      <c r="N225" s="7"/>
      <c r="O225" s="7"/>
    </row>
    <row r="226" spans="1:15" x14ac:dyDescent="0.3">
      <c r="A226" s="7"/>
      <c r="B226" s="7"/>
      <c r="C226" s="7"/>
      <c r="D226" s="7"/>
      <c r="E226" s="7"/>
      <c r="F226" s="7"/>
      <c r="G226" s="7"/>
      <c r="H226" s="7"/>
      <c r="I226" s="7"/>
      <c r="J226" s="7"/>
      <c r="K226" s="7"/>
      <c r="L226" s="7"/>
      <c r="M226" s="7"/>
      <c r="N226" s="7"/>
      <c r="O226" s="7"/>
    </row>
    <row r="227" spans="1:15" x14ac:dyDescent="0.3">
      <c r="A227" s="7"/>
      <c r="B227" s="7"/>
      <c r="C227" s="7"/>
      <c r="D227" s="7"/>
      <c r="E227" s="7"/>
      <c r="F227" s="7"/>
      <c r="G227" s="7"/>
      <c r="H227" s="7"/>
      <c r="I227" s="7"/>
      <c r="J227" s="7"/>
      <c r="K227" s="7"/>
      <c r="L227" s="7"/>
      <c r="M227" s="7"/>
      <c r="N227" s="7"/>
      <c r="O227" s="7"/>
    </row>
    <row r="228" spans="1:15" x14ac:dyDescent="0.3">
      <c r="A228" s="7"/>
      <c r="B228" s="7"/>
      <c r="C228" s="7"/>
      <c r="D228" s="7"/>
      <c r="E228" s="7"/>
      <c r="F228" s="7"/>
      <c r="G228" s="7"/>
      <c r="H228" s="7"/>
      <c r="I228" s="7"/>
      <c r="J228" s="7"/>
      <c r="K228" s="7"/>
      <c r="L228" s="7"/>
      <c r="M228" s="7"/>
      <c r="N228" s="7"/>
      <c r="O228" s="7"/>
    </row>
    <row r="229" spans="1:15" x14ac:dyDescent="0.3">
      <c r="A229" s="7"/>
      <c r="B229" s="7"/>
      <c r="C229" s="7"/>
      <c r="D229" s="7"/>
      <c r="E229" s="7"/>
      <c r="F229" s="7"/>
      <c r="G229" s="7"/>
      <c r="H229" s="7"/>
      <c r="I229" s="7"/>
      <c r="J229" s="7"/>
      <c r="K229" s="7"/>
      <c r="L229" s="7"/>
      <c r="M229" s="7"/>
      <c r="N229" s="7"/>
      <c r="O229" s="7"/>
    </row>
    <row r="230" spans="1:15" x14ac:dyDescent="0.3">
      <c r="A230" s="7"/>
      <c r="B230" s="7"/>
      <c r="C230" s="7"/>
      <c r="D230" s="7"/>
      <c r="E230" s="7"/>
      <c r="F230" s="7"/>
      <c r="G230" s="7"/>
      <c r="H230" s="7"/>
      <c r="I230" s="7"/>
      <c r="J230" s="7"/>
      <c r="K230" s="7"/>
      <c r="L230" s="7"/>
      <c r="M230" s="7"/>
      <c r="N230" s="7"/>
      <c r="O230" s="7"/>
    </row>
    <row r="231" spans="1:15" x14ac:dyDescent="0.3">
      <c r="A231" s="7"/>
      <c r="B231" s="7"/>
      <c r="C231" s="7"/>
      <c r="D231" s="7"/>
      <c r="E231" s="7"/>
      <c r="F231" s="7"/>
      <c r="G231" s="7"/>
      <c r="H231" s="7"/>
      <c r="I231" s="7"/>
      <c r="J231" s="7"/>
      <c r="K231" s="7"/>
      <c r="L231" s="7"/>
      <c r="M231" s="7"/>
      <c r="N231" s="7"/>
      <c r="O231" s="7"/>
    </row>
    <row r="232" spans="1:15" x14ac:dyDescent="0.3">
      <c r="A232" s="7"/>
      <c r="B232" s="7"/>
      <c r="C232" s="7"/>
      <c r="D232" s="7"/>
      <c r="E232" s="7"/>
      <c r="F232" s="7"/>
      <c r="G232" s="7"/>
      <c r="H232" s="7"/>
      <c r="I232" s="7"/>
      <c r="J232" s="7"/>
      <c r="K232" s="7"/>
      <c r="L232" s="7"/>
      <c r="M232" s="7"/>
      <c r="N232" s="7"/>
      <c r="O232" s="7"/>
    </row>
    <row r="233" spans="1:15" x14ac:dyDescent="0.3">
      <c r="A233" s="7"/>
      <c r="B233" s="7"/>
      <c r="C233" s="7"/>
      <c r="D233" s="7"/>
      <c r="E233" s="7"/>
      <c r="F233" s="7"/>
      <c r="G233" s="7"/>
      <c r="H233" s="7"/>
      <c r="I233" s="7"/>
      <c r="J233" s="7"/>
      <c r="K233" s="7"/>
      <c r="L233" s="7"/>
      <c r="M233" s="7"/>
      <c r="N233" s="7"/>
      <c r="O233" s="7"/>
    </row>
    <row r="234" spans="1:15" x14ac:dyDescent="0.3">
      <c r="A234" s="7"/>
      <c r="B234" s="7"/>
      <c r="C234" s="7"/>
      <c r="D234" s="7"/>
      <c r="E234" s="7"/>
      <c r="F234" s="7"/>
      <c r="G234" s="7"/>
      <c r="H234" s="7"/>
      <c r="I234" s="7"/>
      <c r="J234" s="7"/>
      <c r="K234" s="7"/>
      <c r="L234" s="7"/>
      <c r="M234" s="7"/>
      <c r="N234" s="7"/>
      <c r="O234" s="7"/>
    </row>
    <row r="235" spans="1:15" x14ac:dyDescent="0.3">
      <c r="A235" s="7"/>
      <c r="B235" s="7"/>
      <c r="C235" s="7"/>
      <c r="D235" s="7"/>
      <c r="E235" s="7"/>
      <c r="F235" s="7"/>
      <c r="G235" s="7"/>
      <c r="H235" s="7"/>
      <c r="I235" s="7"/>
      <c r="J235" s="7"/>
      <c r="K235" s="7"/>
      <c r="L235" s="7"/>
      <c r="M235" s="7"/>
      <c r="N235" s="7"/>
      <c r="O235" s="7"/>
    </row>
    <row r="236" spans="1:15" x14ac:dyDescent="0.3">
      <c r="A236" s="7"/>
      <c r="B236" s="7"/>
      <c r="C236" s="7"/>
      <c r="D236" s="7"/>
      <c r="E236" s="7"/>
      <c r="F236" s="7"/>
      <c r="G236" s="7"/>
      <c r="H236" s="7"/>
      <c r="I236" s="7"/>
      <c r="J236" s="7"/>
      <c r="K236" s="7"/>
      <c r="L236" s="7"/>
      <c r="M236" s="7"/>
      <c r="N236" s="7"/>
      <c r="O236" s="7"/>
    </row>
    <row r="237" spans="1:15" x14ac:dyDescent="0.3">
      <c r="A237" s="7"/>
      <c r="B237" s="7"/>
      <c r="C237" s="7"/>
      <c r="D237" s="7"/>
      <c r="E237" s="7"/>
      <c r="F237" s="7"/>
      <c r="G237" s="7"/>
      <c r="H237" s="7"/>
      <c r="I237" s="7"/>
      <c r="J237" s="7"/>
      <c r="K237" s="7"/>
      <c r="L237" s="7"/>
      <c r="M237" s="7"/>
      <c r="N237" s="7"/>
      <c r="O237" s="7"/>
    </row>
    <row r="238" spans="1:15" x14ac:dyDescent="0.3">
      <c r="A238" s="7"/>
      <c r="B238" s="7"/>
      <c r="C238" s="7"/>
      <c r="D238" s="7"/>
      <c r="E238" s="7"/>
      <c r="F238" s="7"/>
      <c r="G238" s="7"/>
      <c r="H238" s="7"/>
      <c r="I238" s="7"/>
      <c r="J238" s="7"/>
      <c r="K238" s="7"/>
      <c r="L238" s="7"/>
      <c r="M238" s="7"/>
      <c r="N238" s="7"/>
      <c r="O238" s="7"/>
    </row>
    <row r="239" spans="1:15" x14ac:dyDescent="0.3">
      <c r="A239" s="7"/>
      <c r="B239" s="7"/>
      <c r="C239" s="7"/>
      <c r="D239" s="7"/>
      <c r="E239" s="7"/>
      <c r="F239" s="7"/>
      <c r="G239" s="7"/>
      <c r="H239" s="7"/>
      <c r="I239" s="7"/>
      <c r="J239" s="7"/>
      <c r="K239" s="7"/>
      <c r="L239" s="7"/>
      <c r="M239" s="7"/>
      <c r="N239" s="7"/>
      <c r="O239" s="7"/>
    </row>
    <row r="240" spans="1:15" x14ac:dyDescent="0.3">
      <c r="A240" s="7"/>
      <c r="B240" s="7"/>
      <c r="C240" s="7"/>
      <c r="D240" s="7"/>
      <c r="E240" s="7"/>
      <c r="F240" s="7"/>
      <c r="G240" s="7"/>
      <c r="H240" s="7"/>
      <c r="I240" s="7"/>
      <c r="J240" s="7"/>
      <c r="K240" s="7"/>
      <c r="L240" s="7"/>
      <c r="M240" s="7"/>
      <c r="N240" s="7"/>
      <c r="O240" s="7"/>
    </row>
    <row r="241" spans="1:15" x14ac:dyDescent="0.3">
      <c r="A241" s="7"/>
      <c r="B241" s="7"/>
      <c r="C241" s="7"/>
      <c r="D241" s="7"/>
      <c r="E241" s="7"/>
      <c r="F241" s="7"/>
      <c r="G241" s="7"/>
      <c r="H241" s="7"/>
      <c r="I241" s="7"/>
      <c r="J241" s="7"/>
      <c r="K241" s="7"/>
      <c r="L241" s="7"/>
      <c r="M241" s="7"/>
      <c r="N241" s="7"/>
      <c r="O241" s="7"/>
    </row>
    <row r="242" spans="1:15" x14ac:dyDescent="0.3">
      <c r="A242" s="7"/>
      <c r="B242" s="7"/>
      <c r="C242" s="7"/>
      <c r="D242" s="7"/>
      <c r="E242" s="7"/>
      <c r="F242" s="7"/>
      <c r="G242" s="7"/>
      <c r="H242" s="7"/>
      <c r="I242" s="7"/>
      <c r="J242" s="7"/>
      <c r="K242" s="7"/>
      <c r="L242" s="7"/>
      <c r="M242" s="7"/>
      <c r="N242" s="7"/>
      <c r="O242" s="7"/>
    </row>
    <row r="243" spans="1:15" x14ac:dyDescent="0.3">
      <c r="A243" s="7"/>
      <c r="B243" s="7"/>
      <c r="C243" s="7"/>
      <c r="D243" s="7"/>
      <c r="E243" s="7"/>
      <c r="F243" s="7"/>
      <c r="G243" s="7"/>
      <c r="H243" s="7"/>
      <c r="I243" s="7"/>
      <c r="J243" s="7"/>
      <c r="K243" s="7"/>
      <c r="L243" s="7"/>
      <c r="M243" s="7"/>
      <c r="N243" s="7"/>
      <c r="O243" s="7"/>
    </row>
    <row r="244" spans="1:15" x14ac:dyDescent="0.3">
      <c r="A244" s="7"/>
      <c r="B244" s="7"/>
      <c r="C244" s="7"/>
      <c r="D244" s="7"/>
      <c r="E244" s="7"/>
      <c r="F244" s="7"/>
      <c r="G244" s="7"/>
      <c r="H244" s="7"/>
      <c r="I244" s="7"/>
      <c r="J244" s="7"/>
      <c r="K244" s="7"/>
      <c r="L244" s="7"/>
      <c r="M244" s="7"/>
      <c r="N244" s="7"/>
      <c r="O244" s="7"/>
    </row>
    <row r="245" spans="1:15" x14ac:dyDescent="0.3">
      <c r="A245" s="7"/>
      <c r="B245" s="7"/>
      <c r="C245" s="7"/>
      <c r="D245" s="7"/>
      <c r="E245" s="7"/>
      <c r="F245" s="7"/>
      <c r="G245" s="7"/>
      <c r="H245" s="7"/>
      <c r="I245" s="7"/>
      <c r="J245" s="7"/>
      <c r="K245" s="7"/>
      <c r="L245" s="7"/>
      <c r="M245" s="7"/>
      <c r="N245" s="7"/>
      <c r="O245" s="7"/>
    </row>
    <row r="246" spans="1:15" x14ac:dyDescent="0.3">
      <c r="A246" s="7"/>
      <c r="B246" s="7"/>
      <c r="C246" s="7"/>
      <c r="D246" s="7"/>
      <c r="E246" s="7"/>
      <c r="F246" s="7"/>
      <c r="G246" s="7"/>
      <c r="H246" s="7"/>
      <c r="I246" s="7"/>
      <c r="J246" s="7"/>
      <c r="K246" s="7"/>
      <c r="L246" s="7"/>
      <c r="M246" s="7"/>
      <c r="N246" s="7"/>
      <c r="O246" s="7"/>
    </row>
    <row r="247" spans="1:15" x14ac:dyDescent="0.3">
      <c r="A247" s="7"/>
      <c r="B247" s="7"/>
      <c r="C247" s="7"/>
      <c r="D247" s="7"/>
      <c r="E247" s="7"/>
      <c r="F247" s="7"/>
      <c r="G247" s="7"/>
      <c r="H247" s="7"/>
      <c r="I247" s="7"/>
      <c r="J247" s="7"/>
      <c r="K247" s="7"/>
      <c r="L247" s="7"/>
      <c r="M247" s="7"/>
      <c r="N247" s="7"/>
      <c r="O247" s="7"/>
    </row>
  </sheetData>
  <mergeCells count="5">
    <mergeCell ref="K11:L11"/>
    <mergeCell ref="I4:N6"/>
    <mergeCell ref="B1:G1"/>
    <mergeCell ref="D3:G3"/>
    <mergeCell ref="B5:B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853A-A536-4026-A64A-CB01FA0605F3}">
  <dimension ref="A1:H36"/>
  <sheetViews>
    <sheetView showGridLines="0" zoomScale="110" zoomScaleNormal="110" workbookViewId="0">
      <selection activeCell="L28" sqref="L28"/>
    </sheetView>
  </sheetViews>
  <sheetFormatPr defaultRowHeight="14.4" x14ac:dyDescent="0.3"/>
  <cols>
    <col min="1" max="1" width="2.33203125" customWidth="1"/>
    <col min="2" max="2" width="6.21875" bestFit="1" customWidth="1"/>
    <col min="3" max="3" width="12.777343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106</v>
      </c>
    </row>
    <row r="3" spans="1:8" x14ac:dyDescent="0.3">
      <c r="A3" s="1" t="s">
        <v>107</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38</v>
      </c>
      <c r="C9" s="2" t="s">
        <v>62</v>
      </c>
      <c r="D9" s="2">
        <v>1</v>
      </c>
      <c r="E9" s="2">
        <v>0</v>
      </c>
      <c r="F9" s="2">
        <v>10</v>
      </c>
      <c r="G9" s="2">
        <v>1E+30</v>
      </c>
      <c r="H9" s="2">
        <v>0</v>
      </c>
    </row>
    <row r="10" spans="1:8" x14ac:dyDescent="0.3">
      <c r="B10" s="2" t="s">
        <v>76</v>
      </c>
      <c r="C10" s="2" t="s">
        <v>63</v>
      </c>
      <c r="D10" s="2">
        <v>0</v>
      </c>
      <c r="E10" s="2">
        <v>0</v>
      </c>
      <c r="F10" s="2">
        <v>9</v>
      </c>
      <c r="G10" s="2">
        <v>1</v>
      </c>
      <c r="H10" s="2">
        <v>0</v>
      </c>
    </row>
    <row r="11" spans="1:8" x14ac:dyDescent="0.3">
      <c r="B11" s="2" t="s">
        <v>77</v>
      </c>
      <c r="C11" s="2" t="s">
        <v>64</v>
      </c>
      <c r="D11" s="2">
        <v>0</v>
      </c>
      <c r="E11" s="2">
        <v>0</v>
      </c>
      <c r="F11" s="2">
        <v>8</v>
      </c>
      <c r="G11" s="2">
        <v>3</v>
      </c>
      <c r="H11" s="2">
        <v>0</v>
      </c>
    </row>
    <row r="12" spans="1:8" x14ac:dyDescent="0.3">
      <c r="B12" s="2" t="s">
        <v>78</v>
      </c>
      <c r="C12" s="2" t="s">
        <v>65</v>
      </c>
      <c r="D12" s="2">
        <v>0</v>
      </c>
      <c r="E12" s="2">
        <v>0</v>
      </c>
      <c r="F12" s="2">
        <v>10</v>
      </c>
      <c r="G12" s="2">
        <v>0</v>
      </c>
      <c r="H12" s="2">
        <v>3</v>
      </c>
    </row>
    <row r="13" spans="1:8" x14ac:dyDescent="0.3">
      <c r="B13" s="2" t="s">
        <v>108</v>
      </c>
      <c r="C13" s="2" t="s">
        <v>62</v>
      </c>
      <c r="D13" s="2">
        <v>0</v>
      </c>
      <c r="E13" s="2">
        <v>-4</v>
      </c>
      <c r="F13" s="2">
        <v>8</v>
      </c>
      <c r="G13" s="2">
        <v>4</v>
      </c>
      <c r="H13" s="2">
        <v>1E+30</v>
      </c>
    </row>
    <row r="14" spans="1:8" x14ac:dyDescent="0.3">
      <c r="B14" s="2" t="s">
        <v>80</v>
      </c>
      <c r="C14" s="2" t="s">
        <v>63</v>
      </c>
      <c r="D14" s="2">
        <v>0</v>
      </c>
      <c r="E14" s="2">
        <v>-3</v>
      </c>
      <c r="F14" s="2">
        <v>8</v>
      </c>
      <c r="G14" s="2">
        <v>3</v>
      </c>
      <c r="H14" s="2">
        <v>1E+30</v>
      </c>
    </row>
    <row r="15" spans="1:8" x14ac:dyDescent="0.3">
      <c r="B15" s="2" t="s">
        <v>81</v>
      </c>
      <c r="C15" s="2" t="s">
        <v>64</v>
      </c>
      <c r="D15" s="2">
        <v>1</v>
      </c>
      <c r="E15" s="2">
        <v>0</v>
      </c>
      <c r="F15" s="2">
        <v>10</v>
      </c>
      <c r="G15" s="2">
        <v>1E+30</v>
      </c>
      <c r="H15" s="2">
        <v>3</v>
      </c>
    </row>
    <row r="16" spans="1:8" x14ac:dyDescent="0.3">
      <c r="B16" s="2" t="s">
        <v>82</v>
      </c>
      <c r="C16" s="2" t="s">
        <v>65</v>
      </c>
      <c r="D16" s="2">
        <v>0</v>
      </c>
      <c r="E16" s="2">
        <v>-3</v>
      </c>
      <c r="F16" s="2">
        <v>9</v>
      </c>
      <c r="G16" s="2">
        <v>3</v>
      </c>
      <c r="H16" s="2">
        <v>1E+30</v>
      </c>
    </row>
    <row r="17" spans="1:8" x14ac:dyDescent="0.3">
      <c r="B17" s="2" t="s">
        <v>109</v>
      </c>
      <c r="C17" s="2" t="s">
        <v>62</v>
      </c>
      <c r="D17" s="2">
        <v>0</v>
      </c>
      <c r="E17" s="2">
        <v>-4</v>
      </c>
      <c r="F17" s="2">
        <v>7</v>
      </c>
      <c r="G17" s="2">
        <v>4</v>
      </c>
      <c r="H17" s="2">
        <v>1E+30</v>
      </c>
    </row>
    <row r="18" spans="1:8" x14ac:dyDescent="0.3">
      <c r="B18" s="2" t="s">
        <v>84</v>
      </c>
      <c r="C18" s="2" t="s">
        <v>63</v>
      </c>
      <c r="D18" s="2">
        <v>1</v>
      </c>
      <c r="E18" s="2">
        <v>0</v>
      </c>
      <c r="F18" s="2">
        <v>10</v>
      </c>
      <c r="G18" s="2">
        <v>1E+30</v>
      </c>
      <c r="H18" s="2">
        <v>1</v>
      </c>
    </row>
    <row r="19" spans="1:8" x14ac:dyDescent="0.3">
      <c r="B19" s="2" t="s">
        <v>85</v>
      </c>
      <c r="C19" s="2" t="s">
        <v>64</v>
      </c>
      <c r="D19" s="2">
        <v>0</v>
      </c>
      <c r="E19" s="2">
        <v>-1</v>
      </c>
      <c r="F19" s="2">
        <v>8</v>
      </c>
      <c r="G19" s="2">
        <v>1</v>
      </c>
      <c r="H19" s="2">
        <v>1E+30</v>
      </c>
    </row>
    <row r="20" spans="1:8" x14ac:dyDescent="0.3">
      <c r="B20" s="2" t="s">
        <v>86</v>
      </c>
      <c r="C20" s="2" t="s">
        <v>65</v>
      </c>
      <c r="D20" s="2">
        <v>0</v>
      </c>
      <c r="E20" s="2">
        <v>-3</v>
      </c>
      <c r="F20" s="2">
        <v>8</v>
      </c>
      <c r="G20" s="2">
        <v>3</v>
      </c>
      <c r="H20" s="2">
        <v>1E+30</v>
      </c>
    </row>
    <row r="21" spans="1:8" x14ac:dyDescent="0.3">
      <c r="B21" s="2" t="s">
        <v>110</v>
      </c>
      <c r="C21" s="2" t="s">
        <v>62</v>
      </c>
      <c r="D21" s="2">
        <v>0</v>
      </c>
      <c r="E21" s="2">
        <v>0</v>
      </c>
      <c r="F21" s="2">
        <v>10</v>
      </c>
      <c r="G21" s="2">
        <v>0</v>
      </c>
      <c r="H21" s="2">
        <v>1E+30</v>
      </c>
    </row>
    <row r="22" spans="1:8" x14ac:dyDescent="0.3">
      <c r="B22" s="2" t="s">
        <v>88</v>
      </c>
      <c r="C22" s="2" t="s">
        <v>63</v>
      </c>
      <c r="D22" s="2">
        <v>0</v>
      </c>
      <c r="E22" s="2">
        <v>0</v>
      </c>
      <c r="F22" s="2">
        <v>9</v>
      </c>
      <c r="G22" s="2">
        <v>0</v>
      </c>
      <c r="H22" s="2">
        <v>1E+30</v>
      </c>
    </row>
    <row r="23" spans="1:8" x14ac:dyDescent="0.3">
      <c r="B23" s="2" t="s">
        <v>90</v>
      </c>
      <c r="C23" s="2" t="s">
        <v>64</v>
      </c>
      <c r="D23" s="2">
        <v>0</v>
      </c>
      <c r="E23" s="2">
        <v>0</v>
      </c>
      <c r="F23" s="2">
        <v>8</v>
      </c>
      <c r="G23" s="2">
        <v>0</v>
      </c>
      <c r="H23" s="2">
        <v>1E+30</v>
      </c>
    </row>
    <row r="24" spans="1:8" ht="15" thickBot="1" x14ac:dyDescent="0.35">
      <c r="B24" s="3" t="s">
        <v>92</v>
      </c>
      <c r="C24" s="3" t="s">
        <v>65</v>
      </c>
      <c r="D24" s="3">
        <v>1</v>
      </c>
      <c r="E24" s="3">
        <v>0</v>
      </c>
      <c r="F24" s="3">
        <v>10</v>
      </c>
      <c r="G24" s="3">
        <v>1E+30</v>
      </c>
      <c r="H24" s="3">
        <v>0</v>
      </c>
    </row>
    <row r="26" spans="1:8" ht="15" thickBot="1" x14ac:dyDescent="0.35">
      <c r="A26" t="s">
        <v>5</v>
      </c>
    </row>
    <row r="27" spans="1:8" x14ac:dyDescent="0.3">
      <c r="B27" s="4"/>
      <c r="C27" s="4"/>
      <c r="D27" s="4" t="s">
        <v>13</v>
      </c>
      <c r="E27" s="4" t="s">
        <v>21</v>
      </c>
      <c r="F27" s="4" t="s">
        <v>23</v>
      </c>
      <c r="G27" s="4" t="s">
        <v>18</v>
      </c>
      <c r="H27" s="4" t="s">
        <v>18</v>
      </c>
    </row>
    <row r="28" spans="1:8" ht="15" thickBot="1" x14ac:dyDescent="0.35">
      <c r="B28" s="5" t="s">
        <v>11</v>
      </c>
      <c r="C28" s="5" t="s">
        <v>12</v>
      </c>
      <c r="D28" s="5" t="s">
        <v>14</v>
      </c>
      <c r="E28" s="5" t="s">
        <v>22</v>
      </c>
      <c r="F28" s="5" t="s">
        <v>24</v>
      </c>
      <c r="G28" s="5" t="s">
        <v>19</v>
      </c>
      <c r="H28" s="5" t="s">
        <v>20</v>
      </c>
    </row>
    <row r="29" spans="1:8" x14ac:dyDescent="0.3">
      <c r="B29" s="2" t="s">
        <v>111</v>
      </c>
      <c r="C29" s="2" t="s">
        <v>89</v>
      </c>
      <c r="D29" s="2">
        <v>1</v>
      </c>
      <c r="E29" s="2">
        <v>11</v>
      </c>
      <c r="F29" s="2">
        <v>1</v>
      </c>
      <c r="G29" s="2">
        <v>0</v>
      </c>
      <c r="H29" s="2">
        <v>1</v>
      </c>
    </row>
    <row r="30" spans="1:8" x14ac:dyDescent="0.3">
      <c r="B30" s="2" t="s">
        <v>112</v>
      </c>
      <c r="C30" s="2" t="s">
        <v>91</v>
      </c>
      <c r="D30" s="2">
        <v>1</v>
      </c>
      <c r="E30" s="2">
        <v>10</v>
      </c>
      <c r="F30" s="2">
        <v>1</v>
      </c>
      <c r="G30" s="2">
        <v>0</v>
      </c>
      <c r="H30" s="2">
        <v>1</v>
      </c>
    </row>
    <row r="31" spans="1:8" x14ac:dyDescent="0.3">
      <c r="B31" s="2" t="s">
        <v>113</v>
      </c>
      <c r="C31" s="2" t="s">
        <v>93</v>
      </c>
      <c r="D31" s="2">
        <v>1</v>
      </c>
      <c r="E31" s="2">
        <v>9</v>
      </c>
      <c r="F31" s="2">
        <v>1</v>
      </c>
      <c r="G31" s="2">
        <v>0</v>
      </c>
      <c r="H31" s="2">
        <v>0</v>
      </c>
    </row>
    <row r="32" spans="1:8" x14ac:dyDescent="0.3">
      <c r="B32" s="2" t="s">
        <v>114</v>
      </c>
      <c r="C32" s="2" t="s">
        <v>95</v>
      </c>
      <c r="D32" s="2">
        <v>1</v>
      </c>
      <c r="E32" s="2">
        <v>11</v>
      </c>
      <c r="F32" s="2">
        <v>1</v>
      </c>
      <c r="G32" s="2">
        <v>0</v>
      </c>
      <c r="H32" s="2">
        <v>0</v>
      </c>
    </row>
    <row r="33" spans="2:8" x14ac:dyDescent="0.3">
      <c r="B33" s="2" t="s">
        <v>79</v>
      </c>
      <c r="C33" s="2" t="s">
        <v>69</v>
      </c>
      <c r="D33" s="2">
        <v>1</v>
      </c>
      <c r="E33" s="2">
        <v>-1</v>
      </c>
      <c r="F33" s="2">
        <v>1</v>
      </c>
      <c r="G33" s="2">
        <v>1</v>
      </c>
      <c r="H33" s="2">
        <v>0</v>
      </c>
    </row>
    <row r="34" spans="2:8" x14ac:dyDescent="0.3">
      <c r="B34" s="2" t="s">
        <v>83</v>
      </c>
      <c r="C34" s="2" t="s">
        <v>69</v>
      </c>
      <c r="D34" s="2">
        <v>1</v>
      </c>
      <c r="E34" s="2">
        <v>1</v>
      </c>
      <c r="F34" s="2">
        <v>1</v>
      </c>
      <c r="G34" s="2">
        <v>0</v>
      </c>
      <c r="H34" s="2">
        <v>0</v>
      </c>
    </row>
    <row r="35" spans="2:8" x14ac:dyDescent="0.3">
      <c r="B35" s="2" t="s">
        <v>87</v>
      </c>
      <c r="C35" s="2" t="s">
        <v>69</v>
      </c>
      <c r="D35" s="2">
        <v>1</v>
      </c>
      <c r="E35" s="2">
        <v>0</v>
      </c>
      <c r="F35" s="2">
        <v>1</v>
      </c>
      <c r="G35" s="2">
        <v>0</v>
      </c>
      <c r="H35" s="2">
        <v>1E+30</v>
      </c>
    </row>
    <row r="36" spans="2:8" ht="15" thickBot="1" x14ac:dyDescent="0.35">
      <c r="B36" s="3" t="s">
        <v>94</v>
      </c>
      <c r="C36" s="3" t="s">
        <v>69</v>
      </c>
      <c r="D36" s="3">
        <v>1</v>
      </c>
      <c r="E36" s="3">
        <v>-1</v>
      </c>
      <c r="F36" s="3">
        <v>1</v>
      </c>
      <c r="G36" s="3">
        <v>0</v>
      </c>
      <c r="H36"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691B-5EC3-43A0-8DFE-85277F0CE373}">
  <dimension ref="A1:E11"/>
  <sheetViews>
    <sheetView zoomScale="130" zoomScaleNormal="130" workbookViewId="0">
      <selection activeCell="H5" sqref="H5"/>
    </sheetView>
  </sheetViews>
  <sheetFormatPr defaultRowHeight="14.4" x14ac:dyDescent="0.3"/>
  <cols>
    <col min="2" max="2" width="10.5546875" customWidth="1"/>
  </cols>
  <sheetData>
    <row r="1" spans="1:5" x14ac:dyDescent="0.3">
      <c r="A1" s="105" t="s">
        <v>41</v>
      </c>
      <c r="B1" s="105"/>
      <c r="C1" s="105"/>
      <c r="D1" s="105"/>
      <c r="E1" s="105"/>
    </row>
    <row r="2" spans="1:5" x14ac:dyDescent="0.3">
      <c r="B2" s="6" t="s">
        <v>0</v>
      </c>
      <c r="C2" s="7"/>
      <c r="D2" s="7"/>
      <c r="E2" s="7"/>
    </row>
    <row r="3" spans="1:5" x14ac:dyDescent="0.3">
      <c r="B3" s="7" t="s">
        <v>1</v>
      </c>
      <c r="C3" s="7">
        <v>12</v>
      </c>
      <c r="D3" s="7"/>
      <c r="E3" s="7"/>
    </row>
    <row r="4" spans="1:5" x14ac:dyDescent="0.3">
      <c r="B4" s="7" t="s">
        <v>2</v>
      </c>
      <c r="C4" s="7">
        <v>4</v>
      </c>
      <c r="D4" s="7"/>
      <c r="E4" s="7"/>
    </row>
    <row r="5" spans="1:5" x14ac:dyDescent="0.3">
      <c r="B5" s="7"/>
      <c r="C5" s="7"/>
      <c r="D5" s="7"/>
      <c r="E5" s="7"/>
    </row>
    <row r="6" spans="1:5" x14ac:dyDescent="0.3">
      <c r="B6" s="6" t="s">
        <v>3</v>
      </c>
      <c r="C6" s="7">
        <f>600*C3+400*C4</f>
        <v>8800</v>
      </c>
      <c r="D6" s="7" t="s">
        <v>4</v>
      </c>
      <c r="E6" s="7"/>
    </row>
    <row r="7" spans="1:5" x14ac:dyDescent="0.3">
      <c r="B7" s="7"/>
      <c r="C7" s="7"/>
      <c r="D7" s="7"/>
      <c r="E7" s="7"/>
    </row>
    <row r="8" spans="1:5" x14ac:dyDescent="0.3">
      <c r="B8" s="6" t="s">
        <v>5</v>
      </c>
      <c r="C8" s="7"/>
      <c r="D8" s="7"/>
      <c r="E8" s="7"/>
    </row>
    <row r="9" spans="1:5" x14ac:dyDescent="0.3">
      <c r="B9" s="7">
        <v>1</v>
      </c>
      <c r="C9" s="7">
        <f>1500*C3+1500*C4</f>
        <v>24000</v>
      </c>
      <c r="D9" s="7" t="s">
        <v>6</v>
      </c>
      <c r="E9" s="7">
        <v>20000</v>
      </c>
    </row>
    <row r="10" spans="1:5" x14ac:dyDescent="0.3">
      <c r="B10" s="7">
        <v>2</v>
      </c>
      <c r="C10" s="7">
        <f>3000*C3+1000*C4</f>
        <v>40000</v>
      </c>
      <c r="D10" s="7" t="s">
        <v>6</v>
      </c>
      <c r="E10" s="7">
        <v>40000</v>
      </c>
    </row>
    <row r="11" spans="1:5" x14ac:dyDescent="0.3">
      <c r="B11" s="7">
        <v>3</v>
      </c>
      <c r="C11" s="7">
        <f>2000*C3+5000*C4</f>
        <v>44000</v>
      </c>
      <c r="D11" s="7" t="s">
        <v>6</v>
      </c>
      <c r="E11" s="7">
        <v>44000</v>
      </c>
    </row>
  </sheetData>
  <mergeCells count="1">
    <mergeCell ref="A1:E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79F13-CD43-450B-B122-CF2AFB29C4CC}">
  <dimension ref="A1:N165"/>
  <sheetViews>
    <sheetView zoomScale="110" zoomScaleNormal="110" workbookViewId="0">
      <selection activeCell="E22" sqref="E22"/>
    </sheetView>
  </sheetViews>
  <sheetFormatPr defaultRowHeight="14.4" x14ac:dyDescent="0.3"/>
  <cols>
    <col min="1" max="1" width="6" customWidth="1"/>
    <col min="2" max="2" width="13.21875" customWidth="1"/>
    <col min="3" max="3" width="18.109375" customWidth="1"/>
    <col min="4" max="4" width="17.88671875" customWidth="1"/>
    <col min="5" max="5" width="17.21875" customWidth="1"/>
    <col min="6" max="6" width="17.109375" customWidth="1"/>
    <col min="7" max="7" width="11.6640625" customWidth="1"/>
  </cols>
  <sheetData>
    <row r="1" spans="1:14" ht="15" thickBot="1" x14ac:dyDescent="0.35">
      <c r="A1" s="7"/>
      <c r="B1" s="105" t="s">
        <v>115</v>
      </c>
      <c r="C1" s="105"/>
      <c r="D1" s="105"/>
      <c r="E1" s="105"/>
      <c r="F1" s="105"/>
      <c r="G1" s="7"/>
      <c r="H1" s="7"/>
      <c r="I1" s="7"/>
      <c r="J1" s="7"/>
      <c r="K1" s="7"/>
      <c r="L1" s="7"/>
      <c r="M1" s="7"/>
      <c r="N1" s="7"/>
    </row>
    <row r="2" spans="1:14" ht="15" thickBot="1" x14ac:dyDescent="0.35">
      <c r="A2" s="7"/>
      <c r="B2" s="7"/>
      <c r="C2" s="7"/>
      <c r="D2" s="7"/>
      <c r="E2" s="7"/>
      <c r="F2" s="7"/>
      <c r="G2" s="7"/>
      <c r="H2" s="110" t="s">
        <v>172</v>
      </c>
      <c r="I2" s="111"/>
      <c r="J2" s="111"/>
      <c r="K2" s="111"/>
      <c r="L2" s="112"/>
      <c r="M2" s="7"/>
      <c r="N2" s="7"/>
    </row>
    <row r="3" spans="1:14" ht="15" thickBot="1" x14ac:dyDescent="0.35">
      <c r="A3" s="7"/>
      <c r="B3" s="27"/>
      <c r="C3" s="23" t="s">
        <v>101</v>
      </c>
      <c r="D3" s="19" t="s">
        <v>102</v>
      </c>
      <c r="E3" s="19" t="s">
        <v>103</v>
      </c>
      <c r="F3" s="20" t="s">
        <v>104</v>
      </c>
      <c r="G3" s="7"/>
      <c r="H3" s="116"/>
      <c r="I3" s="117"/>
      <c r="J3" s="117"/>
      <c r="K3" s="117"/>
      <c r="L3" s="118"/>
      <c r="M3" s="7"/>
      <c r="N3" s="7"/>
    </row>
    <row r="4" spans="1:14" ht="15" thickBot="1" x14ac:dyDescent="0.35">
      <c r="A4" s="7"/>
      <c r="B4" s="28"/>
      <c r="C4" s="24" t="s">
        <v>62</v>
      </c>
      <c r="D4" s="21" t="s">
        <v>63</v>
      </c>
      <c r="E4" s="21" t="s">
        <v>64</v>
      </c>
      <c r="F4" s="15" t="s">
        <v>65</v>
      </c>
      <c r="G4" s="7"/>
      <c r="H4" s="7"/>
      <c r="I4" s="7"/>
      <c r="J4" s="7"/>
      <c r="K4" s="7"/>
      <c r="L4" s="7"/>
      <c r="M4" s="7"/>
      <c r="N4" s="7"/>
    </row>
    <row r="5" spans="1:14" x14ac:dyDescent="0.3">
      <c r="A5" s="7"/>
      <c r="B5" s="29">
        <v>1</v>
      </c>
      <c r="C5" s="25">
        <v>10</v>
      </c>
      <c r="D5" s="22">
        <v>9</v>
      </c>
      <c r="E5" s="22">
        <v>8</v>
      </c>
      <c r="F5" s="17">
        <v>10</v>
      </c>
      <c r="G5" s="7"/>
      <c r="H5" s="7"/>
      <c r="I5" s="7"/>
      <c r="J5" s="7"/>
      <c r="K5" s="7"/>
      <c r="L5" s="7"/>
      <c r="M5" s="7"/>
      <c r="N5" s="7"/>
    </row>
    <row r="6" spans="1:14" x14ac:dyDescent="0.3">
      <c r="A6" s="7"/>
      <c r="B6" s="30">
        <v>2</v>
      </c>
      <c r="C6" s="26">
        <v>8</v>
      </c>
      <c r="D6" s="9">
        <v>8</v>
      </c>
      <c r="E6" s="9">
        <v>10</v>
      </c>
      <c r="F6" s="13">
        <v>9</v>
      </c>
      <c r="G6" s="7"/>
      <c r="H6" s="7"/>
      <c r="I6" s="7"/>
      <c r="J6" s="7"/>
      <c r="K6" s="7"/>
      <c r="L6" s="7"/>
      <c r="M6" s="7"/>
      <c r="N6" s="7"/>
    </row>
    <row r="7" spans="1:14" x14ac:dyDescent="0.3">
      <c r="A7" s="7"/>
      <c r="B7" s="30">
        <v>3</v>
      </c>
      <c r="C7" s="26">
        <v>7</v>
      </c>
      <c r="D7" s="9">
        <v>10</v>
      </c>
      <c r="E7" s="9">
        <v>8</v>
      </c>
      <c r="F7" s="13">
        <v>8</v>
      </c>
      <c r="G7" s="7"/>
      <c r="H7" s="7"/>
      <c r="I7" s="7"/>
      <c r="J7" s="7"/>
      <c r="K7" s="7"/>
      <c r="L7" s="7"/>
      <c r="M7" s="7"/>
      <c r="N7" s="7"/>
    </row>
    <row r="8" spans="1:14" ht="15" thickBot="1" x14ac:dyDescent="0.35">
      <c r="A8" s="7"/>
      <c r="B8" s="28">
        <v>4</v>
      </c>
      <c r="C8" s="24">
        <v>10</v>
      </c>
      <c r="D8" s="21">
        <v>9</v>
      </c>
      <c r="E8" s="21">
        <v>8</v>
      </c>
      <c r="F8" s="15">
        <v>10</v>
      </c>
      <c r="G8" s="7"/>
      <c r="H8" s="7"/>
      <c r="I8" s="7"/>
      <c r="J8" s="7"/>
      <c r="K8" s="7"/>
      <c r="L8" s="7"/>
      <c r="M8" s="7"/>
      <c r="N8" s="7"/>
    </row>
    <row r="9" spans="1:14" x14ac:dyDescent="0.3">
      <c r="A9" s="7"/>
      <c r="B9" s="7"/>
      <c r="C9" s="7"/>
      <c r="D9" s="7"/>
      <c r="E9" s="7"/>
      <c r="F9" s="7"/>
      <c r="G9" s="7"/>
      <c r="H9" s="7"/>
      <c r="I9" s="7"/>
      <c r="J9" s="7"/>
      <c r="K9" s="7"/>
      <c r="L9" s="7"/>
      <c r="M9" s="7"/>
      <c r="N9" s="7"/>
    </row>
    <row r="10" spans="1:14" ht="15" thickBot="1" x14ac:dyDescent="0.35">
      <c r="A10" s="7"/>
      <c r="B10" s="7"/>
      <c r="C10" s="7"/>
      <c r="D10" s="7"/>
      <c r="E10" s="7"/>
      <c r="F10" s="7"/>
      <c r="G10" s="7"/>
      <c r="H10" s="7"/>
      <c r="I10" s="7"/>
      <c r="J10" s="7"/>
      <c r="K10" s="7"/>
      <c r="L10" s="7"/>
      <c r="M10" s="7"/>
      <c r="N10" s="7"/>
    </row>
    <row r="11" spans="1:14" ht="15" thickBot="1" x14ac:dyDescent="0.35">
      <c r="A11" s="7"/>
      <c r="B11" s="27"/>
      <c r="C11" s="23" t="s">
        <v>101</v>
      </c>
      <c r="D11" s="19" t="s">
        <v>102</v>
      </c>
      <c r="E11" s="19" t="s">
        <v>103</v>
      </c>
      <c r="F11" s="20" t="s">
        <v>104</v>
      </c>
      <c r="G11" s="7"/>
      <c r="H11" s="7"/>
      <c r="I11" s="7"/>
      <c r="J11" s="121" t="s">
        <v>100</v>
      </c>
      <c r="K11" s="122"/>
      <c r="L11" s="7"/>
      <c r="M11" s="7"/>
      <c r="N11" s="7"/>
    </row>
    <row r="12" spans="1:14" ht="15" thickBot="1" x14ac:dyDescent="0.35">
      <c r="A12" s="7"/>
      <c r="B12" s="28"/>
      <c r="C12" s="24" t="s">
        <v>62</v>
      </c>
      <c r="D12" s="21" t="s">
        <v>63</v>
      </c>
      <c r="E12" s="21" t="s">
        <v>64</v>
      </c>
      <c r="F12" s="15" t="s">
        <v>65</v>
      </c>
      <c r="G12" s="11" t="s">
        <v>69</v>
      </c>
      <c r="H12" s="7"/>
      <c r="I12" s="7"/>
      <c r="J12" s="16">
        <v>1</v>
      </c>
      <c r="K12" s="17" t="s">
        <v>62</v>
      </c>
      <c r="L12" s="7"/>
      <c r="M12" s="7"/>
      <c r="N12" s="7"/>
    </row>
    <row r="13" spans="1:14" x14ac:dyDescent="0.3">
      <c r="A13" s="7"/>
      <c r="B13" s="29">
        <v>1</v>
      </c>
      <c r="C13" s="25">
        <v>1</v>
      </c>
      <c r="D13" s="22">
        <v>0</v>
      </c>
      <c r="E13" s="22">
        <v>0</v>
      </c>
      <c r="F13" s="17">
        <v>0</v>
      </c>
      <c r="G13" s="7">
        <f>SUM(C13:F13)</f>
        <v>1</v>
      </c>
      <c r="H13" s="7">
        <v>1</v>
      </c>
      <c r="I13" s="7"/>
      <c r="J13" s="12">
        <v>2</v>
      </c>
      <c r="K13" s="13" t="s">
        <v>64</v>
      </c>
      <c r="L13" s="7"/>
      <c r="M13" s="7"/>
      <c r="N13" s="7"/>
    </row>
    <row r="14" spans="1:14" x14ac:dyDescent="0.3">
      <c r="A14" s="7"/>
      <c r="B14" s="30">
        <v>2</v>
      </c>
      <c r="C14" s="26">
        <v>0</v>
      </c>
      <c r="D14" s="9">
        <v>0</v>
      </c>
      <c r="E14" s="9">
        <v>1</v>
      </c>
      <c r="F14" s="13">
        <v>0</v>
      </c>
      <c r="G14" s="7">
        <f t="shared" ref="G14:G16" si="0">SUM(C14:F14)</f>
        <v>1</v>
      </c>
      <c r="H14" s="7">
        <v>1</v>
      </c>
      <c r="I14" s="7"/>
      <c r="J14" s="12">
        <v>3</v>
      </c>
      <c r="K14" s="13" t="s">
        <v>63</v>
      </c>
      <c r="L14" s="7"/>
      <c r="M14" s="7"/>
      <c r="N14" s="7"/>
    </row>
    <row r="15" spans="1:14" ht="15" thickBot="1" x14ac:dyDescent="0.35">
      <c r="A15" s="7"/>
      <c r="B15" s="30">
        <v>3</v>
      </c>
      <c r="C15" s="26">
        <v>0</v>
      </c>
      <c r="D15" s="9">
        <v>1</v>
      </c>
      <c r="E15" s="9">
        <v>0</v>
      </c>
      <c r="F15" s="13">
        <v>0</v>
      </c>
      <c r="G15" s="7">
        <f t="shared" si="0"/>
        <v>1</v>
      </c>
      <c r="H15" s="7">
        <v>1</v>
      </c>
      <c r="I15" s="7"/>
      <c r="J15" s="14">
        <v>4</v>
      </c>
      <c r="K15" s="15" t="s">
        <v>65</v>
      </c>
      <c r="L15" s="7"/>
      <c r="M15" s="7"/>
      <c r="N15" s="7"/>
    </row>
    <row r="16" spans="1:14" ht="15" thickBot="1" x14ac:dyDescent="0.35">
      <c r="A16" s="7"/>
      <c r="B16" s="28">
        <v>4</v>
      </c>
      <c r="C16" s="24">
        <v>0</v>
      </c>
      <c r="D16" s="21">
        <v>0</v>
      </c>
      <c r="E16" s="21">
        <v>0</v>
      </c>
      <c r="F16" s="15">
        <v>1</v>
      </c>
      <c r="G16" s="7">
        <f t="shared" si="0"/>
        <v>1</v>
      </c>
      <c r="H16" s="7">
        <v>1</v>
      </c>
      <c r="I16" s="7"/>
      <c r="J16" s="7"/>
      <c r="K16" s="7"/>
      <c r="L16" s="7"/>
      <c r="M16" s="7"/>
      <c r="N16" s="7"/>
    </row>
    <row r="17" spans="1:14" x14ac:dyDescent="0.3">
      <c r="A17" s="7"/>
      <c r="B17" s="11" t="s">
        <v>68</v>
      </c>
      <c r="C17" s="7">
        <f>SUM(C13:C16)</f>
        <v>1</v>
      </c>
      <c r="D17" s="7">
        <f t="shared" ref="D17:F17" si="1">SUM(D13:D16)</f>
        <v>1</v>
      </c>
      <c r="E17" s="7">
        <f t="shared" si="1"/>
        <v>1</v>
      </c>
      <c r="F17" s="7">
        <f t="shared" si="1"/>
        <v>1</v>
      </c>
      <c r="G17" s="7"/>
      <c r="H17" s="7"/>
      <c r="I17" s="7"/>
      <c r="J17" s="7"/>
      <c r="K17" s="7"/>
      <c r="L17" s="7"/>
      <c r="M17" s="7"/>
      <c r="N17" s="7"/>
    </row>
    <row r="18" spans="1:14" x14ac:dyDescent="0.3">
      <c r="A18" s="7"/>
      <c r="B18" s="7"/>
      <c r="C18" s="7">
        <v>1</v>
      </c>
      <c r="D18" s="7">
        <v>1</v>
      </c>
      <c r="E18" s="7">
        <v>1</v>
      </c>
      <c r="F18" s="7">
        <v>1</v>
      </c>
      <c r="G18" s="7"/>
      <c r="H18" s="7"/>
      <c r="I18" s="7"/>
      <c r="J18" s="7"/>
      <c r="K18" s="7"/>
      <c r="L18" s="7"/>
      <c r="M18" s="7"/>
      <c r="N18" s="7"/>
    </row>
    <row r="19" spans="1:14" x14ac:dyDescent="0.3">
      <c r="A19" s="7"/>
      <c r="B19" s="7"/>
      <c r="C19" s="7"/>
      <c r="D19" s="7"/>
      <c r="E19" s="7"/>
      <c r="F19" s="7"/>
      <c r="G19" s="7"/>
      <c r="H19" s="7"/>
      <c r="I19" s="7"/>
      <c r="J19" s="7"/>
      <c r="K19" s="7"/>
      <c r="L19" s="7"/>
      <c r="M19" s="7"/>
      <c r="N19" s="7"/>
    </row>
    <row r="20" spans="1:14" x14ac:dyDescent="0.3">
      <c r="A20" s="7"/>
      <c r="B20" s="7" t="s">
        <v>3</v>
      </c>
      <c r="C20" s="7">
        <f>SUMPRODUCT(C5:F8,C13:F16)</f>
        <v>40</v>
      </c>
      <c r="D20" s="7"/>
      <c r="E20" s="7"/>
      <c r="F20" s="7"/>
      <c r="G20" s="7"/>
      <c r="H20" s="7"/>
      <c r="I20" s="7"/>
      <c r="J20" s="7"/>
      <c r="K20" s="7"/>
      <c r="L20" s="7"/>
      <c r="M20" s="7"/>
      <c r="N20" s="7"/>
    </row>
    <row r="21" spans="1:14" x14ac:dyDescent="0.3">
      <c r="A21" s="7"/>
      <c r="B21" s="7"/>
      <c r="C21" s="7"/>
      <c r="D21" s="7"/>
      <c r="E21" s="7"/>
      <c r="F21" s="7"/>
      <c r="G21" s="7"/>
      <c r="H21" s="7"/>
      <c r="I21" s="7"/>
      <c r="J21" s="7"/>
      <c r="K21" s="7"/>
      <c r="L21" s="7"/>
      <c r="M21" s="7"/>
      <c r="N21" s="7"/>
    </row>
    <row r="22" spans="1:14" x14ac:dyDescent="0.3">
      <c r="A22" s="7"/>
      <c r="B22" s="7"/>
      <c r="C22" s="7"/>
      <c r="D22" s="7"/>
      <c r="E22" s="7"/>
      <c r="F22" s="7"/>
      <c r="G22" s="7"/>
      <c r="H22" s="7"/>
      <c r="I22" s="7"/>
      <c r="J22" s="7"/>
      <c r="K22" s="7"/>
      <c r="L22" s="7"/>
      <c r="M22" s="7"/>
      <c r="N22" s="7"/>
    </row>
    <row r="23" spans="1:14" x14ac:dyDescent="0.3">
      <c r="A23" s="7"/>
      <c r="B23" s="7"/>
      <c r="C23" s="7"/>
      <c r="D23" s="7"/>
      <c r="E23" s="7"/>
      <c r="F23" s="7"/>
      <c r="G23" s="7"/>
      <c r="H23" s="7"/>
      <c r="I23" s="7"/>
      <c r="J23" s="7"/>
      <c r="K23" s="7"/>
      <c r="L23" s="7"/>
      <c r="M23" s="7"/>
      <c r="N23" s="7"/>
    </row>
    <row r="24" spans="1:14" x14ac:dyDescent="0.3">
      <c r="A24" s="7"/>
      <c r="B24" s="7"/>
      <c r="C24" s="7"/>
      <c r="D24" s="7"/>
      <c r="E24" s="7"/>
      <c r="F24" s="7"/>
      <c r="G24" s="7"/>
      <c r="H24" s="7"/>
      <c r="I24" s="7"/>
      <c r="J24" s="7"/>
      <c r="K24" s="7"/>
      <c r="L24" s="7"/>
      <c r="M24" s="7"/>
      <c r="N24" s="7"/>
    </row>
    <row r="25" spans="1:14" x14ac:dyDescent="0.3">
      <c r="A25" s="7"/>
      <c r="B25" s="7"/>
      <c r="C25" s="7"/>
      <c r="D25" s="7"/>
      <c r="E25" s="7"/>
      <c r="F25" s="7"/>
      <c r="G25" s="7"/>
      <c r="H25" s="7"/>
      <c r="I25" s="7"/>
      <c r="J25" s="7"/>
      <c r="K25" s="7"/>
      <c r="L25" s="7"/>
      <c r="M25" s="7"/>
      <c r="N25" s="7"/>
    </row>
    <row r="26" spans="1:14" x14ac:dyDescent="0.3">
      <c r="A26" s="7"/>
      <c r="B26" s="7"/>
      <c r="C26" s="7"/>
      <c r="D26" s="7"/>
      <c r="E26" s="7"/>
      <c r="F26" s="7"/>
      <c r="G26" s="7"/>
      <c r="H26" s="7"/>
      <c r="I26" s="7"/>
      <c r="J26" s="7"/>
      <c r="K26" s="7"/>
      <c r="L26" s="7"/>
      <c r="M26" s="7"/>
      <c r="N26" s="7"/>
    </row>
    <row r="27" spans="1:14" x14ac:dyDescent="0.3">
      <c r="A27" s="7"/>
      <c r="B27" s="7"/>
      <c r="C27" s="7"/>
      <c r="D27" s="7"/>
      <c r="E27" s="7"/>
      <c r="F27" s="7"/>
      <c r="G27" s="7"/>
      <c r="H27" s="7"/>
      <c r="I27" s="7"/>
      <c r="J27" s="7"/>
      <c r="K27" s="7"/>
      <c r="L27" s="7"/>
      <c r="M27" s="7"/>
      <c r="N27" s="7"/>
    </row>
    <row r="28" spans="1:14" x14ac:dyDescent="0.3">
      <c r="A28" s="7"/>
      <c r="B28" s="7"/>
      <c r="C28" s="7"/>
      <c r="D28" s="7"/>
      <c r="E28" s="7"/>
      <c r="F28" s="7"/>
      <c r="G28" s="7"/>
      <c r="H28" s="7"/>
      <c r="I28" s="7"/>
      <c r="J28" s="7"/>
      <c r="K28" s="7"/>
      <c r="L28" s="7"/>
      <c r="M28" s="7"/>
      <c r="N28" s="7"/>
    </row>
    <row r="29" spans="1:14" x14ac:dyDescent="0.3">
      <c r="A29" s="7"/>
      <c r="B29" s="7"/>
      <c r="C29" s="7"/>
      <c r="D29" s="7"/>
      <c r="E29" s="7"/>
      <c r="F29" s="7"/>
      <c r="G29" s="7"/>
      <c r="H29" s="7"/>
      <c r="I29" s="7"/>
      <c r="J29" s="7"/>
      <c r="K29" s="7"/>
      <c r="L29" s="7"/>
      <c r="M29" s="7"/>
      <c r="N29" s="7"/>
    </row>
    <row r="30" spans="1:14" x14ac:dyDescent="0.3">
      <c r="A30" s="7"/>
      <c r="B30" s="7"/>
      <c r="C30" s="7"/>
      <c r="D30" s="7"/>
      <c r="E30" s="7"/>
      <c r="F30" s="7"/>
      <c r="G30" s="7"/>
      <c r="H30" s="7"/>
      <c r="I30" s="7"/>
      <c r="J30" s="7"/>
      <c r="K30" s="7"/>
      <c r="L30" s="7"/>
      <c r="M30" s="7"/>
      <c r="N30" s="7"/>
    </row>
    <row r="31" spans="1:14" x14ac:dyDescent="0.3">
      <c r="A31" s="7"/>
      <c r="B31" s="7"/>
      <c r="C31" s="7"/>
      <c r="D31" s="7"/>
      <c r="E31" s="7"/>
      <c r="F31" s="7"/>
      <c r="G31" s="7"/>
      <c r="H31" s="7"/>
      <c r="I31" s="7"/>
      <c r="J31" s="7"/>
      <c r="K31" s="7"/>
      <c r="L31" s="7"/>
      <c r="M31" s="7"/>
      <c r="N31" s="7"/>
    </row>
    <row r="32" spans="1:14" x14ac:dyDescent="0.3">
      <c r="A32" s="7"/>
      <c r="B32" s="7"/>
      <c r="C32" s="7"/>
      <c r="D32" s="7"/>
      <c r="E32" s="7"/>
      <c r="F32" s="7"/>
      <c r="G32" s="7"/>
      <c r="H32" s="7"/>
      <c r="I32" s="7"/>
      <c r="J32" s="7"/>
      <c r="K32" s="7"/>
      <c r="L32" s="7"/>
      <c r="M32" s="7"/>
      <c r="N32" s="7"/>
    </row>
    <row r="33" spans="1:14" x14ac:dyDescent="0.3">
      <c r="A33" s="7"/>
      <c r="B33" s="7"/>
      <c r="C33" s="7"/>
      <c r="D33" s="7"/>
      <c r="E33" s="7"/>
      <c r="F33" s="7"/>
      <c r="G33" s="7"/>
      <c r="H33" s="7"/>
      <c r="I33" s="7"/>
      <c r="J33" s="7"/>
      <c r="K33" s="7"/>
      <c r="L33" s="7"/>
      <c r="M33" s="7"/>
      <c r="N33" s="7"/>
    </row>
    <row r="34" spans="1:14" x14ac:dyDescent="0.3">
      <c r="A34" s="7"/>
      <c r="B34" s="7"/>
      <c r="C34" s="7"/>
      <c r="D34" s="7"/>
      <c r="E34" s="7"/>
      <c r="F34" s="7"/>
      <c r="G34" s="7"/>
      <c r="H34" s="7"/>
      <c r="I34" s="7"/>
      <c r="J34" s="7"/>
      <c r="K34" s="7"/>
      <c r="L34" s="7"/>
      <c r="M34" s="7"/>
      <c r="N34" s="7"/>
    </row>
    <row r="35" spans="1:14" x14ac:dyDescent="0.3">
      <c r="A35" s="7"/>
      <c r="B35" s="7"/>
      <c r="C35" s="7"/>
      <c r="D35" s="7"/>
      <c r="E35" s="7"/>
      <c r="F35" s="7"/>
      <c r="G35" s="7"/>
      <c r="H35" s="7"/>
      <c r="I35" s="7"/>
      <c r="J35" s="7"/>
      <c r="K35" s="7"/>
      <c r="L35" s="7"/>
      <c r="M35" s="7"/>
      <c r="N35" s="7"/>
    </row>
    <row r="36" spans="1:14" x14ac:dyDescent="0.3">
      <c r="A36" s="7"/>
      <c r="B36" s="7"/>
      <c r="C36" s="7"/>
      <c r="D36" s="7"/>
      <c r="E36" s="7"/>
      <c r="F36" s="7"/>
      <c r="G36" s="7"/>
      <c r="H36" s="7"/>
      <c r="I36" s="7"/>
      <c r="J36" s="7"/>
      <c r="K36" s="7"/>
      <c r="L36" s="7"/>
      <c r="M36" s="7"/>
      <c r="N36" s="7"/>
    </row>
    <row r="37" spans="1:14" x14ac:dyDescent="0.3">
      <c r="A37" s="7"/>
      <c r="B37" s="7"/>
      <c r="C37" s="7"/>
      <c r="D37" s="7"/>
      <c r="E37" s="7"/>
      <c r="F37" s="7"/>
      <c r="G37" s="7"/>
      <c r="H37" s="7"/>
      <c r="I37" s="7"/>
      <c r="J37" s="7"/>
      <c r="K37" s="7"/>
      <c r="L37" s="7"/>
      <c r="M37" s="7"/>
      <c r="N37" s="7"/>
    </row>
    <row r="38" spans="1:14" x14ac:dyDescent="0.3">
      <c r="A38" s="7"/>
      <c r="B38" s="7"/>
      <c r="C38" s="7"/>
      <c r="D38" s="7"/>
      <c r="E38" s="7"/>
      <c r="F38" s="7"/>
      <c r="G38" s="7"/>
      <c r="H38" s="7"/>
      <c r="I38" s="7"/>
      <c r="J38" s="7"/>
      <c r="K38" s="7"/>
      <c r="L38" s="7"/>
      <c r="M38" s="7"/>
      <c r="N38" s="7"/>
    </row>
    <row r="39" spans="1:14" x14ac:dyDescent="0.3">
      <c r="A39" s="7"/>
      <c r="B39" s="7"/>
      <c r="C39" s="7"/>
      <c r="D39" s="7"/>
      <c r="E39" s="7"/>
      <c r="F39" s="7"/>
      <c r="G39" s="7"/>
      <c r="H39" s="7"/>
      <c r="I39" s="7"/>
      <c r="J39" s="7"/>
      <c r="K39" s="7"/>
      <c r="L39" s="7"/>
      <c r="M39" s="7"/>
      <c r="N39" s="7"/>
    </row>
    <row r="40" spans="1:14" x14ac:dyDescent="0.3">
      <c r="A40" s="7"/>
      <c r="B40" s="7"/>
      <c r="C40" s="7"/>
      <c r="D40" s="7"/>
      <c r="E40" s="7"/>
      <c r="F40" s="7"/>
      <c r="G40" s="7"/>
      <c r="H40" s="7"/>
      <c r="I40" s="7"/>
      <c r="J40" s="7"/>
      <c r="K40" s="7"/>
      <c r="L40" s="7"/>
      <c r="M40" s="7"/>
      <c r="N40" s="7"/>
    </row>
    <row r="41" spans="1:14" x14ac:dyDescent="0.3">
      <c r="A41" s="7"/>
      <c r="B41" s="7"/>
      <c r="C41" s="7"/>
      <c r="D41" s="7"/>
      <c r="E41" s="7"/>
      <c r="F41" s="7"/>
      <c r="G41" s="7"/>
      <c r="H41" s="7"/>
      <c r="I41" s="7"/>
      <c r="J41" s="7"/>
      <c r="K41" s="7"/>
      <c r="L41" s="7"/>
      <c r="M41" s="7"/>
      <c r="N41" s="7"/>
    </row>
    <row r="42" spans="1:14" x14ac:dyDescent="0.3">
      <c r="A42" s="7"/>
      <c r="B42" s="7"/>
      <c r="C42" s="7"/>
      <c r="D42" s="7"/>
      <c r="E42" s="7"/>
      <c r="F42" s="7"/>
      <c r="G42" s="7"/>
      <c r="H42" s="7"/>
      <c r="I42" s="7"/>
      <c r="J42" s="7"/>
      <c r="K42" s="7"/>
      <c r="L42" s="7"/>
      <c r="M42" s="7"/>
      <c r="N42" s="7"/>
    </row>
    <row r="43" spans="1:14" x14ac:dyDescent="0.3">
      <c r="A43" s="7"/>
      <c r="B43" s="7"/>
      <c r="C43" s="7"/>
      <c r="D43" s="7"/>
      <c r="E43" s="7"/>
      <c r="F43" s="7"/>
      <c r="G43" s="7"/>
      <c r="H43" s="7"/>
      <c r="I43" s="7"/>
      <c r="J43" s="7"/>
      <c r="K43" s="7"/>
      <c r="L43" s="7"/>
      <c r="M43" s="7"/>
      <c r="N43" s="7"/>
    </row>
    <row r="44" spans="1:14" x14ac:dyDescent="0.3">
      <c r="A44" s="7"/>
      <c r="B44" s="7"/>
      <c r="C44" s="7"/>
      <c r="D44" s="7"/>
      <c r="E44" s="7"/>
      <c r="F44" s="7"/>
      <c r="G44" s="7"/>
      <c r="H44" s="7"/>
      <c r="I44" s="7"/>
      <c r="J44" s="7"/>
      <c r="K44" s="7"/>
      <c r="L44" s="7"/>
      <c r="M44" s="7"/>
      <c r="N44" s="7"/>
    </row>
    <row r="45" spans="1:14" x14ac:dyDescent="0.3">
      <c r="A45" s="7"/>
      <c r="B45" s="7"/>
      <c r="C45" s="7"/>
      <c r="D45" s="7"/>
      <c r="E45" s="7"/>
      <c r="F45" s="7"/>
      <c r="G45" s="7"/>
      <c r="H45" s="7"/>
      <c r="I45" s="7"/>
      <c r="J45" s="7"/>
      <c r="K45" s="7"/>
      <c r="L45" s="7"/>
      <c r="M45" s="7"/>
      <c r="N45" s="7"/>
    </row>
    <row r="46" spans="1:14" x14ac:dyDescent="0.3">
      <c r="A46" s="7"/>
      <c r="B46" s="7"/>
      <c r="C46" s="7"/>
      <c r="D46" s="7"/>
      <c r="E46" s="7"/>
      <c r="F46" s="7"/>
      <c r="G46" s="7"/>
      <c r="H46" s="7"/>
      <c r="I46" s="7"/>
      <c r="J46" s="7"/>
      <c r="K46" s="7"/>
      <c r="L46" s="7"/>
      <c r="M46" s="7"/>
      <c r="N46" s="7"/>
    </row>
    <row r="47" spans="1:14" x14ac:dyDescent="0.3">
      <c r="A47" s="7"/>
      <c r="B47" s="7"/>
      <c r="C47" s="7"/>
      <c r="D47" s="7"/>
      <c r="E47" s="7"/>
      <c r="F47" s="7"/>
      <c r="G47" s="7"/>
      <c r="H47" s="7"/>
      <c r="I47" s="7"/>
      <c r="J47" s="7"/>
      <c r="K47" s="7"/>
      <c r="L47" s="7"/>
      <c r="M47" s="7"/>
      <c r="N47" s="7"/>
    </row>
    <row r="48" spans="1:14" x14ac:dyDescent="0.3">
      <c r="A48" s="7"/>
      <c r="B48" s="7"/>
      <c r="C48" s="7"/>
      <c r="D48" s="7"/>
      <c r="E48" s="7"/>
      <c r="F48" s="7"/>
      <c r="G48" s="7"/>
      <c r="H48" s="7"/>
      <c r="I48" s="7"/>
      <c r="J48" s="7"/>
      <c r="K48" s="7"/>
      <c r="L48" s="7"/>
      <c r="M48" s="7"/>
      <c r="N48" s="7"/>
    </row>
    <row r="49" spans="1:14" x14ac:dyDescent="0.3">
      <c r="A49" s="7"/>
      <c r="B49" s="7"/>
      <c r="C49" s="7"/>
      <c r="D49" s="7"/>
      <c r="E49" s="7"/>
      <c r="F49" s="7"/>
      <c r="G49" s="7"/>
      <c r="H49" s="7"/>
      <c r="I49" s="7"/>
      <c r="J49" s="7"/>
      <c r="K49" s="7"/>
      <c r="L49" s="7"/>
      <c r="M49" s="7"/>
      <c r="N49" s="7"/>
    </row>
    <row r="50" spans="1:14" x14ac:dyDescent="0.3">
      <c r="A50" s="7"/>
      <c r="B50" s="7"/>
      <c r="C50" s="7"/>
      <c r="D50" s="7"/>
      <c r="E50" s="7"/>
      <c r="F50" s="7"/>
      <c r="G50" s="7"/>
      <c r="H50" s="7"/>
      <c r="I50" s="7"/>
      <c r="J50" s="7"/>
      <c r="K50" s="7"/>
      <c r="L50" s="7"/>
      <c r="M50" s="7"/>
      <c r="N50" s="7"/>
    </row>
    <row r="51" spans="1:14" x14ac:dyDescent="0.3">
      <c r="A51" s="7"/>
      <c r="B51" s="7"/>
      <c r="C51" s="7"/>
      <c r="D51" s="7"/>
      <c r="E51" s="7"/>
      <c r="F51" s="7"/>
      <c r="G51" s="7"/>
      <c r="H51" s="7"/>
      <c r="I51" s="7"/>
      <c r="J51" s="7"/>
      <c r="K51" s="7"/>
      <c r="L51" s="7"/>
      <c r="M51" s="7"/>
      <c r="N51" s="7"/>
    </row>
    <row r="52" spans="1:14" x14ac:dyDescent="0.3">
      <c r="A52" s="7"/>
      <c r="B52" s="7"/>
      <c r="C52" s="7"/>
      <c r="D52" s="7"/>
      <c r="E52" s="7"/>
      <c r="F52" s="7"/>
      <c r="G52" s="7"/>
      <c r="H52" s="7"/>
      <c r="I52" s="7"/>
      <c r="J52" s="7"/>
      <c r="K52" s="7"/>
      <c r="L52" s="7"/>
      <c r="M52" s="7"/>
      <c r="N52" s="7"/>
    </row>
    <row r="53" spans="1:14" x14ac:dyDescent="0.3">
      <c r="A53" s="7"/>
      <c r="B53" s="7"/>
      <c r="C53" s="7"/>
      <c r="D53" s="7"/>
      <c r="E53" s="7"/>
      <c r="F53" s="7"/>
      <c r="G53" s="7"/>
      <c r="H53" s="7"/>
      <c r="I53" s="7"/>
      <c r="J53" s="7"/>
      <c r="K53" s="7"/>
      <c r="L53" s="7"/>
      <c r="M53" s="7"/>
      <c r="N53" s="7"/>
    </row>
    <row r="54" spans="1:14" x14ac:dyDescent="0.3">
      <c r="A54" s="7"/>
      <c r="B54" s="7"/>
      <c r="C54" s="7"/>
      <c r="D54" s="7"/>
      <c r="E54" s="7"/>
      <c r="F54" s="7"/>
      <c r="G54" s="7"/>
      <c r="H54" s="7"/>
      <c r="I54" s="7"/>
      <c r="J54" s="7"/>
      <c r="K54" s="7"/>
      <c r="L54" s="7"/>
      <c r="M54" s="7"/>
      <c r="N54" s="7"/>
    </row>
    <row r="55" spans="1:14" x14ac:dyDescent="0.3">
      <c r="A55" s="7"/>
      <c r="B55" s="7"/>
      <c r="C55" s="7"/>
      <c r="D55" s="7"/>
      <c r="E55" s="7"/>
      <c r="F55" s="7"/>
      <c r="G55" s="7"/>
      <c r="H55" s="7"/>
      <c r="I55" s="7"/>
      <c r="J55" s="7"/>
      <c r="K55" s="7"/>
      <c r="L55" s="7"/>
      <c r="M55" s="7"/>
      <c r="N55" s="7"/>
    </row>
    <row r="56" spans="1:14" x14ac:dyDescent="0.3">
      <c r="A56" s="7"/>
      <c r="B56" s="7"/>
      <c r="C56" s="7"/>
      <c r="D56" s="7"/>
      <c r="E56" s="7"/>
      <c r="F56" s="7"/>
      <c r="G56" s="7"/>
      <c r="H56" s="7"/>
      <c r="I56" s="7"/>
      <c r="J56" s="7"/>
      <c r="K56" s="7"/>
      <c r="L56" s="7"/>
      <c r="M56" s="7"/>
      <c r="N56" s="7"/>
    </row>
    <row r="57" spans="1:14" x14ac:dyDescent="0.3">
      <c r="A57" s="7"/>
      <c r="B57" s="7"/>
      <c r="C57" s="7"/>
      <c r="D57" s="7"/>
      <c r="E57" s="7"/>
      <c r="F57" s="7"/>
      <c r="G57" s="7"/>
      <c r="H57" s="7"/>
      <c r="I57" s="7"/>
      <c r="J57" s="7"/>
      <c r="K57" s="7"/>
      <c r="L57" s="7"/>
      <c r="M57" s="7"/>
      <c r="N57" s="7"/>
    </row>
    <row r="58" spans="1:14" x14ac:dyDescent="0.3">
      <c r="A58" s="7"/>
      <c r="B58" s="7"/>
      <c r="C58" s="7"/>
      <c r="D58" s="7"/>
      <c r="E58" s="7"/>
      <c r="F58" s="7"/>
      <c r="G58" s="7"/>
      <c r="H58" s="7"/>
      <c r="I58" s="7"/>
      <c r="J58" s="7"/>
      <c r="K58" s="7"/>
      <c r="L58" s="7"/>
      <c r="M58" s="7"/>
      <c r="N58" s="7"/>
    </row>
    <row r="59" spans="1:14" x14ac:dyDescent="0.3">
      <c r="A59" s="7"/>
      <c r="B59" s="7"/>
      <c r="C59" s="7"/>
      <c r="D59" s="7"/>
      <c r="E59" s="7"/>
      <c r="F59" s="7"/>
      <c r="G59" s="7"/>
      <c r="H59" s="7"/>
      <c r="I59" s="7"/>
      <c r="J59" s="7"/>
      <c r="K59" s="7"/>
      <c r="L59" s="7"/>
      <c r="M59" s="7"/>
      <c r="N59" s="7"/>
    </row>
    <row r="60" spans="1:14" x14ac:dyDescent="0.3">
      <c r="A60" s="7"/>
      <c r="B60" s="7"/>
      <c r="C60" s="7"/>
      <c r="D60" s="7"/>
      <c r="E60" s="7"/>
      <c r="F60" s="7"/>
      <c r="G60" s="7"/>
      <c r="H60" s="7"/>
      <c r="I60" s="7"/>
      <c r="J60" s="7"/>
      <c r="K60" s="7"/>
      <c r="L60" s="7"/>
      <c r="M60" s="7"/>
      <c r="N60" s="7"/>
    </row>
    <row r="61" spans="1:14" x14ac:dyDescent="0.3">
      <c r="A61" s="7"/>
      <c r="B61" s="7"/>
      <c r="C61" s="7"/>
      <c r="D61" s="7"/>
      <c r="E61" s="7"/>
      <c r="F61" s="7"/>
      <c r="G61" s="7"/>
      <c r="H61" s="7"/>
      <c r="I61" s="7"/>
      <c r="J61" s="7"/>
      <c r="K61" s="7"/>
      <c r="L61" s="7"/>
      <c r="M61" s="7"/>
      <c r="N61" s="7"/>
    </row>
    <row r="62" spans="1:14" x14ac:dyDescent="0.3">
      <c r="A62" s="7"/>
      <c r="B62" s="7"/>
      <c r="C62" s="7"/>
      <c r="D62" s="7"/>
      <c r="E62" s="7"/>
      <c r="F62" s="7"/>
      <c r="G62" s="7"/>
      <c r="H62" s="7"/>
      <c r="I62" s="7"/>
      <c r="J62" s="7"/>
      <c r="K62" s="7"/>
      <c r="L62" s="7"/>
      <c r="M62" s="7"/>
      <c r="N62" s="7"/>
    </row>
    <row r="63" spans="1:14" x14ac:dyDescent="0.3">
      <c r="A63" s="7"/>
      <c r="B63" s="7"/>
      <c r="C63" s="7"/>
      <c r="D63" s="7"/>
      <c r="E63" s="7"/>
      <c r="F63" s="7"/>
      <c r="G63" s="7"/>
      <c r="H63" s="7"/>
      <c r="I63" s="7"/>
      <c r="J63" s="7"/>
      <c r="K63" s="7"/>
      <c r="L63" s="7"/>
      <c r="M63" s="7"/>
      <c r="N63" s="7"/>
    </row>
    <row r="64" spans="1:14" x14ac:dyDescent="0.3">
      <c r="A64" s="7"/>
      <c r="B64" s="7"/>
      <c r="C64" s="7"/>
      <c r="D64" s="7"/>
      <c r="E64" s="7"/>
      <c r="F64" s="7"/>
      <c r="G64" s="7"/>
      <c r="H64" s="7"/>
      <c r="I64" s="7"/>
      <c r="J64" s="7"/>
      <c r="K64" s="7"/>
      <c r="L64" s="7"/>
      <c r="M64" s="7"/>
      <c r="N64" s="7"/>
    </row>
    <row r="65" spans="1:14" x14ac:dyDescent="0.3">
      <c r="A65" s="7"/>
      <c r="B65" s="7"/>
      <c r="C65" s="7"/>
      <c r="D65" s="7"/>
      <c r="E65" s="7"/>
      <c r="F65" s="7"/>
      <c r="G65" s="7"/>
      <c r="H65" s="7"/>
      <c r="I65" s="7"/>
      <c r="J65" s="7"/>
      <c r="K65" s="7"/>
      <c r="L65" s="7"/>
      <c r="M65" s="7"/>
      <c r="N65" s="7"/>
    </row>
    <row r="66" spans="1:14" x14ac:dyDescent="0.3">
      <c r="A66" s="7"/>
      <c r="B66" s="7"/>
      <c r="C66" s="7"/>
      <c r="D66" s="7"/>
      <c r="E66" s="7"/>
      <c r="F66" s="7"/>
      <c r="G66" s="7"/>
      <c r="H66" s="7"/>
      <c r="I66" s="7"/>
      <c r="J66" s="7"/>
      <c r="K66" s="7"/>
      <c r="L66" s="7"/>
      <c r="M66" s="7"/>
      <c r="N66" s="7"/>
    </row>
    <row r="67" spans="1:14" x14ac:dyDescent="0.3">
      <c r="A67" s="7"/>
      <c r="B67" s="7"/>
      <c r="C67" s="7"/>
      <c r="D67" s="7"/>
      <c r="E67" s="7"/>
      <c r="F67" s="7"/>
      <c r="G67" s="7"/>
      <c r="H67" s="7"/>
      <c r="I67" s="7"/>
      <c r="J67" s="7"/>
      <c r="K67" s="7"/>
      <c r="L67" s="7"/>
      <c r="M67" s="7"/>
      <c r="N67" s="7"/>
    </row>
    <row r="68" spans="1:14" x14ac:dyDescent="0.3">
      <c r="A68" s="7"/>
      <c r="B68" s="7"/>
      <c r="C68" s="7"/>
      <c r="D68" s="7"/>
      <c r="E68" s="7"/>
      <c r="F68" s="7"/>
      <c r="G68" s="7"/>
      <c r="H68" s="7"/>
      <c r="I68" s="7"/>
      <c r="J68" s="7"/>
      <c r="K68" s="7"/>
      <c r="L68" s="7"/>
      <c r="M68" s="7"/>
      <c r="N68" s="7"/>
    </row>
    <row r="69" spans="1:14" x14ac:dyDescent="0.3">
      <c r="A69" s="7"/>
      <c r="B69" s="7"/>
      <c r="C69" s="7"/>
      <c r="D69" s="7"/>
      <c r="E69" s="7"/>
      <c r="F69" s="7"/>
      <c r="G69" s="7"/>
      <c r="H69" s="7"/>
      <c r="I69" s="7"/>
      <c r="J69" s="7"/>
      <c r="K69" s="7"/>
      <c r="L69" s="7"/>
      <c r="M69" s="7"/>
      <c r="N69" s="7"/>
    </row>
    <row r="70" spans="1:14" x14ac:dyDescent="0.3">
      <c r="A70" s="7"/>
      <c r="B70" s="7"/>
      <c r="C70" s="7"/>
      <c r="D70" s="7"/>
      <c r="E70" s="7"/>
      <c r="F70" s="7"/>
      <c r="G70" s="7"/>
      <c r="H70" s="7"/>
      <c r="I70" s="7"/>
      <c r="J70" s="7"/>
      <c r="K70" s="7"/>
      <c r="L70" s="7"/>
      <c r="M70" s="7"/>
      <c r="N70" s="7"/>
    </row>
    <row r="71" spans="1:14" x14ac:dyDescent="0.3">
      <c r="A71" s="7"/>
      <c r="B71" s="7"/>
      <c r="C71" s="7"/>
      <c r="D71" s="7"/>
      <c r="E71" s="7"/>
      <c r="F71" s="7"/>
      <c r="G71" s="7"/>
      <c r="H71" s="7"/>
      <c r="I71" s="7"/>
      <c r="J71" s="7"/>
      <c r="K71" s="7"/>
      <c r="L71" s="7"/>
      <c r="M71" s="7"/>
      <c r="N71" s="7"/>
    </row>
    <row r="72" spans="1:14" x14ac:dyDescent="0.3">
      <c r="A72" s="7"/>
      <c r="B72" s="7"/>
      <c r="C72" s="7"/>
      <c r="D72" s="7"/>
      <c r="E72" s="7"/>
      <c r="F72" s="7"/>
      <c r="G72" s="7"/>
      <c r="H72" s="7"/>
      <c r="I72" s="7"/>
      <c r="J72" s="7"/>
      <c r="K72" s="7"/>
      <c r="L72" s="7"/>
      <c r="M72" s="7"/>
      <c r="N72" s="7"/>
    </row>
    <row r="73" spans="1:14" x14ac:dyDescent="0.3">
      <c r="A73" s="7"/>
      <c r="B73" s="7"/>
      <c r="C73" s="7"/>
      <c r="D73" s="7"/>
      <c r="E73" s="7"/>
      <c r="F73" s="7"/>
      <c r="G73" s="7"/>
      <c r="H73" s="7"/>
      <c r="I73" s="7"/>
      <c r="J73" s="7"/>
      <c r="K73" s="7"/>
      <c r="L73" s="7"/>
      <c r="M73" s="7"/>
      <c r="N73" s="7"/>
    </row>
    <row r="74" spans="1:14" x14ac:dyDescent="0.3">
      <c r="A74" s="7"/>
      <c r="B74" s="7"/>
      <c r="C74" s="7"/>
      <c r="D74" s="7"/>
      <c r="E74" s="7"/>
      <c r="F74" s="7"/>
      <c r="G74" s="7"/>
      <c r="H74" s="7"/>
      <c r="I74" s="7"/>
      <c r="J74" s="7"/>
      <c r="K74" s="7"/>
      <c r="L74" s="7"/>
      <c r="M74" s="7"/>
      <c r="N74" s="7"/>
    </row>
    <row r="75" spans="1:14" x14ac:dyDescent="0.3">
      <c r="A75" s="7"/>
      <c r="B75" s="7"/>
      <c r="C75" s="7"/>
      <c r="D75" s="7"/>
      <c r="E75" s="7"/>
      <c r="F75" s="7"/>
      <c r="G75" s="7"/>
      <c r="H75" s="7"/>
      <c r="I75" s="7"/>
      <c r="J75" s="7"/>
      <c r="K75" s="7"/>
      <c r="L75" s="7"/>
      <c r="M75" s="7"/>
      <c r="N75" s="7"/>
    </row>
    <row r="76" spans="1:14" x14ac:dyDescent="0.3">
      <c r="A76" s="7"/>
      <c r="B76" s="7"/>
      <c r="C76" s="7"/>
      <c r="D76" s="7"/>
      <c r="E76" s="7"/>
      <c r="F76" s="7"/>
      <c r="G76" s="7"/>
      <c r="H76" s="7"/>
      <c r="I76" s="7"/>
      <c r="J76" s="7"/>
      <c r="K76" s="7"/>
      <c r="L76" s="7"/>
      <c r="M76" s="7"/>
      <c r="N76" s="7"/>
    </row>
    <row r="77" spans="1:14" x14ac:dyDescent="0.3">
      <c r="A77" s="7"/>
      <c r="B77" s="7"/>
      <c r="C77" s="7"/>
      <c r="D77" s="7"/>
      <c r="E77" s="7"/>
      <c r="F77" s="7"/>
      <c r="G77" s="7"/>
      <c r="H77" s="7"/>
      <c r="I77" s="7"/>
      <c r="J77" s="7"/>
      <c r="K77" s="7"/>
      <c r="L77" s="7"/>
      <c r="M77" s="7"/>
      <c r="N77" s="7"/>
    </row>
    <row r="78" spans="1:14" x14ac:dyDescent="0.3">
      <c r="A78" s="7"/>
      <c r="B78" s="7"/>
      <c r="C78" s="7"/>
      <c r="D78" s="7"/>
      <c r="E78" s="7"/>
      <c r="F78" s="7"/>
      <c r="G78" s="7"/>
      <c r="H78" s="7"/>
      <c r="I78" s="7"/>
      <c r="J78" s="7"/>
      <c r="K78" s="7"/>
      <c r="L78" s="7"/>
      <c r="M78" s="7"/>
      <c r="N78" s="7"/>
    </row>
    <row r="79" spans="1:14" x14ac:dyDescent="0.3">
      <c r="A79" s="7"/>
      <c r="B79" s="7"/>
      <c r="C79" s="7"/>
      <c r="D79" s="7"/>
      <c r="E79" s="7"/>
      <c r="F79" s="7"/>
      <c r="G79" s="7"/>
      <c r="H79" s="7"/>
      <c r="I79" s="7"/>
      <c r="J79" s="7"/>
      <c r="K79" s="7"/>
      <c r="L79" s="7"/>
      <c r="M79" s="7"/>
      <c r="N79" s="7"/>
    </row>
    <row r="80" spans="1:14" x14ac:dyDescent="0.3">
      <c r="A80" s="7"/>
      <c r="B80" s="7"/>
      <c r="C80" s="7"/>
      <c r="D80" s="7"/>
      <c r="E80" s="7"/>
      <c r="F80" s="7"/>
      <c r="G80" s="7"/>
      <c r="H80" s="7"/>
      <c r="I80" s="7"/>
      <c r="J80" s="7"/>
      <c r="K80" s="7"/>
      <c r="L80" s="7"/>
      <c r="M80" s="7"/>
      <c r="N80" s="7"/>
    </row>
    <row r="81" spans="1:14" x14ac:dyDescent="0.3">
      <c r="A81" s="7"/>
      <c r="B81" s="7"/>
      <c r="C81" s="7"/>
      <c r="D81" s="7"/>
      <c r="E81" s="7"/>
      <c r="F81" s="7"/>
      <c r="G81" s="7"/>
      <c r="H81" s="7"/>
      <c r="I81" s="7"/>
      <c r="J81" s="7"/>
      <c r="K81" s="7"/>
      <c r="L81" s="7"/>
      <c r="M81" s="7"/>
      <c r="N81" s="7"/>
    </row>
    <row r="82" spans="1:14" x14ac:dyDescent="0.3">
      <c r="A82" s="7"/>
      <c r="B82" s="7"/>
      <c r="C82" s="7"/>
      <c r="D82" s="7"/>
      <c r="E82" s="7"/>
      <c r="F82" s="7"/>
      <c r="G82" s="7"/>
      <c r="H82" s="7"/>
      <c r="I82" s="7"/>
      <c r="J82" s="7"/>
      <c r="K82" s="7"/>
      <c r="L82" s="7"/>
      <c r="M82" s="7"/>
      <c r="N82" s="7"/>
    </row>
    <row r="83" spans="1:14" x14ac:dyDescent="0.3">
      <c r="A83" s="7"/>
      <c r="B83" s="7"/>
      <c r="C83" s="7"/>
      <c r="D83" s="7"/>
      <c r="E83" s="7"/>
      <c r="F83" s="7"/>
      <c r="G83" s="7"/>
      <c r="H83" s="7"/>
      <c r="I83" s="7"/>
      <c r="J83" s="7"/>
      <c r="K83" s="7"/>
      <c r="L83" s="7"/>
      <c r="M83" s="7"/>
      <c r="N83" s="7"/>
    </row>
    <row r="84" spans="1:14" x14ac:dyDescent="0.3">
      <c r="A84" s="7"/>
      <c r="B84" s="7"/>
      <c r="C84" s="7"/>
      <c r="D84" s="7"/>
      <c r="E84" s="7"/>
      <c r="F84" s="7"/>
      <c r="G84" s="7"/>
      <c r="H84" s="7"/>
      <c r="I84" s="7"/>
      <c r="J84" s="7"/>
      <c r="K84" s="7"/>
      <c r="L84" s="7"/>
      <c r="M84" s="7"/>
      <c r="N84" s="7"/>
    </row>
    <row r="85" spans="1:14" x14ac:dyDescent="0.3">
      <c r="A85" s="7"/>
      <c r="B85" s="7"/>
      <c r="C85" s="7"/>
      <c r="D85" s="7"/>
      <c r="E85" s="7"/>
      <c r="F85" s="7"/>
      <c r="G85" s="7"/>
      <c r="H85" s="7"/>
      <c r="I85" s="7"/>
      <c r="J85" s="7"/>
      <c r="K85" s="7"/>
      <c r="L85" s="7"/>
      <c r="M85" s="7"/>
      <c r="N85" s="7"/>
    </row>
    <row r="86" spans="1:14" x14ac:dyDescent="0.3">
      <c r="A86" s="7"/>
      <c r="B86" s="7"/>
      <c r="C86" s="7"/>
      <c r="D86" s="7"/>
      <c r="E86" s="7"/>
      <c r="F86" s="7"/>
      <c r="G86" s="7"/>
      <c r="H86" s="7"/>
      <c r="I86" s="7"/>
      <c r="J86" s="7"/>
      <c r="K86" s="7"/>
      <c r="L86" s="7"/>
      <c r="M86" s="7"/>
      <c r="N86" s="7"/>
    </row>
    <row r="87" spans="1:14" x14ac:dyDescent="0.3">
      <c r="A87" s="7"/>
      <c r="B87" s="7"/>
      <c r="C87" s="7"/>
      <c r="D87" s="7"/>
      <c r="E87" s="7"/>
      <c r="F87" s="7"/>
      <c r="G87" s="7"/>
      <c r="H87" s="7"/>
      <c r="I87" s="7"/>
      <c r="J87" s="7"/>
      <c r="K87" s="7"/>
      <c r="L87" s="7"/>
      <c r="M87" s="7"/>
      <c r="N87" s="7"/>
    </row>
    <row r="88" spans="1:14" x14ac:dyDescent="0.3">
      <c r="A88" s="7"/>
      <c r="B88" s="7"/>
      <c r="C88" s="7"/>
      <c r="D88" s="7"/>
      <c r="E88" s="7"/>
      <c r="F88" s="7"/>
      <c r="G88" s="7"/>
      <c r="H88" s="7"/>
      <c r="I88" s="7"/>
      <c r="J88" s="7"/>
      <c r="K88" s="7"/>
      <c r="L88" s="7"/>
      <c r="M88" s="7"/>
      <c r="N88" s="7"/>
    </row>
    <row r="89" spans="1:14" x14ac:dyDescent="0.3">
      <c r="A89" s="7"/>
      <c r="B89" s="7"/>
      <c r="C89" s="7"/>
      <c r="D89" s="7"/>
      <c r="E89" s="7"/>
      <c r="F89" s="7"/>
      <c r="G89" s="7"/>
      <c r="H89" s="7"/>
      <c r="I89" s="7"/>
      <c r="J89" s="7"/>
      <c r="K89" s="7"/>
      <c r="L89" s="7"/>
      <c r="M89" s="7"/>
      <c r="N89" s="7"/>
    </row>
    <row r="90" spans="1:14" x14ac:dyDescent="0.3">
      <c r="A90" s="7"/>
      <c r="B90" s="7"/>
      <c r="C90" s="7"/>
      <c r="D90" s="7"/>
      <c r="E90" s="7"/>
      <c r="F90" s="7"/>
      <c r="G90" s="7"/>
      <c r="H90" s="7"/>
      <c r="I90" s="7"/>
      <c r="J90" s="7"/>
      <c r="K90" s="7"/>
      <c r="L90" s="7"/>
      <c r="M90" s="7"/>
      <c r="N90" s="7"/>
    </row>
    <row r="91" spans="1:14" x14ac:dyDescent="0.3">
      <c r="A91" s="7"/>
      <c r="B91" s="7"/>
      <c r="C91" s="7"/>
      <c r="D91" s="7"/>
      <c r="E91" s="7"/>
      <c r="F91" s="7"/>
      <c r="G91" s="7"/>
      <c r="H91" s="7"/>
      <c r="I91" s="7"/>
      <c r="J91" s="7"/>
      <c r="K91" s="7"/>
      <c r="L91" s="7"/>
      <c r="M91" s="7"/>
      <c r="N91" s="7"/>
    </row>
    <row r="92" spans="1:14" x14ac:dyDescent="0.3">
      <c r="A92" s="7"/>
      <c r="B92" s="7"/>
      <c r="C92" s="7"/>
      <c r="D92" s="7"/>
      <c r="E92" s="7"/>
      <c r="F92" s="7"/>
      <c r="G92" s="7"/>
      <c r="H92" s="7"/>
      <c r="I92" s="7"/>
      <c r="J92" s="7"/>
      <c r="K92" s="7"/>
      <c r="L92" s="7"/>
      <c r="M92" s="7"/>
      <c r="N92" s="7"/>
    </row>
    <row r="93" spans="1:14" x14ac:dyDescent="0.3">
      <c r="A93" s="7"/>
      <c r="B93" s="7"/>
      <c r="C93" s="7"/>
      <c r="D93" s="7"/>
      <c r="E93" s="7"/>
      <c r="F93" s="7"/>
      <c r="G93" s="7"/>
      <c r="H93" s="7"/>
      <c r="I93" s="7"/>
      <c r="J93" s="7"/>
      <c r="K93" s="7"/>
      <c r="L93" s="7"/>
      <c r="M93" s="7"/>
      <c r="N93" s="7"/>
    </row>
    <row r="94" spans="1:14" x14ac:dyDescent="0.3">
      <c r="A94" s="7"/>
      <c r="B94" s="7"/>
      <c r="C94" s="7"/>
      <c r="D94" s="7"/>
      <c r="E94" s="7"/>
      <c r="F94" s="7"/>
      <c r="G94" s="7"/>
      <c r="H94" s="7"/>
      <c r="I94" s="7"/>
      <c r="J94" s="7"/>
      <c r="K94" s="7"/>
      <c r="L94" s="7"/>
      <c r="M94" s="7"/>
      <c r="N94" s="7"/>
    </row>
    <row r="95" spans="1:14" x14ac:dyDescent="0.3">
      <c r="A95" s="7"/>
      <c r="B95" s="7"/>
      <c r="C95" s="7"/>
      <c r="D95" s="7"/>
      <c r="E95" s="7"/>
      <c r="F95" s="7"/>
      <c r="G95" s="7"/>
      <c r="H95" s="7"/>
      <c r="I95" s="7"/>
      <c r="J95" s="7"/>
      <c r="K95" s="7"/>
      <c r="L95" s="7"/>
      <c r="M95" s="7"/>
      <c r="N95" s="7"/>
    </row>
    <row r="96" spans="1:14" x14ac:dyDescent="0.3">
      <c r="A96" s="7"/>
      <c r="B96" s="7"/>
      <c r="C96" s="7"/>
      <c r="D96" s="7"/>
      <c r="E96" s="7"/>
      <c r="F96" s="7"/>
      <c r="G96" s="7"/>
      <c r="H96" s="7"/>
      <c r="I96" s="7"/>
      <c r="J96" s="7"/>
      <c r="K96" s="7"/>
      <c r="L96" s="7"/>
      <c r="M96" s="7"/>
      <c r="N96" s="7"/>
    </row>
    <row r="97" spans="1:14" x14ac:dyDescent="0.3">
      <c r="A97" s="7"/>
      <c r="B97" s="7"/>
      <c r="C97" s="7"/>
      <c r="D97" s="7"/>
      <c r="E97" s="7"/>
      <c r="F97" s="7"/>
      <c r="G97" s="7"/>
      <c r="H97" s="7"/>
      <c r="I97" s="7"/>
      <c r="J97" s="7"/>
      <c r="K97" s="7"/>
      <c r="L97" s="7"/>
      <c r="M97" s="7"/>
      <c r="N97" s="7"/>
    </row>
    <row r="98" spans="1:14" x14ac:dyDescent="0.3">
      <c r="A98" s="7"/>
      <c r="B98" s="7"/>
      <c r="C98" s="7"/>
      <c r="D98" s="7"/>
      <c r="E98" s="7"/>
      <c r="F98" s="7"/>
      <c r="G98" s="7"/>
      <c r="H98" s="7"/>
      <c r="I98" s="7"/>
      <c r="J98" s="7"/>
      <c r="K98" s="7"/>
      <c r="L98" s="7"/>
      <c r="M98" s="7"/>
      <c r="N98" s="7"/>
    </row>
    <row r="99" spans="1:14" x14ac:dyDescent="0.3">
      <c r="A99" s="7"/>
      <c r="B99" s="7"/>
      <c r="C99" s="7"/>
      <c r="D99" s="7"/>
      <c r="E99" s="7"/>
      <c r="F99" s="7"/>
      <c r="G99" s="7"/>
      <c r="H99" s="7"/>
      <c r="I99" s="7"/>
      <c r="J99" s="7"/>
      <c r="K99" s="7"/>
      <c r="L99" s="7"/>
      <c r="M99" s="7"/>
      <c r="N99" s="7"/>
    </row>
    <row r="100" spans="1:14" x14ac:dyDescent="0.3">
      <c r="A100" s="7"/>
      <c r="B100" s="7"/>
      <c r="C100" s="7"/>
      <c r="D100" s="7"/>
      <c r="E100" s="7"/>
      <c r="F100" s="7"/>
      <c r="G100" s="7"/>
      <c r="H100" s="7"/>
      <c r="I100" s="7"/>
      <c r="J100" s="7"/>
      <c r="K100" s="7"/>
      <c r="L100" s="7"/>
      <c r="M100" s="7"/>
      <c r="N100" s="7"/>
    </row>
    <row r="101" spans="1:14" x14ac:dyDescent="0.3">
      <c r="A101" s="7"/>
      <c r="B101" s="7"/>
      <c r="C101" s="7"/>
      <c r="D101" s="7"/>
      <c r="E101" s="7"/>
      <c r="F101" s="7"/>
      <c r="G101" s="7"/>
      <c r="H101" s="7"/>
      <c r="I101" s="7"/>
      <c r="J101" s="7"/>
      <c r="K101" s="7"/>
      <c r="L101" s="7"/>
      <c r="M101" s="7"/>
      <c r="N101" s="7"/>
    </row>
    <row r="102" spans="1:14" x14ac:dyDescent="0.3">
      <c r="A102" s="7"/>
      <c r="B102" s="7"/>
      <c r="C102" s="7"/>
      <c r="D102" s="7"/>
      <c r="E102" s="7"/>
      <c r="F102" s="7"/>
      <c r="G102" s="7"/>
      <c r="H102" s="7"/>
      <c r="I102" s="7"/>
      <c r="J102" s="7"/>
      <c r="K102" s="7"/>
      <c r="L102" s="7"/>
      <c r="M102" s="7"/>
      <c r="N102" s="7"/>
    </row>
    <row r="103" spans="1:14" x14ac:dyDescent="0.3">
      <c r="A103" s="7"/>
      <c r="B103" s="7"/>
      <c r="C103" s="7"/>
      <c r="D103" s="7"/>
      <c r="E103" s="7"/>
      <c r="F103" s="7"/>
      <c r="G103" s="7"/>
      <c r="H103" s="7"/>
      <c r="I103" s="7"/>
      <c r="J103" s="7"/>
      <c r="K103" s="7"/>
      <c r="L103" s="7"/>
      <c r="M103" s="7"/>
      <c r="N103" s="7"/>
    </row>
    <row r="104" spans="1:14" x14ac:dyDescent="0.3">
      <c r="A104" s="7"/>
      <c r="B104" s="7"/>
      <c r="C104" s="7"/>
      <c r="D104" s="7"/>
      <c r="E104" s="7"/>
      <c r="F104" s="7"/>
      <c r="G104" s="7"/>
      <c r="H104" s="7"/>
      <c r="I104" s="7"/>
      <c r="J104" s="7"/>
      <c r="K104" s="7"/>
      <c r="L104" s="7"/>
      <c r="M104" s="7"/>
      <c r="N104" s="7"/>
    </row>
    <row r="105" spans="1:14" x14ac:dyDescent="0.3">
      <c r="A105" s="7"/>
      <c r="B105" s="7"/>
      <c r="C105" s="7"/>
      <c r="D105" s="7"/>
      <c r="E105" s="7"/>
      <c r="F105" s="7"/>
      <c r="G105" s="7"/>
      <c r="H105" s="7"/>
      <c r="I105" s="7"/>
      <c r="J105" s="7"/>
      <c r="K105" s="7"/>
      <c r="L105" s="7"/>
      <c r="M105" s="7"/>
      <c r="N105" s="7"/>
    </row>
    <row r="106" spans="1:14" x14ac:dyDescent="0.3">
      <c r="A106" s="7"/>
      <c r="B106" s="7"/>
      <c r="C106" s="7"/>
      <c r="D106" s="7"/>
      <c r="E106" s="7"/>
      <c r="F106" s="7"/>
      <c r="G106" s="7"/>
      <c r="H106" s="7"/>
      <c r="I106" s="7"/>
      <c r="J106" s="7"/>
      <c r="K106" s="7"/>
      <c r="L106" s="7"/>
      <c r="M106" s="7"/>
      <c r="N106" s="7"/>
    </row>
    <row r="107" spans="1:14" x14ac:dyDescent="0.3">
      <c r="A107" s="7"/>
      <c r="B107" s="7"/>
      <c r="C107" s="7"/>
      <c r="D107" s="7"/>
      <c r="E107" s="7"/>
      <c r="F107" s="7"/>
      <c r="G107" s="7"/>
      <c r="H107" s="7"/>
      <c r="I107" s="7"/>
      <c r="J107" s="7"/>
      <c r="K107" s="7"/>
      <c r="L107" s="7"/>
      <c r="M107" s="7"/>
      <c r="N107" s="7"/>
    </row>
    <row r="108" spans="1:14" x14ac:dyDescent="0.3">
      <c r="A108" s="7"/>
      <c r="B108" s="7"/>
      <c r="C108" s="7"/>
      <c r="D108" s="7"/>
      <c r="E108" s="7"/>
      <c r="F108" s="7"/>
      <c r="G108" s="7"/>
      <c r="H108" s="7"/>
      <c r="I108" s="7"/>
      <c r="J108" s="7"/>
      <c r="K108" s="7"/>
      <c r="L108" s="7"/>
      <c r="M108" s="7"/>
      <c r="N108" s="7"/>
    </row>
    <row r="109" spans="1:14" x14ac:dyDescent="0.3">
      <c r="A109" s="7"/>
      <c r="B109" s="7"/>
      <c r="C109" s="7"/>
      <c r="D109" s="7"/>
      <c r="E109" s="7"/>
      <c r="F109" s="7"/>
      <c r="G109" s="7"/>
      <c r="H109" s="7"/>
      <c r="I109" s="7"/>
      <c r="J109" s="7"/>
      <c r="K109" s="7"/>
      <c r="L109" s="7"/>
      <c r="M109" s="7"/>
      <c r="N109" s="7"/>
    </row>
    <row r="110" spans="1:14" x14ac:dyDescent="0.3">
      <c r="A110" s="7"/>
      <c r="B110" s="7"/>
      <c r="C110" s="7"/>
      <c r="D110" s="7"/>
      <c r="E110" s="7"/>
      <c r="F110" s="7"/>
      <c r="G110" s="7"/>
      <c r="H110" s="7"/>
      <c r="I110" s="7"/>
      <c r="J110" s="7"/>
      <c r="K110" s="7"/>
      <c r="L110" s="7"/>
      <c r="M110" s="7"/>
      <c r="N110" s="7"/>
    </row>
    <row r="111" spans="1:14" x14ac:dyDescent="0.3">
      <c r="A111" s="7"/>
      <c r="B111" s="7"/>
      <c r="C111" s="7"/>
      <c r="D111" s="7"/>
      <c r="E111" s="7"/>
      <c r="F111" s="7"/>
      <c r="G111" s="7"/>
      <c r="H111" s="7"/>
      <c r="I111" s="7"/>
      <c r="J111" s="7"/>
      <c r="K111" s="7"/>
      <c r="L111" s="7"/>
      <c r="M111" s="7"/>
      <c r="N111" s="7"/>
    </row>
    <row r="112" spans="1:14" x14ac:dyDescent="0.3">
      <c r="A112" s="7"/>
      <c r="B112" s="7"/>
      <c r="C112" s="7"/>
      <c r="D112" s="7"/>
      <c r="E112" s="7"/>
      <c r="F112" s="7"/>
      <c r="G112" s="7"/>
      <c r="H112" s="7"/>
      <c r="I112" s="7"/>
      <c r="J112" s="7"/>
      <c r="K112" s="7"/>
      <c r="L112" s="7"/>
      <c r="M112" s="7"/>
      <c r="N112" s="7"/>
    </row>
    <row r="113" spans="1:14" x14ac:dyDescent="0.3">
      <c r="A113" s="7"/>
      <c r="B113" s="7"/>
      <c r="C113" s="7"/>
      <c r="D113" s="7"/>
      <c r="E113" s="7"/>
      <c r="F113" s="7"/>
      <c r="G113" s="7"/>
      <c r="H113" s="7"/>
      <c r="I113" s="7"/>
      <c r="J113" s="7"/>
      <c r="K113" s="7"/>
      <c r="L113" s="7"/>
      <c r="M113" s="7"/>
      <c r="N113" s="7"/>
    </row>
    <row r="114" spans="1:14" x14ac:dyDescent="0.3">
      <c r="A114" s="7"/>
      <c r="B114" s="7"/>
      <c r="C114" s="7"/>
      <c r="D114" s="7"/>
      <c r="E114" s="7"/>
      <c r="F114" s="7"/>
      <c r="G114" s="7"/>
      <c r="H114" s="7"/>
      <c r="I114" s="7"/>
      <c r="J114" s="7"/>
      <c r="K114" s="7"/>
      <c r="L114" s="7"/>
      <c r="M114" s="7"/>
      <c r="N114" s="7"/>
    </row>
    <row r="115" spans="1:14" x14ac:dyDescent="0.3">
      <c r="A115" s="7"/>
      <c r="B115" s="7"/>
      <c r="C115" s="7"/>
      <c r="D115" s="7"/>
      <c r="E115" s="7"/>
      <c r="F115" s="7"/>
      <c r="G115" s="7"/>
      <c r="H115" s="7"/>
      <c r="I115" s="7"/>
      <c r="J115" s="7"/>
      <c r="K115" s="7"/>
      <c r="L115" s="7"/>
      <c r="M115" s="7"/>
      <c r="N115" s="7"/>
    </row>
    <row r="116" spans="1:14" x14ac:dyDescent="0.3">
      <c r="A116" s="7"/>
      <c r="B116" s="7"/>
      <c r="C116" s="7"/>
      <c r="D116" s="7"/>
      <c r="E116" s="7"/>
      <c r="F116" s="7"/>
      <c r="G116" s="7"/>
      <c r="H116" s="7"/>
      <c r="I116" s="7"/>
      <c r="J116" s="7"/>
      <c r="K116" s="7"/>
      <c r="L116" s="7"/>
      <c r="M116" s="7"/>
      <c r="N116" s="7"/>
    </row>
    <row r="117" spans="1:14" x14ac:dyDescent="0.3">
      <c r="A117" s="7"/>
      <c r="B117" s="7"/>
      <c r="C117" s="7"/>
      <c r="D117" s="7"/>
      <c r="E117" s="7"/>
      <c r="F117" s="7"/>
      <c r="G117" s="7"/>
      <c r="H117" s="7"/>
      <c r="I117" s="7"/>
      <c r="J117" s="7"/>
      <c r="K117" s="7"/>
      <c r="L117" s="7"/>
      <c r="M117" s="7"/>
      <c r="N117" s="7"/>
    </row>
    <row r="118" spans="1:14" x14ac:dyDescent="0.3">
      <c r="A118" s="7"/>
      <c r="B118" s="7"/>
      <c r="C118" s="7"/>
      <c r="D118" s="7"/>
      <c r="E118" s="7"/>
      <c r="F118" s="7"/>
      <c r="G118" s="7"/>
      <c r="H118" s="7"/>
      <c r="I118" s="7"/>
      <c r="J118" s="7"/>
      <c r="K118" s="7"/>
      <c r="L118" s="7"/>
      <c r="M118" s="7"/>
      <c r="N118" s="7"/>
    </row>
    <row r="119" spans="1:14" x14ac:dyDescent="0.3">
      <c r="A119" s="7"/>
      <c r="B119" s="7"/>
      <c r="C119" s="7"/>
      <c r="D119" s="7"/>
      <c r="E119" s="7"/>
      <c r="F119" s="7"/>
      <c r="G119" s="7"/>
      <c r="H119" s="7"/>
      <c r="I119" s="7"/>
      <c r="J119" s="7"/>
      <c r="K119" s="7"/>
      <c r="L119" s="7"/>
      <c r="M119" s="7"/>
      <c r="N119" s="7"/>
    </row>
    <row r="120" spans="1:14" x14ac:dyDescent="0.3">
      <c r="A120" s="7"/>
      <c r="B120" s="7"/>
      <c r="C120" s="7"/>
      <c r="D120" s="7"/>
      <c r="E120" s="7"/>
      <c r="F120" s="7"/>
      <c r="G120" s="7"/>
      <c r="H120" s="7"/>
      <c r="I120" s="7"/>
      <c r="J120" s="7"/>
      <c r="K120" s="7"/>
      <c r="L120" s="7"/>
      <c r="M120" s="7"/>
      <c r="N120" s="7"/>
    </row>
    <row r="121" spans="1:14" x14ac:dyDescent="0.3">
      <c r="A121" s="7"/>
      <c r="B121" s="7"/>
      <c r="C121" s="7"/>
      <c r="D121" s="7"/>
      <c r="E121" s="7"/>
      <c r="F121" s="7"/>
      <c r="G121" s="7"/>
      <c r="H121" s="7"/>
      <c r="I121" s="7"/>
      <c r="J121" s="7"/>
      <c r="K121" s="7"/>
      <c r="L121" s="7"/>
      <c r="M121" s="7"/>
      <c r="N121" s="7"/>
    </row>
    <row r="122" spans="1:14" x14ac:dyDescent="0.3">
      <c r="A122" s="7"/>
      <c r="B122" s="7"/>
      <c r="C122" s="7"/>
      <c r="D122" s="7"/>
      <c r="E122" s="7"/>
      <c r="F122" s="7"/>
      <c r="G122" s="7"/>
      <c r="H122" s="7"/>
      <c r="I122" s="7"/>
      <c r="J122" s="7"/>
      <c r="K122" s="7"/>
      <c r="L122" s="7"/>
      <c r="M122" s="7"/>
      <c r="N122" s="7"/>
    </row>
    <row r="123" spans="1:14" x14ac:dyDescent="0.3">
      <c r="A123" s="7"/>
      <c r="B123" s="7"/>
      <c r="C123" s="7"/>
      <c r="D123" s="7"/>
      <c r="E123" s="7"/>
      <c r="F123" s="7"/>
      <c r="G123" s="7"/>
      <c r="H123" s="7"/>
      <c r="I123" s="7"/>
      <c r="J123" s="7"/>
      <c r="K123" s="7"/>
      <c r="L123" s="7"/>
      <c r="M123" s="7"/>
      <c r="N123" s="7"/>
    </row>
    <row r="124" spans="1:14" x14ac:dyDescent="0.3">
      <c r="A124" s="7"/>
      <c r="B124" s="7"/>
      <c r="C124" s="7"/>
      <c r="D124" s="7"/>
      <c r="E124" s="7"/>
      <c r="F124" s="7"/>
      <c r="G124" s="7"/>
      <c r="H124" s="7"/>
      <c r="I124" s="7"/>
      <c r="J124" s="7"/>
      <c r="K124" s="7"/>
      <c r="L124" s="7"/>
      <c r="M124" s="7"/>
      <c r="N124" s="7"/>
    </row>
    <row r="125" spans="1:14" x14ac:dyDescent="0.3">
      <c r="A125" s="7"/>
      <c r="B125" s="7"/>
      <c r="C125" s="7"/>
      <c r="D125" s="7"/>
      <c r="E125" s="7"/>
      <c r="F125" s="7"/>
      <c r="G125" s="7"/>
      <c r="H125" s="7"/>
      <c r="I125" s="7"/>
      <c r="J125" s="7"/>
      <c r="K125" s="7"/>
      <c r="L125" s="7"/>
      <c r="M125" s="7"/>
      <c r="N125" s="7"/>
    </row>
    <row r="126" spans="1:14" x14ac:dyDescent="0.3">
      <c r="A126" s="7"/>
      <c r="B126" s="7"/>
      <c r="C126" s="7"/>
      <c r="D126" s="7"/>
      <c r="E126" s="7"/>
      <c r="F126" s="7"/>
      <c r="G126" s="7"/>
      <c r="H126" s="7"/>
      <c r="I126" s="7"/>
      <c r="J126" s="7"/>
      <c r="K126" s="7"/>
      <c r="L126" s="7"/>
      <c r="M126" s="7"/>
      <c r="N126" s="7"/>
    </row>
    <row r="127" spans="1:14" x14ac:dyDescent="0.3">
      <c r="A127" s="7"/>
      <c r="B127" s="7"/>
      <c r="C127" s="7"/>
      <c r="D127" s="7"/>
      <c r="E127" s="7"/>
      <c r="F127" s="7"/>
      <c r="G127" s="7"/>
      <c r="H127" s="7"/>
      <c r="I127" s="7"/>
      <c r="J127" s="7"/>
      <c r="K127" s="7"/>
      <c r="L127" s="7"/>
      <c r="M127" s="7"/>
      <c r="N127" s="7"/>
    </row>
    <row r="128" spans="1:14" x14ac:dyDescent="0.3">
      <c r="A128" s="7"/>
      <c r="B128" s="7"/>
      <c r="C128" s="7"/>
      <c r="D128" s="7"/>
      <c r="E128" s="7"/>
      <c r="F128" s="7"/>
      <c r="G128" s="7"/>
      <c r="H128" s="7"/>
      <c r="I128" s="7"/>
      <c r="J128" s="7"/>
      <c r="K128" s="7"/>
      <c r="L128" s="7"/>
      <c r="M128" s="7"/>
      <c r="N128" s="7"/>
    </row>
    <row r="129" spans="1:14" x14ac:dyDescent="0.3">
      <c r="A129" s="7"/>
      <c r="B129" s="7"/>
      <c r="C129" s="7"/>
      <c r="D129" s="7"/>
      <c r="E129" s="7"/>
      <c r="F129" s="7"/>
      <c r="G129" s="7"/>
      <c r="H129" s="7"/>
      <c r="I129" s="7"/>
      <c r="J129" s="7"/>
      <c r="K129" s="7"/>
      <c r="L129" s="7"/>
      <c r="M129" s="7"/>
      <c r="N129" s="7"/>
    </row>
    <row r="130" spans="1:14" x14ac:dyDescent="0.3">
      <c r="A130" s="7"/>
      <c r="B130" s="7"/>
      <c r="C130" s="7"/>
      <c r="D130" s="7"/>
      <c r="E130" s="7"/>
      <c r="F130" s="7"/>
      <c r="G130" s="7"/>
      <c r="H130" s="7"/>
      <c r="I130" s="7"/>
      <c r="J130" s="7"/>
      <c r="K130" s="7"/>
      <c r="L130" s="7"/>
      <c r="M130" s="7"/>
      <c r="N130" s="7"/>
    </row>
    <row r="131" spans="1:14" x14ac:dyDescent="0.3">
      <c r="A131" s="7"/>
      <c r="B131" s="7"/>
      <c r="C131" s="7"/>
      <c r="D131" s="7"/>
      <c r="E131" s="7"/>
      <c r="F131" s="7"/>
      <c r="G131" s="7"/>
      <c r="H131" s="7"/>
      <c r="I131" s="7"/>
      <c r="J131" s="7"/>
      <c r="K131" s="7"/>
      <c r="L131" s="7"/>
      <c r="M131" s="7"/>
      <c r="N131" s="7"/>
    </row>
    <row r="132" spans="1:14" x14ac:dyDescent="0.3">
      <c r="A132" s="7"/>
      <c r="B132" s="7"/>
      <c r="C132" s="7"/>
      <c r="D132" s="7"/>
      <c r="E132" s="7"/>
      <c r="F132" s="7"/>
      <c r="G132" s="7"/>
      <c r="H132" s="7"/>
      <c r="I132" s="7"/>
      <c r="J132" s="7"/>
      <c r="K132" s="7"/>
      <c r="L132" s="7"/>
      <c r="M132" s="7"/>
      <c r="N132" s="7"/>
    </row>
    <row r="133" spans="1:14" x14ac:dyDescent="0.3">
      <c r="A133" s="7"/>
      <c r="B133" s="7"/>
      <c r="C133" s="7"/>
      <c r="D133" s="7"/>
      <c r="E133" s="7"/>
      <c r="F133" s="7"/>
      <c r="G133" s="7"/>
      <c r="H133" s="7"/>
      <c r="I133" s="7"/>
      <c r="J133" s="7"/>
      <c r="K133" s="7"/>
      <c r="L133" s="7"/>
      <c r="M133" s="7"/>
      <c r="N133" s="7"/>
    </row>
    <row r="134" spans="1:14" x14ac:dyDescent="0.3">
      <c r="A134" s="7"/>
      <c r="B134" s="7"/>
      <c r="C134" s="7"/>
      <c r="D134" s="7"/>
      <c r="E134" s="7"/>
      <c r="F134" s="7"/>
      <c r="G134" s="7"/>
      <c r="H134" s="7"/>
      <c r="I134" s="7"/>
      <c r="J134" s="7"/>
      <c r="K134" s="7"/>
      <c r="L134" s="7"/>
      <c r="M134" s="7"/>
      <c r="N134" s="7"/>
    </row>
    <row r="135" spans="1:14" x14ac:dyDescent="0.3">
      <c r="A135" s="7"/>
      <c r="B135" s="7"/>
      <c r="C135" s="7"/>
      <c r="D135" s="7"/>
      <c r="E135" s="7"/>
      <c r="F135" s="7"/>
      <c r="G135" s="7"/>
      <c r="H135" s="7"/>
      <c r="I135" s="7"/>
      <c r="J135" s="7"/>
      <c r="K135" s="7"/>
      <c r="L135" s="7"/>
      <c r="M135" s="7"/>
      <c r="N135" s="7"/>
    </row>
    <row r="136" spans="1:14" x14ac:dyDescent="0.3">
      <c r="A136" s="7"/>
      <c r="B136" s="7"/>
      <c r="C136" s="7"/>
      <c r="D136" s="7"/>
      <c r="E136" s="7"/>
      <c r="F136" s="7"/>
      <c r="G136" s="7"/>
      <c r="H136" s="7"/>
      <c r="I136" s="7"/>
      <c r="J136" s="7"/>
      <c r="K136" s="7"/>
      <c r="L136" s="7"/>
      <c r="M136" s="7"/>
      <c r="N136" s="7"/>
    </row>
    <row r="137" spans="1:14" x14ac:dyDescent="0.3">
      <c r="A137" s="7"/>
      <c r="B137" s="7"/>
      <c r="C137" s="7"/>
      <c r="D137" s="7"/>
      <c r="E137" s="7"/>
      <c r="F137" s="7"/>
      <c r="G137" s="7"/>
      <c r="H137" s="7"/>
      <c r="I137" s="7"/>
      <c r="J137" s="7"/>
      <c r="K137" s="7"/>
      <c r="L137" s="7"/>
      <c r="M137" s="7"/>
      <c r="N137" s="7"/>
    </row>
    <row r="138" spans="1:14" x14ac:dyDescent="0.3">
      <c r="A138" s="7"/>
      <c r="B138" s="7"/>
      <c r="C138" s="7"/>
      <c r="D138" s="7"/>
      <c r="E138" s="7"/>
      <c r="F138" s="7"/>
      <c r="G138" s="7"/>
      <c r="H138" s="7"/>
      <c r="I138" s="7"/>
      <c r="J138" s="7"/>
      <c r="K138" s="7"/>
      <c r="L138" s="7"/>
      <c r="M138" s="7"/>
      <c r="N138" s="7"/>
    </row>
    <row r="139" spans="1:14" x14ac:dyDescent="0.3">
      <c r="A139" s="7"/>
      <c r="B139" s="7"/>
      <c r="C139" s="7"/>
      <c r="D139" s="7"/>
      <c r="E139" s="7"/>
      <c r="F139" s="7"/>
      <c r="G139" s="7"/>
      <c r="H139" s="7"/>
      <c r="I139" s="7"/>
      <c r="J139" s="7"/>
      <c r="K139" s="7"/>
      <c r="L139" s="7"/>
      <c r="M139" s="7"/>
      <c r="N139" s="7"/>
    </row>
    <row r="140" spans="1:14" x14ac:dyDescent="0.3">
      <c r="A140" s="7"/>
      <c r="B140" s="7"/>
      <c r="C140" s="7"/>
      <c r="D140" s="7"/>
      <c r="E140" s="7"/>
      <c r="F140" s="7"/>
      <c r="G140" s="7"/>
      <c r="H140" s="7"/>
      <c r="I140" s="7"/>
      <c r="J140" s="7"/>
      <c r="K140" s="7"/>
      <c r="L140" s="7"/>
      <c r="M140" s="7"/>
      <c r="N140" s="7"/>
    </row>
    <row r="141" spans="1:14" x14ac:dyDescent="0.3">
      <c r="A141" s="7"/>
      <c r="B141" s="7"/>
      <c r="C141" s="7"/>
      <c r="D141" s="7"/>
      <c r="E141" s="7"/>
      <c r="F141" s="7"/>
      <c r="G141" s="7"/>
      <c r="H141" s="7"/>
      <c r="I141" s="7"/>
      <c r="J141" s="7"/>
      <c r="K141" s="7"/>
      <c r="L141" s="7"/>
      <c r="M141" s="7"/>
      <c r="N141" s="7"/>
    </row>
    <row r="142" spans="1:14" x14ac:dyDescent="0.3">
      <c r="A142" s="7"/>
      <c r="B142" s="7"/>
      <c r="C142" s="7"/>
      <c r="D142" s="7"/>
      <c r="E142" s="7"/>
      <c r="F142" s="7"/>
      <c r="G142" s="7"/>
      <c r="H142" s="7"/>
      <c r="I142" s="7"/>
      <c r="J142" s="7"/>
      <c r="K142" s="7"/>
      <c r="L142" s="7"/>
      <c r="M142" s="7"/>
      <c r="N142" s="7"/>
    </row>
    <row r="143" spans="1:14" x14ac:dyDescent="0.3">
      <c r="A143" s="7"/>
      <c r="B143" s="7"/>
      <c r="C143" s="7"/>
      <c r="D143" s="7"/>
      <c r="E143" s="7"/>
      <c r="F143" s="7"/>
      <c r="G143" s="7"/>
      <c r="H143" s="7"/>
      <c r="I143" s="7"/>
      <c r="J143" s="7"/>
      <c r="K143" s="7"/>
      <c r="L143" s="7"/>
      <c r="M143" s="7"/>
      <c r="N143" s="7"/>
    </row>
    <row r="144" spans="1:14" x14ac:dyDescent="0.3">
      <c r="A144" s="7"/>
      <c r="B144" s="7"/>
      <c r="C144" s="7"/>
      <c r="D144" s="7"/>
      <c r="E144" s="7"/>
      <c r="F144" s="7"/>
      <c r="G144" s="7"/>
      <c r="H144" s="7"/>
      <c r="I144" s="7"/>
      <c r="J144" s="7"/>
      <c r="K144" s="7"/>
      <c r="L144" s="7"/>
      <c r="M144" s="7"/>
      <c r="N144" s="7"/>
    </row>
    <row r="145" spans="1:14" x14ac:dyDescent="0.3">
      <c r="A145" s="7"/>
      <c r="B145" s="7"/>
      <c r="C145" s="7"/>
      <c r="D145" s="7"/>
      <c r="E145" s="7"/>
      <c r="F145" s="7"/>
      <c r="G145" s="7"/>
      <c r="H145" s="7"/>
      <c r="I145" s="7"/>
      <c r="J145" s="7"/>
      <c r="K145" s="7"/>
      <c r="L145" s="7"/>
      <c r="M145" s="7"/>
      <c r="N145" s="7"/>
    </row>
    <row r="146" spans="1:14" x14ac:dyDescent="0.3">
      <c r="A146" s="7"/>
      <c r="B146" s="7"/>
      <c r="C146" s="7"/>
      <c r="D146" s="7"/>
      <c r="E146" s="7"/>
      <c r="F146" s="7"/>
      <c r="G146" s="7"/>
      <c r="H146" s="7"/>
      <c r="I146" s="7"/>
      <c r="J146" s="7"/>
      <c r="K146" s="7"/>
      <c r="L146" s="7"/>
      <c r="M146" s="7"/>
      <c r="N146" s="7"/>
    </row>
    <row r="147" spans="1:14" x14ac:dyDescent="0.3">
      <c r="A147" s="7"/>
      <c r="B147" s="7"/>
      <c r="C147" s="7"/>
      <c r="D147" s="7"/>
      <c r="E147" s="7"/>
      <c r="F147" s="7"/>
      <c r="G147" s="7"/>
      <c r="H147" s="7"/>
      <c r="I147" s="7"/>
      <c r="J147" s="7"/>
      <c r="K147" s="7"/>
      <c r="L147" s="7"/>
      <c r="M147" s="7"/>
      <c r="N147" s="7"/>
    </row>
    <row r="148" spans="1:14" x14ac:dyDescent="0.3">
      <c r="A148" s="7"/>
      <c r="B148" s="7"/>
      <c r="C148" s="7"/>
      <c r="D148" s="7"/>
      <c r="E148" s="7"/>
      <c r="F148" s="7"/>
      <c r="G148" s="7"/>
      <c r="H148" s="7"/>
      <c r="I148" s="7"/>
      <c r="J148" s="7"/>
      <c r="K148" s="7"/>
      <c r="L148" s="7"/>
      <c r="M148" s="7"/>
      <c r="N148" s="7"/>
    </row>
    <row r="149" spans="1:14" x14ac:dyDescent="0.3">
      <c r="A149" s="7"/>
      <c r="B149" s="7"/>
      <c r="C149" s="7"/>
      <c r="D149" s="7"/>
      <c r="E149" s="7"/>
      <c r="F149" s="7"/>
      <c r="G149" s="7"/>
      <c r="H149" s="7"/>
      <c r="I149" s="7"/>
      <c r="J149" s="7"/>
      <c r="K149" s="7"/>
      <c r="L149" s="7"/>
      <c r="M149" s="7"/>
      <c r="N149" s="7"/>
    </row>
    <row r="150" spans="1:14" x14ac:dyDescent="0.3">
      <c r="A150" s="7"/>
      <c r="B150" s="7"/>
      <c r="C150" s="7"/>
      <c r="D150" s="7"/>
      <c r="E150" s="7"/>
      <c r="F150" s="7"/>
      <c r="G150" s="7"/>
      <c r="H150" s="7"/>
      <c r="I150" s="7"/>
      <c r="J150" s="7"/>
      <c r="K150" s="7"/>
      <c r="L150" s="7"/>
      <c r="M150" s="7"/>
      <c r="N150" s="7"/>
    </row>
    <row r="151" spans="1:14" x14ac:dyDescent="0.3">
      <c r="A151" s="7"/>
      <c r="B151" s="7"/>
      <c r="C151" s="7"/>
      <c r="D151" s="7"/>
      <c r="E151" s="7"/>
      <c r="F151" s="7"/>
      <c r="G151" s="7"/>
      <c r="H151" s="7"/>
      <c r="I151" s="7"/>
      <c r="J151" s="7"/>
      <c r="K151" s="7"/>
      <c r="L151" s="7"/>
      <c r="M151" s="7"/>
      <c r="N151" s="7"/>
    </row>
    <row r="152" spans="1:14" x14ac:dyDescent="0.3">
      <c r="A152" s="7"/>
      <c r="B152" s="7"/>
      <c r="C152" s="7"/>
      <c r="D152" s="7"/>
      <c r="E152" s="7"/>
      <c r="F152" s="7"/>
      <c r="G152" s="7"/>
      <c r="H152" s="7"/>
      <c r="I152" s="7"/>
      <c r="J152" s="7"/>
      <c r="K152" s="7"/>
      <c r="L152" s="7"/>
      <c r="M152" s="7"/>
      <c r="N152" s="7"/>
    </row>
    <row r="153" spans="1:14" x14ac:dyDescent="0.3">
      <c r="A153" s="7"/>
      <c r="B153" s="7"/>
      <c r="C153" s="7"/>
      <c r="D153" s="7"/>
      <c r="E153" s="7"/>
      <c r="F153" s="7"/>
      <c r="G153" s="7"/>
      <c r="H153" s="7"/>
      <c r="I153" s="7"/>
      <c r="J153" s="7"/>
      <c r="K153" s="7"/>
      <c r="L153" s="7"/>
      <c r="M153" s="7"/>
      <c r="N153" s="7"/>
    </row>
    <row r="154" spans="1:14" x14ac:dyDescent="0.3">
      <c r="A154" s="7"/>
      <c r="B154" s="7"/>
      <c r="C154" s="7"/>
      <c r="D154" s="7"/>
      <c r="E154" s="7"/>
      <c r="F154" s="7"/>
      <c r="G154" s="7"/>
      <c r="H154" s="7"/>
      <c r="I154" s="7"/>
      <c r="J154" s="7"/>
      <c r="K154" s="7"/>
      <c r="L154" s="7"/>
      <c r="M154" s="7"/>
      <c r="N154" s="7"/>
    </row>
    <row r="155" spans="1:14" x14ac:dyDescent="0.3">
      <c r="A155" s="7"/>
      <c r="B155" s="7"/>
      <c r="C155" s="7"/>
      <c r="D155" s="7"/>
      <c r="E155" s="7"/>
      <c r="F155" s="7"/>
      <c r="G155" s="7"/>
      <c r="H155" s="7"/>
      <c r="I155" s="7"/>
      <c r="J155" s="7"/>
      <c r="K155" s="7"/>
      <c r="L155" s="7"/>
      <c r="M155" s="7"/>
      <c r="N155" s="7"/>
    </row>
    <row r="156" spans="1:14" x14ac:dyDescent="0.3">
      <c r="A156" s="7"/>
      <c r="B156" s="7"/>
      <c r="C156" s="7"/>
      <c r="D156" s="7"/>
      <c r="E156" s="7"/>
      <c r="F156" s="7"/>
      <c r="G156" s="7"/>
      <c r="H156" s="7"/>
      <c r="I156" s="7"/>
      <c r="J156" s="7"/>
      <c r="K156" s="7"/>
      <c r="L156" s="7"/>
      <c r="M156" s="7"/>
      <c r="N156" s="7"/>
    </row>
    <row r="157" spans="1:14" x14ac:dyDescent="0.3">
      <c r="A157" s="7"/>
      <c r="B157" s="7"/>
      <c r="C157" s="7"/>
      <c r="D157" s="7"/>
      <c r="E157" s="7"/>
      <c r="F157" s="7"/>
      <c r="G157" s="7"/>
      <c r="H157" s="7"/>
      <c r="I157" s="7"/>
      <c r="J157" s="7"/>
      <c r="K157" s="7"/>
      <c r="L157" s="7"/>
      <c r="M157" s="7"/>
      <c r="N157" s="7"/>
    </row>
    <row r="158" spans="1:14" x14ac:dyDescent="0.3">
      <c r="A158" s="7"/>
      <c r="B158" s="7"/>
      <c r="C158" s="7"/>
      <c r="D158" s="7"/>
      <c r="E158" s="7"/>
      <c r="F158" s="7"/>
      <c r="G158" s="7"/>
      <c r="H158" s="7"/>
      <c r="I158" s="7"/>
      <c r="J158" s="7"/>
      <c r="K158" s="7"/>
      <c r="L158" s="7"/>
    </row>
    <row r="159" spans="1:14" x14ac:dyDescent="0.3">
      <c r="A159" s="7"/>
      <c r="B159" s="7"/>
      <c r="C159" s="7"/>
      <c r="D159" s="7"/>
      <c r="E159" s="7"/>
      <c r="F159" s="7"/>
      <c r="G159" s="7"/>
      <c r="H159" s="7"/>
      <c r="I159" s="7"/>
      <c r="J159" s="7"/>
      <c r="K159" s="7"/>
      <c r="L159" s="7"/>
    </row>
    <row r="160" spans="1:14" x14ac:dyDescent="0.3">
      <c r="A160" s="7"/>
      <c r="B160" s="7"/>
      <c r="C160" s="7"/>
      <c r="D160" s="7"/>
      <c r="E160" s="7"/>
      <c r="F160" s="7"/>
      <c r="G160" s="7"/>
      <c r="H160" s="7"/>
      <c r="I160" s="7"/>
      <c r="J160" s="7"/>
      <c r="K160" s="7"/>
      <c r="L160" s="7"/>
    </row>
    <row r="161" spans="1:12" x14ac:dyDescent="0.3">
      <c r="A161" s="7"/>
      <c r="B161" s="7"/>
      <c r="C161" s="7"/>
      <c r="D161" s="7"/>
      <c r="E161" s="7"/>
      <c r="F161" s="7"/>
      <c r="G161" s="7"/>
      <c r="H161" s="7"/>
      <c r="I161" s="7"/>
      <c r="J161" s="7"/>
      <c r="K161" s="7"/>
      <c r="L161" s="7"/>
    </row>
    <row r="162" spans="1:12" x14ac:dyDescent="0.3">
      <c r="A162" s="7"/>
      <c r="B162" s="7"/>
      <c r="C162" s="7"/>
      <c r="D162" s="7"/>
      <c r="E162" s="7"/>
      <c r="F162" s="7"/>
      <c r="G162" s="7"/>
      <c r="H162" s="7"/>
      <c r="I162" s="7"/>
      <c r="J162" s="7"/>
      <c r="K162" s="7"/>
      <c r="L162" s="7"/>
    </row>
    <row r="163" spans="1:12" x14ac:dyDescent="0.3">
      <c r="A163" s="7"/>
      <c r="B163" s="7"/>
      <c r="C163" s="7"/>
      <c r="D163" s="7"/>
      <c r="E163" s="7"/>
      <c r="F163" s="7"/>
      <c r="G163" s="7"/>
      <c r="H163" s="7"/>
      <c r="I163" s="7"/>
      <c r="J163" s="7"/>
      <c r="K163" s="7"/>
      <c r="L163" s="7"/>
    </row>
    <row r="164" spans="1:12" x14ac:dyDescent="0.3">
      <c r="A164" s="7"/>
      <c r="B164" s="7"/>
      <c r="C164" s="7"/>
      <c r="D164" s="7"/>
      <c r="E164" s="7"/>
      <c r="F164" s="7"/>
      <c r="G164" s="7"/>
      <c r="H164" s="7"/>
      <c r="I164" s="7"/>
      <c r="J164" s="7"/>
      <c r="K164" s="7"/>
      <c r="L164" s="7"/>
    </row>
    <row r="165" spans="1:12" x14ac:dyDescent="0.3">
      <c r="A165" s="7"/>
      <c r="B165" s="7"/>
      <c r="C165" s="7"/>
      <c r="D165" s="7"/>
      <c r="E165" s="7"/>
      <c r="F165" s="7"/>
      <c r="G165" s="7"/>
      <c r="H165" s="7"/>
      <c r="I165" s="7"/>
      <c r="J165" s="7"/>
      <c r="K165" s="7"/>
      <c r="L165" s="7"/>
    </row>
  </sheetData>
  <mergeCells count="3">
    <mergeCell ref="H2:L3"/>
    <mergeCell ref="B1:F1"/>
    <mergeCell ref="J11:K1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AD45-09D7-481D-BA5C-4A53D94D2487}">
  <dimension ref="A1:H36"/>
  <sheetViews>
    <sheetView showGridLines="0" workbookViewId="0"/>
  </sheetViews>
  <sheetFormatPr defaultRowHeight="14.4" x14ac:dyDescent="0.3"/>
  <cols>
    <col min="1" max="1" width="2.33203125" customWidth="1"/>
    <col min="2" max="2" width="6.21875" bestFit="1" customWidth="1"/>
    <col min="3" max="3" width="17.4414062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142</v>
      </c>
    </row>
    <row r="3" spans="1:8" x14ac:dyDescent="0.3">
      <c r="A3" s="1" t="s">
        <v>143</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144</v>
      </c>
      <c r="C9" s="2" t="s">
        <v>131</v>
      </c>
      <c r="D9" s="2">
        <v>0</v>
      </c>
      <c r="E9" s="2">
        <v>0</v>
      </c>
      <c r="F9" s="2">
        <v>20</v>
      </c>
      <c r="G9" s="2">
        <v>0</v>
      </c>
      <c r="H9" s="2">
        <v>2</v>
      </c>
    </row>
    <row r="10" spans="1:8" x14ac:dyDescent="0.3">
      <c r="B10" s="2" t="s">
        <v>145</v>
      </c>
      <c r="C10" s="2" t="s">
        <v>135</v>
      </c>
      <c r="D10" s="2">
        <v>0</v>
      </c>
      <c r="E10" s="2">
        <v>0</v>
      </c>
      <c r="F10" s="2">
        <v>19</v>
      </c>
      <c r="G10" s="2">
        <v>2</v>
      </c>
      <c r="H10" s="2">
        <v>0</v>
      </c>
    </row>
    <row r="11" spans="1:8" x14ac:dyDescent="0.3">
      <c r="B11" s="2" t="s">
        <v>146</v>
      </c>
      <c r="C11" s="2" t="s">
        <v>138</v>
      </c>
      <c r="D11" s="2">
        <v>1</v>
      </c>
      <c r="E11" s="2">
        <v>0</v>
      </c>
      <c r="F11" s="2">
        <v>6.5</v>
      </c>
      <c r="G11" s="2">
        <v>9</v>
      </c>
      <c r="H11" s="2">
        <v>1E+30</v>
      </c>
    </row>
    <row r="12" spans="1:8" x14ac:dyDescent="0.3">
      <c r="B12" s="2" t="s">
        <v>147</v>
      </c>
      <c r="C12" s="2" t="s">
        <v>141</v>
      </c>
      <c r="D12" s="2">
        <v>0</v>
      </c>
      <c r="E12" s="2">
        <v>0</v>
      </c>
      <c r="F12" s="2">
        <v>9</v>
      </c>
      <c r="G12" s="2">
        <v>9</v>
      </c>
      <c r="H12" s="2">
        <v>2</v>
      </c>
    </row>
    <row r="13" spans="1:8" x14ac:dyDescent="0.3">
      <c r="B13" s="2" t="s">
        <v>148</v>
      </c>
      <c r="C13" s="2" t="s">
        <v>131</v>
      </c>
      <c r="D13" s="2">
        <v>0</v>
      </c>
      <c r="E13" s="2">
        <v>2</v>
      </c>
      <c r="F13" s="2">
        <v>22</v>
      </c>
      <c r="G13" s="2">
        <v>1E+30</v>
      </c>
      <c r="H13" s="2">
        <v>2</v>
      </c>
    </row>
    <row r="14" spans="1:8" x14ac:dyDescent="0.3">
      <c r="B14" s="2" t="s">
        <v>149</v>
      </c>
      <c r="C14" s="2" t="s">
        <v>135</v>
      </c>
      <c r="D14" s="2">
        <v>0</v>
      </c>
      <c r="E14" s="2">
        <v>2</v>
      </c>
      <c r="F14" s="2">
        <v>21</v>
      </c>
      <c r="G14" s="2">
        <v>1E+30</v>
      </c>
      <c r="H14" s="2">
        <v>2</v>
      </c>
    </row>
    <row r="15" spans="1:8" x14ac:dyDescent="0.3">
      <c r="B15" s="2" t="s">
        <v>150</v>
      </c>
      <c r="C15" s="2" t="s">
        <v>138</v>
      </c>
      <c r="D15" s="2">
        <v>0</v>
      </c>
      <c r="E15" s="2">
        <v>9</v>
      </c>
      <c r="F15" s="2">
        <v>15.5</v>
      </c>
      <c r="G15" s="2">
        <v>1E+30</v>
      </c>
      <c r="H15" s="2">
        <v>9</v>
      </c>
    </row>
    <row r="16" spans="1:8" x14ac:dyDescent="0.3">
      <c r="B16" s="2" t="s">
        <v>151</v>
      </c>
      <c r="C16" s="2" t="s">
        <v>141</v>
      </c>
      <c r="D16" s="2">
        <v>1</v>
      </c>
      <c r="E16" s="2">
        <v>0</v>
      </c>
      <c r="F16" s="2">
        <v>9</v>
      </c>
      <c r="G16" s="2">
        <v>2</v>
      </c>
      <c r="H16" s="2">
        <v>1E+30</v>
      </c>
    </row>
    <row r="17" spans="1:8" x14ac:dyDescent="0.3">
      <c r="B17" s="2" t="s">
        <v>152</v>
      </c>
      <c r="C17" s="2" t="s">
        <v>131</v>
      </c>
      <c r="D17" s="2">
        <v>1</v>
      </c>
      <c r="E17" s="2">
        <v>0</v>
      </c>
      <c r="F17" s="2">
        <v>17.5</v>
      </c>
      <c r="G17" s="2">
        <v>2</v>
      </c>
      <c r="H17" s="2">
        <v>1E+30</v>
      </c>
    </row>
    <row r="18" spans="1:8" x14ac:dyDescent="0.3">
      <c r="B18" s="2" t="s">
        <v>153</v>
      </c>
      <c r="C18" s="2" t="s">
        <v>135</v>
      </c>
      <c r="D18" s="2">
        <v>0</v>
      </c>
      <c r="E18" s="2">
        <v>2</v>
      </c>
      <c r="F18" s="2">
        <v>18.5</v>
      </c>
      <c r="G18" s="2">
        <v>1E+30</v>
      </c>
      <c r="H18" s="2">
        <v>2</v>
      </c>
    </row>
    <row r="19" spans="1:8" x14ac:dyDescent="0.3">
      <c r="B19" s="2" t="s">
        <v>154</v>
      </c>
      <c r="C19" s="2" t="s">
        <v>138</v>
      </c>
      <c r="D19" s="2">
        <v>0</v>
      </c>
      <c r="E19" s="2">
        <v>16</v>
      </c>
      <c r="F19" s="2">
        <v>20</v>
      </c>
      <c r="G19" s="2">
        <v>1E+30</v>
      </c>
      <c r="H19" s="2">
        <v>16</v>
      </c>
    </row>
    <row r="20" spans="1:8" x14ac:dyDescent="0.3">
      <c r="B20" s="2" t="s">
        <v>155</v>
      </c>
      <c r="C20" s="2" t="s">
        <v>141</v>
      </c>
      <c r="D20" s="2">
        <v>0</v>
      </c>
      <c r="E20" s="2">
        <v>9</v>
      </c>
      <c r="F20" s="2">
        <v>15.5</v>
      </c>
      <c r="G20" s="2">
        <v>1E+30</v>
      </c>
      <c r="H20" s="2">
        <v>9</v>
      </c>
    </row>
    <row r="21" spans="1:8" x14ac:dyDescent="0.3">
      <c r="B21" s="2" t="s">
        <v>156</v>
      </c>
      <c r="C21" s="2" t="s">
        <v>131</v>
      </c>
      <c r="D21" s="2">
        <v>0</v>
      </c>
      <c r="E21" s="2">
        <v>0</v>
      </c>
      <c r="F21" s="2">
        <v>8.5</v>
      </c>
      <c r="G21" s="2">
        <v>1E+30</v>
      </c>
      <c r="H21" s="2">
        <v>0</v>
      </c>
    </row>
    <row r="22" spans="1:8" x14ac:dyDescent="0.3">
      <c r="B22" s="2" t="s">
        <v>157</v>
      </c>
      <c r="C22" s="2" t="s">
        <v>135</v>
      </c>
      <c r="D22" s="2">
        <v>1</v>
      </c>
      <c r="E22" s="2">
        <v>0</v>
      </c>
      <c r="F22" s="2">
        <v>7.5</v>
      </c>
      <c r="G22" s="2">
        <v>0</v>
      </c>
      <c r="H22" s="2">
        <v>1E+30</v>
      </c>
    </row>
    <row r="23" spans="1:8" x14ac:dyDescent="0.3">
      <c r="B23" s="2" t="s">
        <v>158</v>
      </c>
      <c r="C23" s="2" t="s">
        <v>138</v>
      </c>
      <c r="D23" s="2">
        <v>0</v>
      </c>
      <c r="E23" s="2">
        <v>23</v>
      </c>
      <c r="F23" s="2">
        <v>18</v>
      </c>
      <c r="G23" s="2">
        <v>1E+30</v>
      </c>
      <c r="H23" s="2">
        <v>23</v>
      </c>
    </row>
    <row r="24" spans="1:8" ht="15" thickBot="1" x14ac:dyDescent="0.35">
      <c r="B24" s="3" t="s">
        <v>159</v>
      </c>
      <c r="C24" s="3" t="s">
        <v>141</v>
      </c>
      <c r="D24" s="3">
        <v>0</v>
      </c>
      <c r="E24" s="3">
        <v>24</v>
      </c>
      <c r="F24" s="3">
        <v>21.5</v>
      </c>
      <c r="G24" s="3">
        <v>1E+30</v>
      </c>
      <c r="H24" s="3">
        <v>24</v>
      </c>
    </row>
    <row r="26" spans="1:8" ht="15" thickBot="1" x14ac:dyDescent="0.35">
      <c r="A26" t="s">
        <v>5</v>
      </c>
    </row>
    <row r="27" spans="1:8" x14ac:dyDescent="0.3">
      <c r="B27" s="4"/>
      <c r="C27" s="4"/>
      <c r="D27" s="4" t="s">
        <v>13</v>
      </c>
      <c r="E27" s="4" t="s">
        <v>21</v>
      </c>
      <c r="F27" s="4" t="s">
        <v>23</v>
      </c>
      <c r="G27" s="4" t="s">
        <v>18</v>
      </c>
      <c r="H27" s="4" t="s">
        <v>18</v>
      </c>
    </row>
    <row r="28" spans="1:8" ht="15" thickBot="1" x14ac:dyDescent="0.35">
      <c r="B28" s="5" t="s">
        <v>11</v>
      </c>
      <c r="C28" s="5" t="s">
        <v>12</v>
      </c>
      <c r="D28" s="5" t="s">
        <v>14</v>
      </c>
      <c r="E28" s="5" t="s">
        <v>22</v>
      </c>
      <c r="F28" s="5" t="s">
        <v>24</v>
      </c>
      <c r="G28" s="5" t="s">
        <v>19</v>
      </c>
      <c r="H28" s="5" t="s">
        <v>20</v>
      </c>
    </row>
    <row r="29" spans="1:8" x14ac:dyDescent="0.3">
      <c r="B29" s="2" t="s">
        <v>160</v>
      </c>
      <c r="C29" s="2" t="s">
        <v>161</v>
      </c>
      <c r="D29" s="2">
        <v>1</v>
      </c>
      <c r="E29" s="2">
        <v>17.5</v>
      </c>
      <c r="F29" s="2">
        <v>1</v>
      </c>
      <c r="G29" s="2">
        <v>0</v>
      </c>
      <c r="H29" s="2">
        <v>1</v>
      </c>
    </row>
    <row r="30" spans="1:8" x14ac:dyDescent="0.3">
      <c r="B30" s="2" t="s">
        <v>162</v>
      </c>
      <c r="C30" s="2" t="s">
        <v>163</v>
      </c>
      <c r="D30" s="2">
        <v>1</v>
      </c>
      <c r="E30" s="2">
        <v>16.5</v>
      </c>
      <c r="F30" s="2">
        <v>1</v>
      </c>
      <c r="G30" s="2">
        <v>0</v>
      </c>
      <c r="H30" s="2">
        <v>0</v>
      </c>
    </row>
    <row r="31" spans="1:8" x14ac:dyDescent="0.3">
      <c r="B31" s="2" t="s">
        <v>164</v>
      </c>
      <c r="C31" s="2" t="s">
        <v>165</v>
      </c>
      <c r="D31" s="2">
        <v>1</v>
      </c>
      <c r="E31" s="2">
        <v>4</v>
      </c>
      <c r="F31" s="2">
        <v>1</v>
      </c>
      <c r="G31" s="2">
        <v>0</v>
      </c>
      <c r="H31" s="2">
        <v>1</v>
      </c>
    </row>
    <row r="32" spans="1:8" x14ac:dyDescent="0.3">
      <c r="B32" s="2" t="s">
        <v>166</v>
      </c>
      <c r="C32" s="2" t="s">
        <v>167</v>
      </c>
      <c r="D32" s="2">
        <v>1</v>
      </c>
      <c r="E32" s="2">
        <v>6.5</v>
      </c>
      <c r="F32" s="2">
        <v>1</v>
      </c>
      <c r="G32" s="2">
        <v>0</v>
      </c>
      <c r="H32" s="2">
        <v>0</v>
      </c>
    </row>
    <row r="33" spans="2:8" x14ac:dyDescent="0.3">
      <c r="B33" s="2" t="s">
        <v>168</v>
      </c>
      <c r="C33" s="2" t="s">
        <v>69</v>
      </c>
      <c r="D33" s="2">
        <v>1</v>
      </c>
      <c r="E33" s="2">
        <v>2.5</v>
      </c>
      <c r="F33" s="2">
        <v>1</v>
      </c>
      <c r="G33" s="2">
        <v>1</v>
      </c>
      <c r="H33" s="2">
        <v>0</v>
      </c>
    </row>
    <row r="34" spans="2:8" x14ac:dyDescent="0.3">
      <c r="B34" s="2" t="s">
        <v>169</v>
      </c>
      <c r="C34" s="2" t="s">
        <v>69</v>
      </c>
      <c r="D34" s="2">
        <v>1</v>
      </c>
      <c r="E34" s="2">
        <v>2.5</v>
      </c>
      <c r="F34" s="2">
        <v>1</v>
      </c>
      <c r="G34" s="2">
        <v>0</v>
      </c>
      <c r="H34" s="2">
        <v>0</v>
      </c>
    </row>
    <row r="35" spans="2:8" x14ac:dyDescent="0.3">
      <c r="B35" s="2" t="s">
        <v>170</v>
      </c>
      <c r="C35" s="2" t="s">
        <v>69</v>
      </c>
      <c r="D35" s="2">
        <v>1</v>
      </c>
      <c r="E35" s="2">
        <v>0</v>
      </c>
      <c r="F35" s="2">
        <v>1</v>
      </c>
      <c r="G35" s="2">
        <v>0</v>
      </c>
      <c r="H35" s="2">
        <v>1E+30</v>
      </c>
    </row>
    <row r="36" spans="2:8" ht="15" thickBot="1" x14ac:dyDescent="0.35">
      <c r="B36" s="3" t="s">
        <v>171</v>
      </c>
      <c r="C36" s="3" t="s">
        <v>69</v>
      </c>
      <c r="D36" s="3">
        <v>1</v>
      </c>
      <c r="E36" s="3">
        <v>-9</v>
      </c>
      <c r="F36" s="3">
        <v>1</v>
      </c>
      <c r="G36" s="3">
        <v>0</v>
      </c>
      <c r="H36"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E614E-FE33-4E8E-BF58-CEB4260B75E0}">
  <dimension ref="A1:Q53"/>
  <sheetViews>
    <sheetView zoomScale="110" zoomScaleNormal="110" workbookViewId="0">
      <selection activeCell="O49" sqref="O49"/>
    </sheetView>
  </sheetViews>
  <sheetFormatPr defaultRowHeight="14.4" x14ac:dyDescent="0.3"/>
  <cols>
    <col min="1" max="1" width="5.5546875" customWidth="1"/>
    <col min="2" max="2" width="12.6640625" customWidth="1"/>
    <col min="3" max="3" width="18.21875" customWidth="1"/>
    <col min="4" max="4" width="15.33203125" customWidth="1"/>
    <col min="5" max="5" width="13.21875" customWidth="1"/>
    <col min="6" max="6" width="18.21875" customWidth="1"/>
    <col min="7" max="7" width="17.77734375" customWidth="1"/>
  </cols>
  <sheetData>
    <row r="1" spans="1:17" ht="15" thickBot="1" x14ac:dyDescent="0.35">
      <c r="A1" s="7"/>
      <c r="B1" s="7"/>
      <c r="C1" s="7"/>
      <c r="D1" s="7"/>
      <c r="E1" s="7"/>
      <c r="F1" s="7"/>
      <c r="G1" s="7"/>
      <c r="H1" s="7"/>
      <c r="I1" s="7"/>
      <c r="J1" s="7"/>
      <c r="K1" s="7"/>
      <c r="L1" s="7"/>
      <c r="M1" s="7"/>
      <c r="N1" s="7"/>
      <c r="O1" s="7"/>
      <c r="P1" s="7"/>
      <c r="Q1" s="7"/>
    </row>
    <row r="2" spans="1:17" ht="14.4" customHeight="1" thickBot="1" x14ac:dyDescent="0.35">
      <c r="A2" s="7"/>
      <c r="B2" s="31" t="s">
        <v>116</v>
      </c>
      <c r="C2" s="32" t="s">
        <v>117</v>
      </c>
      <c r="D2" s="43" t="s">
        <v>118</v>
      </c>
      <c r="E2" s="31" t="s">
        <v>116</v>
      </c>
      <c r="F2" s="32" t="s">
        <v>119</v>
      </c>
      <c r="G2" s="18" t="s">
        <v>120</v>
      </c>
      <c r="H2" s="7"/>
      <c r="I2" s="132" t="s">
        <v>122</v>
      </c>
      <c r="J2" s="133"/>
      <c r="K2" s="133"/>
      <c r="L2" s="133"/>
      <c r="M2" s="133"/>
      <c r="N2" s="133"/>
      <c r="O2" s="133"/>
      <c r="P2" s="134"/>
      <c r="Q2" s="7"/>
    </row>
    <row r="3" spans="1:17" x14ac:dyDescent="0.3">
      <c r="A3" s="7"/>
      <c r="B3" s="34">
        <v>1</v>
      </c>
      <c r="C3" s="35">
        <v>0.29166666666666669</v>
      </c>
      <c r="D3" s="44">
        <v>0.375</v>
      </c>
      <c r="E3" s="34">
        <v>101</v>
      </c>
      <c r="F3" s="35">
        <v>0.375</v>
      </c>
      <c r="G3" s="36">
        <v>0.45833333333333331</v>
      </c>
      <c r="H3" s="7"/>
      <c r="I3" s="135"/>
      <c r="J3" s="136"/>
      <c r="K3" s="136"/>
      <c r="L3" s="136"/>
      <c r="M3" s="136"/>
      <c r="N3" s="136"/>
      <c r="O3" s="136"/>
      <c r="P3" s="137"/>
      <c r="Q3" s="7"/>
    </row>
    <row r="4" spans="1:17" x14ac:dyDescent="0.3">
      <c r="A4" s="7"/>
      <c r="B4" s="37">
        <v>2</v>
      </c>
      <c r="C4" s="38">
        <v>0.375</v>
      </c>
      <c r="D4" s="45">
        <v>0.45833333333333331</v>
      </c>
      <c r="E4" s="37">
        <v>102</v>
      </c>
      <c r="F4" s="38">
        <v>0.41666666666666669</v>
      </c>
      <c r="G4" s="39">
        <v>0.5</v>
      </c>
      <c r="H4" s="7"/>
      <c r="I4" s="135"/>
      <c r="J4" s="136"/>
      <c r="K4" s="136"/>
      <c r="L4" s="136"/>
      <c r="M4" s="136"/>
      <c r="N4" s="136"/>
      <c r="O4" s="136"/>
      <c r="P4" s="137"/>
      <c r="Q4" s="7"/>
    </row>
    <row r="5" spans="1:17" ht="15" thickBot="1" x14ac:dyDescent="0.35">
      <c r="A5" s="7"/>
      <c r="B5" s="37">
        <v>3</v>
      </c>
      <c r="C5" s="38">
        <v>0.5625</v>
      </c>
      <c r="D5" s="45">
        <v>0.64583333333333337</v>
      </c>
      <c r="E5" s="37">
        <v>103</v>
      </c>
      <c r="F5" s="38">
        <v>0.64583333333333337</v>
      </c>
      <c r="G5" s="39">
        <v>0.72916666666666663</v>
      </c>
      <c r="H5" s="7"/>
      <c r="I5" s="138"/>
      <c r="J5" s="139"/>
      <c r="K5" s="139"/>
      <c r="L5" s="139"/>
      <c r="M5" s="139"/>
      <c r="N5" s="139"/>
      <c r="O5" s="139"/>
      <c r="P5" s="140"/>
      <c r="Q5" s="7"/>
    </row>
    <row r="6" spans="1:17" ht="15" thickBot="1" x14ac:dyDescent="0.35">
      <c r="A6" s="7"/>
      <c r="B6" s="40">
        <v>4</v>
      </c>
      <c r="C6" s="41">
        <v>0.8125</v>
      </c>
      <c r="D6" s="46">
        <v>0.89583333333333337</v>
      </c>
      <c r="E6" s="40">
        <v>104</v>
      </c>
      <c r="F6" s="41">
        <v>0.83333333333333337</v>
      </c>
      <c r="G6" s="42">
        <v>0.91666666666666663</v>
      </c>
      <c r="H6" s="7"/>
      <c r="I6" s="7"/>
      <c r="J6" s="7"/>
      <c r="K6" s="7"/>
      <c r="L6" s="7"/>
      <c r="M6" s="7"/>
      <c r="N6" s="7"/>
      <c r="O6" s="7"/>
      <c r="P6" s="7"/>
      <c r="Q6" s="7"/>
    </row>
    <row r="7" spans="1:17" ht="15" thickBot="1" x14ac:dyDescent="0.35">
      <c r="A7" s="7"/>
      <c r="B7" s="7"/>
      <c r="C7" s="7"/>
      <c r="D7" s="7"/>
      <c r="E7" s="7"/>
      <c r="F7" s="7"/>
      <c r="G7" s="7"/>
      <c r="H7" s="7"/>
      <c r="I7" s="7"/>
      <c r="J7" s="7"/>
      <c r="K7" s="7"/>
      <c r="L7" s="7"/>
      <c r="M7" s="7"/>
      <c r="N7" s="7"/>
      <c r="O7" s="7"/>
      <c r="P7" s="7"/>
      <c r="Q7" s="7"/>
    </row>
    <row r="8" spans="1:17" ht="15" thickBot="1" x14ac:dyDescent="0.35">
      <c r="A8" s="7"/>
      <c r="B8" s="141" t="s">
        <v>121</v>
      </c>
      <c r="C8" s="142"/>
      <c r="D8" s="142"/>
      <c r="E8" s="142"/>
      <c r="F8" s="142"/>
      <c r="G8" s="143"/>
      <c r="H8" s="7"/>
      <c r="I8" s="7"/>
      <c r="J8" s="7"/>
      <c r="K8" s="7"/>
      <c r="L8" s="7"/>
      <c r="M8" s="7"/>
      <c r="N8" s="7"/>
      <c r="O8" s="7"/>
      <c r="P8" s="7"/>
      <c r="Q8" s="7"/>
    </row>
    <row r="9" spans="1:17" ht="15" thickBot="1" x14ac:dyDescent="0.35">
      <c r="A9" s="7"/>
      <c r="B9" s="7"/>
      <c r="C9" s="7"/>
      <c r="D9" s="7"/>
      <c r="E9" s="7"/>
      <c r="F9" s="7"/>
      <c r="G9" s="7"/>
      <c r="H9" s="7"/>
      <c r="I9" s="7"/>
      <c r="J9" s="7"/>
      <c r="K9" s="7"/>
      <c r="L9" s="7"/>
      <c r="M9" s="7"/>
      <c r="N9" s="7"/>
      <c r="O9" s="7"/>
      <c r="P9" s="7"/>
      <c r="Q9" s="7"/>
    </row>
    <row r="10" spans="1:17" ht="15" thickBot="1" x14ac:dyDescent="0.35">
      <c r="A10" s="7"/>
      <c r="B10" s="144" t="s">
        <v>123</v>
      </c>
      <c r="C10" s="145"/>
      <c r="D10" s="145"/>
      <c r="E10" s="145"/>
      <c r="F10" s="146"/>
      <c r="G10" s="7"/>
      <c r="H10" s="7"/>
      <c r="I10" s="7"/>
      <c r="J10" s="7"/>
      <c r="K10" s="7"/>
      <c r="L10" s="7"/>
      <c r="M10" s="7"/>
      <c r="N10" s="7"/>
      <c r="O10" s="7"/>
      <c r="P10" s="7"/>
      <c r="Q10" s="7"/>
    </row>
    <row r="11" spans="1:17" ht="15" thickBot="1" x14ac:dyDescent="0.35">
      <c r="A11" s="7"/>
      <c r="B11" s="48"/>
      <c r="C11" s="32">
        <v>101</v>
      </c>
      <c r="D11" s="33">
        <v>102</v>
      </c>
      <c r="E11" s="33">
        <v>103</v>
      </c>
      <c r="F11" s="18">
        <v>104</v>
      </c>
      <c r="G11" s="7"/>
      <c r="H11" s="7"/>
      <c r="I11" s="7"/>
      <c r="J11" s="7"/>
      <c r="K11" s="7"/>
      <c r="L11" s="7"/>
      <c r="M11" s="7"/>
      <c r="N11" s="7"/>
      <c r="O11" s="7"/>
      <c r="P11" s="7"/>
      <c r="Q11" s="7"/>
    </row>
    <row r="12" spans="1:17" x14ac:dyDescent="0.3">
      <c r="A12" s="7"/>
      <c r="B12" s="34">
        <v>1</v>
      </c>
      <c r="C12" s="25">
        <v>24</v>
      </c>
      <c r="D12" s="22">
        <v>25</v>
      </c>
      <c r="E12" s="22">
        <v>6.5</v>
      </c>
      <c r="F12" s="17">
        <v>11</v>
      </c>
      <c r="G12" s="7"/>
      <c r="H12" s="7"/>
      <c r="I12" s="7"/>
      <c r="J12" s="7"/>
      <c r="K12" s="7"/>
      <c r="L12" s="7"/>
      <c r="M12" s="7"/>
      <c r="N12" s="7"/>
      <c r="O12" s="7"/>
      <c r="P12" s="7"/>
      <c r="Q12" s="7"/>
    </row>
    <row r="13" spans="1:17" x14ac:dyDescent="0.3">
      <c r="A13" s="7"/>
      <c r="B13" s="37">
        <v>2</v>
      </c>
      <c r="C13" s="26">
        <v>22</v>
      </c>
      <c r="D13" s="9">
        <v>23</v>
      </c>
      <c r="E13" s="9">
        <v>28.5</v>
      </c>
      <c r="F13" s="13">
        <v>9</v>
      </c>
      <c r="G13" s="7"/>
      <c r="H13" s="7"/>
      <c r="I13" s="7"/>
      <c r="J13" s="7"/>
      <c r="K13" s="7"/>
      <c r="L13" s="7"/>
      <c r="M13" s="7"/>
      <c r="N13" s="7"/>
      <c r="O13" s="7"/>
      <c r="P13" s="7"/>
      <c r="Q13" s="7"/>
    </row>
    <row r="14" spans="1:17" x14ac:dyDescent="0.3">
      <c r="A14" s="7"/>
      <c r="B14" s="37">
        <v>3</v>
      </c>
      <c r="C14" s="26">
        <v>17.5</v>
      </c>
      <c r="D14" s="9">
        <v>18.5</v>
      </c>
      <c r="E14" s="9">
        <v>24</v>
      </c>
      <c r="F14" s="13">
        <v>28.5</v>
      </c>
      <c r="G14" s="7"/>
      <c r="H14" s="7"/>
      <c r="I14" s="7"/>
      <c r="J14" s="7"/>
      <c r="K14" s="7"/>
      <c r="L14" s="7"/>
      <c r="M14" s="7"/>
      <c r="N14" s="7"/>
      <c r="O14" s="7"/>
      <c r="P14" s="7"/>
      <c r="Q14" s="7"/>
    </row>
    <row r="15" spans="1:17" ht="15" thickBot="1" x14ac:dyDescent="0.35">
      <c r="A15" s="7"/>
      <c r="B15" s="40">
        <v>4</v>
      </c>
      <c r="C15" s="24">
        <v>11.5</v>
      </c>
      <c r="D15" s="21">
        <v>12.5</v>
      </c>
      <c r="E15" s="21">
        <v>18</v>
      </c>
      <c r="F15" s="15">
        <v>22.5</v>
      </c>
      <c r="G15" s="7"/>
      <c r="H15" s="7"/>
      <c r="I15" s="7"/>
      <c r="J15" s="7"/>
      <c r="K15" s="7"/>
      <c r="L15" s="7"/>
      <c r="M15" s="7"/>
      <c r="N15" s="7"/>
      <c r="O15" s="7"/>
      <c r="P15" s="7"/>
      <c r="Q15" s="7"/>
    </row>
    <row r="16" spans="1:17" ht="15" thickBot="1" x14ac:dyDescent="0.35">
      <c r="A16" s="7"/>
      <c r="B16" s="7"/>
      <c r="C16" s="7"/>
      <c r="D16" s="7"/>
      <c r="E16" s="7"/>
      <c r="F16" s="7"/>
      <c r="G16" s="7"/>
      <c r="H16" s="7"/>
      <c r="I16" s="7"/>
      <c r="J16" s="7"/>
      <c r="K16" s="7"/>
      <c r="L16" s="7"/>
      <c r="M16" s="7"/>
      <c r="N16" s="7"/>
      <c r="O16" s="7"/>
      <c r="P16" s="7"/>
      <c r="Q16" s="7"/>
    </row>
    <row r="17" spans="1:17" ht="15" thickBot="1" x14ac:dyDescent="0.35">
      <c r="A17" s="7"/>
      <c r="B17" s="147" t="s">
        <v>124</v>
      </c>
      <c r="C17" s="148"/>
      <c r="D17" s="148"/>
      <c r="E17" s="148"/>
      <c r="F17" s="149"/>
      <c r="G17" s="7"/>
      <c r="H17" s="7"/>
      <c r="I17" s="7"/>
      <c r="J17" s="7"/>
      <c r="K17" s="7"/>
      <c r="L17" s="7"/>
      <c r="M17" s="7"/>
      <c r="N17" s="7"/>
      <c r="O17" s="7"/>
      <c r="P17" s="7"/>
      <c r="Q17" s="7"/>
    </row>
    <row r="18" spans="1:17" ht="15" thickBot="1" x14ac:dyDescent="0.35">
      <c r="A18" s="7"/>
      <c r="B18" s="49"/>
      <c r="C18" s="32">
        <v>101</v>
      </c>
      <c r="D18" s="33">
        <v>102</v>
      </c>
      <c r="E18" s="33">
        <v>103</v>
      </c>
      <c r="F18" s="18">
        <v>104</v>
      </c>
      <c r="G18" s="7"/>
      <c r="H18" s="7"/>
      <c r="I18" s="7"/>
      <c r="J18" s="7"/>
      <c r="K18" s="7"/>
      <c r="L18" s="7"/>
      <c r="M18" s="7"/>
      <c r="N18" s="7"/>
      <c r="O18" s="7"/>
      <c r="P18" s="7"/>
      <c r="Q18" s="7"/>
    </row>
    <row r="19" spans="1:17" x14ac:dyDescent="0.3">
      <c r="A19" s="7"/>
      <c r="B19" s="34">
        <v>1</v>
      </c>
      <c r="C19" s="25">
        <v>20</v>
      </c>
      <c r="D19" s="22">
        <v>19</v>
      </c>
      <c r="E19" s="22">
        <v>13.5</v>
      </c>
      <c r="F19" s="17">
        <v>9</v>
      </c>
      <c r="G19" s="7"/>
      <c r="H19" s="7"/>
      <c r="I19" s="7"/>
      <c r="J19" s="7"/>
      <c r="K19" s="7"/>
      <c r="L19" s="7"/>
      <c r="M19" s="7"/>
      <c r="N19" s="7"/>
      <c r="O19" s="7"/>
      <c r="P19" s="7"/>
      <c r="Q19" s="7"/>
    </row>
    <row r="20" spans="1:17" x14ac:dyDescent="0.3">
      <c r="A20" s="7"/>
      <c r="B20" s="37">
        <v>2</v>
      </c>
      <c r="C20" s="26">
        <v>22</v>
      </c>
      <c r="D20" s="9">
        <v>21</v>
      </c>
      <c r="E20" s="9">
        <v>15.5</v>
      </c>
      <c r="F20" s="13">
        <v>11</v>
      </c>
      <c r="G20" s="7"/>
      <c r="H20" s="7"/>
      <c r="I20" s="7"/>
      <c r="J20" s="7"/>
      <c r="K20" s="7"/>
      <c r="L20" s="7"/>
      <c r="M20" s="7"/>
      <c r="N20" s="7"/>
      <c r="O20" s="7"/>
      <c r="P20" s="7"/>
      <c r="Q20" s="7"/>
    </row>
    <row r="21" spans="1:17" x14ac:dyDescent="0.3">
      <c r="A21" s="7"/>
      <c r="B21" s="37">
        <v>3</v>
      </c>
      <c r="C21" s="26">
        <v>26.5</v>
      </c>
      <c r="D21" s="9">
        <v>25.5</v>
      </c>
      <c r="E21" s="9">
        <v>20</v>
      </c>
      <c r="F21" s="13">
        <v>15.5</v>
      </c>
      <c r="G21" s="7"/>
      <c r="H21" s="7"/>
      <c r="I21" s="7"/>
      <c r="J21" s="7"/>
      <c r="K21" s="7"/>
      <c r="L21" s="7"/>
      <c r="M21" s="7"/>
      <c r="N21" s="7"/>
      <c r="O21" s="7"/>
      <c r="P21" s="7"/>
      <c r="Q21" s="7"/>
    </row>
    <row r="22" spans="1:17" ht="15" thickBot="1" x14ac:dyDescent="0.35">
      <c r="A22" s="7"/>
      <c r="B22" s="28">
        <v>4</v>
      </c>
      <c r="C22" s="24">
        <v>8.5</v>
      </c>
      <c r="D22" s="21">
        <v>7.5</v>
      </c>
      <c r="E22" s="21">
        <v>26</v>
      </c>
      <c r="F22" s="15">
        <v>21.5</v>
      </c>
      <c r="G22" s="7"/>
      <c r="H22" s="7"/>
      <c r="I22" s="7"/>
      <c r="J22" s="7"/>
      <c r="K22" s="7"/>
      <c r="L22" s="7"/>
      <c r="M22" s="7"/>
      <c r="N22" s="7"/>
      <c r="O22" s="7"/>
      <c r="P22" s="7"/>
      <c r="Q22" s="7"/>
    </row>
    <row r="23" spans="1:17" ht="15" thickBot="1" x14ac:dyDescent="0.35">
      <c r="A23" s="7"/>
      <c r="B23" s="7"/>
      <c r="C23" s="7"/>
      <c r="D23" s="7"/>
      <c r="E23" s="7"/>
      <c r="F23" s="7"/>
      <c r="G23" s="7"/>
      <c r="H23" s="7"/>
      <c r="I23" s="7"/>
      <c r="J23" s="7"/>
      <c r="K23" s="7"/>
      <c r="L23" s="7"/>
      <c r="M23" s="7"/>
      <c r="N23" s="7"/>
      <c r="O23" s="7"/>
      <c r="P23" s="7"/>
      <c r="Q23" s="7"/>
    </row>
    <row r="24" spans="1:17" ht="15" thickBot="1" x14ac:dyDescent="0.35">
      <c r="A24" s="7"/>
      <c r="B24" s="123" t="s">
        <v>125</v>
      </c>
      <c r="C24" s="124"/>
      <c r="D24" s="124"/>
      <c r="E24" s="124"/>
      <c r="F24" s="125"/>
      <c r="G24" s="7"/>
      <c r="H24" s="7"/>
      <c r="I24" s="7"/>
      <c r="J24" s="7"/>
      <c r="K24" s="7"/>
      <c r="L24" s="7"/>
      <c r="M24" s="7"/>
      <c r="N24" s="7"/>
      <c r="O24" s="7"/>
      <c r="P24" s="7"/>
      <c r="Q24" s="7"/>
    </row>
    <row r="25" spans="1:17" ht="15" thickBot="1" x14ac:dyDescent="0.35">
      <c r="A25" s="7"/>
      <c r="B25" s="48"/>
      <c r="C25" s="32">
        <v>101</v>
      </c>
      <c r="D25" s="33">
        <v>102</v>
      </c>
      <c r="E25" s="33">
        <v>103</v>
      </c>
      <c r="F25" s="18">
        <v>104</v>
      </c>
      <c r="G25" s="7"/>
      <c r="H25" s="7"/>
      <c r="I25" s="7"/>
      <c r="J25" s="7"/>
      <c r="K25" s="7"/>
      <c r="L25" s="7"/>
      <c r="M25" s="7"/>
      <c r="N25" s="7"/>
      <c r="O25" s="7"/>
      <c r="P25" s="7"/>
      <c r="Q25" s="7"/>
    </row>
    <row r="26" spans="1:17" x14ac:dyDescent="0.3">
      <c r="A26" s="7"/>
      <c r="B26" s="34">
        <v>1</v>
      </c>
      <c r="C26" s="25" t="s">
        <v>128</v>
      </c>
      <c r="D26" s="22" t="s">
        <v>132</v>
      </c>
      <c r="E26" s="22" t="s">
        <v>136</v>
      </c>
      <c r="F26" s="17" t="s">
        <v>139</v>
      </c>
      <c r="G26" s="7"/>
      <c r="H26" s="7"/>
      <c r="I26" s="7"/>
      <c r="J26" s="7"/>
      <c r="K26" s="7"/>
      <c r="L26" s="7"/>
      <c r="M26" s="7"/>
      <c r="N26" s="7"/>
      <c r="O26" s="7"/>
      <c r="P26" s="7"/>
      <c r="Q26" s="7"/>
    </row>
    <row r="27" spans="1:17" x14ac:dyDescent="0.3">
      <c r="A27" s="7"/>
      <c r="B27" s="37">
        <v>2</v>
      </c>
      <c r="C27" s="26" t="s">
        <v>129</v>
      </c>
      <c r="D27" s="9" t="s">
        <v>133</v>
      </c>
      <c r="E27" s="9" t="s">
        <v>137</v>
      </c>
      <c r="F27" s="13" t="s">
        <v>140</v>
      </c>
      <c r="G27" s="7"/>
      <c r="H27" s="7"/>
      <c r="I27" s="7"/>
      <c r="J27" s="7"/>
      <c r="K27" s="7"/>
      <c r="L27" s="7"/>
      <c r="M27" s="7"/>
      <c r="N27" s="7"/>
      <c r="O27" s="7"/>
      <c r="P27" s="7"/>
      <c r="Q27" s="7"/>
    </row>
    <row r="28" spans="1:17" x14ac:dyDescent="0.3">
      <c r="A28" s="7"/>
      <c r="B28" s="37">
        <v>3</v>
      </c>
      <c r="C28" s="26" t="s">
        <v>130</v>
      </c>
      <c r="D28" s="9" t="s">
        <v>134</v>
      </c>
      <c r="E28" s="9" t="s">
        <v>128</v>
      </c>
      <c r="F28" s="13" t="s">
        <v>137</v>
      </c>
      <c r="G28" s="7"/>
      <c r="H28" s="7"/>
      <c r="I28" s="7"/>
      <c r="J28" s="7"/>
      <c r="K28" s="7"/>
      <c r="L28" s="7"/>
      <c r="M28" s="7"/>
      <c r="N28" s="7"/>
      <c r="O28" s="7"/>
      <c r="P28" s="7"/>
      <c r="Q28" s="7"/>
    </row>
    <row r="29" spans="1:17" ht="15" thickBot="1" x14ac:dyDescent="0.35">
      <c r="A29" s="7"/>
      <c r="B29" s="40">
        <v>4</v>
      </c>
      <c r="C29" s="24" t="s">
        <v>131</v>
      </c>
      <c r="D29" s="21" t="s">
        <v>135</v>
      </c>
      <c r="E29" s="21" t="s">
        <v>138</v>
      </c>
      <c r="F29" s="15" t="s">
        <v>141</v>
      </c>
      <c r="G29" s="7"/>
      <c r="H29" s="7"/>
      <c r="I29" s="7"/>
      <c r="J29" s="7"/>
      <c r="K29" s="7"/>
      <c r="L29" s="7"/>
      <c r="M29" s="7"/>
      <c r="N29" s="7"/>
      <c r="O29" s="7"/>
      <c r="P29" s="7"/>
      <c r="Q29" s="7"/>
    </row>
    <row r="30" spans="1:17" ht="15" thickBot="1" x14ac:dyDescent="0.35">
      <c r="A30" s="7"/>
      <c r="B30" s="7"/>
      <c r="C30" s="7"/>
      <c r="D30" s="7"/>
      <c r="E30" s="7"/>
      <c r="F30" s="7"/>
      <c r="G30" s="7"/>
      <c r="H30" s="7"/>
      <c r="I30" s="7"/>
      <c r="J30" s="7"/>
      <c r="K30" s="7"/>
      <c r="L30" s="7"/>
      <c r="M30" s="7"/>
      <c r="N30" s="7"/>
      <c r="O30" s="7"/>
      <c r="P30" s="7"/>
      <c r="Q30" s="7"/>
    </row>
    <row r="31" spans="1:17" ht="15" thickBot="1" x14ac:dyDescent="0.35">
      <c r="A31" s="7"/>
      <c r="B31" s="123" t="s">
        <v>126</v>
      </c>
      <c r="C31" s="124"/>
      <c r="D31" s="124"/>
      <c r="E31" s="124"/>
      <c r="F31" s="125"/>
      <c r="G31" s="7"/>
      <c r="H31" s="7"/>
      <c r="I31" s="7"/>
      <c r="J31" s="7"/>
      <c r="K31" s="7"/>
      <c r="L31" s="7"/>
      <c r="M31" s="7"/>
      <c r="N31" s="7"/>
      <c r="O31" s="7"/>
      <c r="P31" s="7"/>
      <c r="Q31" s="7"/>
    </row>
    <row r="32" spans="1:17" ht="15" thickBot="1" x14ac:dyDescent="0.35">
      <c r="A32" s="7"/>
      <c r="B32" s="31"/>
      <c r="C32" s="32">
        <v>101</v>
      </c>
      <c r="D32" s="33">
        <v>102</v>
      </c>
      <c r="E32" s="33">
        <v>103</v>
      </c>
      <c r="F32" s="18">
        <v>104</v>
      </c>
      <c r="G32" s="7"/>
      <c r="H32" s="7"/>
      <c r="I32" s="7"/>
      <c r="J32" s="7"/>
      <c r="K32" s="7"/>
      <c r="L32" s="7"/>
      <c r="M32" s="7"/>
      <c r="N32" s="7"/>
      <c r="O32" s="7"/>
      <c r="P32" s="7"/>
      <c r="Q32" s="7"/>
    </row>
    <row r="33" spans="1:17" x14ac:dyDescent="0.3">
      <c r="A33" s="7"/>
      <c r="B33" s="34">
        <v>1</v>
      </c>
      <c r="C33" s="25">
        <v>20</v>
      </c>
      <c r="D33" s="22">
        <v>19</v>
      </c>
      <c r="E33" s="22">
        <v>6.5</v>
      </c>
      <c r="F33" s="17">
        <v>9</v>
      </c>
      <c r="G33" s="7"/>
      <c r="H33" s="7"/>
      <c r="I33" s="7"/>
      <c r="J33" s="7"/>
      <c r="K33" s="7"/>
      <c r="L33" s="7"/>
      <c r="M33" s="7"/>
      <c r="N33" s="7"/>
      <c r="O33" s="7"/>
      <c r="P33" s="7"/>
      <c r="Q33" s="7"/>
    </row>
    <row r="34" spans="1:17" x14ac:dyDescent="0.3">
      <c r="A34" s="7"/>
      <c r="B34" s="37">
        <v>2</v>
      </c>
      <c r="C34" s="26">
        <v>22</v>
      </c>
      <c r="D34" s="9">
        <v>21</v>
      </c>
      <c r="E34" s="9">
        <v>15.5</v>
      </c>
      <c r="F34" s="13">
        <v>9</v>
      </c>
      <c r="G34" s="7"/>
      <c r="H34" s="7"/>
      <c r="I34" s="7"/>
      <c r="J34" s="7"/>
      <c r="K34" s="7"/>
      <c r="L34" s="7"/>
      <c r="M34" s="7"/>
      <c r="N34" s="7"/>
      <c r="O34" s="7"/>
      <c r="P34" s="7"/>
      <c r="Q34" s="7"/>
    </row>
    <row r="35" spans="1:17" x14ac:dyDescent="0.3">
      <c r="A35" s="7"/>
      <c r="B35" s="37">
        <v>3</v>
      </c>
      <c r="C35" s="26">
        <v>17.5</v>
      </c>
      <c r="D35" s="9">
        <v>18.5</v>
      </c>
      <c r="E35" s="9">
        <v>20</v>
      </c>
      <c r="F35" s="13">
        <v>15.5</v>
      </c>
      <c r="G35" s="7"/>
      <c r="H35" s="7"/>
      <c r="I35" s="7"/>
      <c r="J35" s="7"/>
      <c r="K35" s="7"/>
      <c r="L35" s="7"/>
      <c r="M35" s="7"/>
      <c r="N35" s="7"/>
      <c r="O35" s="7"/>
      <c r="P35" s="7"/>
      <c r="Q35" s="7"/>
    </row>
    <row r="36" spans="1:17" ht="15" thickBot="1" x14ac:dyDescent="0.35">
      <c r="A36" s="7"/>
      <c r="B36" s="40">
        <v>4</v>
      </c>
      <c r="C36" s="24">
        <v>8.5</v>
      </c>
      <c r="D36" s="21">
        <v>7.5</v>
      </c>
      <c r="E36" s="21">
        <v>18</v>
      </c>
      <c r="F36" s="15">
        <v>21.5</v>
      </c>
      <c r="G36" s="7"/>
      <c r="H36" s="7"/>
      <c r="I36" s="7"/>
      <c r="J36" s="7"/>
      <c r="K36" s="7"/>
      <c r="L36" s="7"/>
      <c r="M36" s="7"/>
      <c r="N36" s="7"/>
      <c r="O36" s="7"/>
      <c r="P36" s="7"/>
      <c r="Q36" s="7"/>
    </row>
    <row r="37" spans="1:17" ht="15" thickBot="1" x14ac:dyDescent="0.35">
      <c r="A37" s="7"/>
      <c r="B37" s="7"/>
      <c r="C37" s="7"/>
      <c r="D37" s="7"/>
      <c r="E37" s="7"/>
      <c r="F37" s="7"/>
      <c r="G37" s="7"/>
      <c r="H37" s="7"/>
      <c r="I37" s="7"/>
      <c r="J37" s="7"/>
      <c r="K37" s="7"/>
      <c r="L37" s="7"/>
      <c r="M37" s="7"/>
      <c r="N37" s="7"/>
      <c r="O37" s="7"/>
      <c r="P37" s="7"/>
      <c r="Q37" s="7"/>
    </row>
    <row r="38" spans="1:17" ht="15" thickBot="1" x14ac:dyDescent="0.35">
      <c r="A38" s="7"/>
      <c r="B38" s="126" t="s">
        <v>127</v>
      </c>
      <c r="C38" s="127"/>
      <c r="D38" s="127"/>
      <c r="E38" s="127"/>
      <c r="F38" s="128"/>
      <c r="G38" s="7"/>
      <c r="H38" s="7"/>
      <c r="I38" s="7"/>
      <c r="J38" s="129" t="s">
        <v>100</v>
      </c>
      <c r="K38" s="130"/>
      <c r="L38" s="131"/>
      <c r="M38" s="7"/>
      <c r="N38" s="7"/>
      <c r="O38" s="7"/>
      <c r="P38" s="7"/>
      <c r="Q38" s="7"/>
    </row>
    <row r="39" spans="1:17" ht="15" thickBot="1" x14ac:dyDescent="0.35">
      <c r="A39" s="7"/>
      <c r="B39" s="31"/>
      <c r="C39" s="32">
        <v>101</v>
      </c>
      <c r="D39" s="33">
        <v>102</v>
      </c>
      <c r="E39" s="33">
        <v>103</v>
      </c>
      <c r="F39" s="18">
        <v>104</v>
      </c>
      <c r="G39" s="11" t="s">
        <v>69</v>
      </c>
      <c r="H39" s="7"/>
      <c r="I39" s="7"/>
      <c r="J39" s="47">
        <v>1</v>
      </c>
      <c r="K39" s="19">
        <v>103</v>
      </c>
      <c r="L39" s="20" t="s">
        <v>136</v>
      </c>
      <c r="M39" s="7"/>
      <c r="N39" s="7"/>
      <c r="O39" s="7"/>
      <c r="P39" s="7"/>
      <c r="Q39" s="7"/>
    </row>
    <row r="40" spans="1:17" x14ac:dyDescent="0.3">
      <c r="A40" s="7"/>
      <c r="B40" s="34">
        <v>1</v>
      </c>
      <c r="C40" s="25">
        <v>0</v>
      </c>
      <c r="D40" s="22">
        <v>0</v>
      </c>
      <c r="E40" s="22">
        <v>1</v>
      </c>
      <c r="F40" s="17">
        <v>0</v>
      </c>
      <c r="G40" s="7">
        <f>SUM(C40:F40)</f>
        <v>1</v>
      </c>
      <c r="H40" s="7">
        <v>1</v>
      </c>
      <c r="I40" s="7"/>
      <c r="J40" s="12">
        <v>2</v>
      </c>
      <c r="K40" s="9">
        <v>104</v>
      </c>
      <c r="L40" s="13" t="s">
        <v>140</v>
      </c>
      <c r="M40" s="7"/>
      <c r="N40" s="7"/>
      <c r="O40" s="7"/>
      <c r="P40" s="7"/>
      <c r="Q40" s="7"/>
    </row>
    <row r="41" spans="1:17" x14ac:dyDescent="0.3">
      <c r="A41" s="7"/>
      <c r="B41" s="37">
        <v>2</v>
      </c>
      <c r="C41" s="26">
        <v>0</v>
      </c>
      <c r="D41" s="9">
        <v>0</v>
      </c>
      <c r="E41" s="9">
        <v>0</v>
      </c>
      <c r="F41" s="13">
        <v>1</v>
      </c>
      <c r="G41" s="7">
        <f t="shared" ref="G41:G43" si="0">SUM(C41:F41)</f>
        <v>1</v>
      </c>
      <c r="H41" s="7">
        <v>1</v>
      </c>
      <c r="I41" s="7"/>
      <c r="J41" s="12">
        <v>3</v>
      </c>
      <c r="K41" s="9">
        <v>101</v>
      </c>
      <c r="L41" s="13" t="s">
        <v>130</v>
      </c>
      <c r="M41" s="7"/>
      <c r="N41" s="7"/>
      <c r="O41" s="7"/>
      <c r="P41" s="7"/>
      <c r="Q41" s="7"/>
    </row>
    <row r="42" spans="1:17" ht="15" thickBot="1" x14ac:dyDescent="0.35">
      <c r="A42" s="7"/>
      <c r="B42" s="37">
        <v>3</v>
      </c>
      <c r="C42" s="26">
        <v>1</v>
      </c>
      <c r="D42" s="9">
        <v>0</v>
      </c>
      <c r="E42" s="9">
        <v>0</v>
      </c>
      <c r="F42" s="13">
        <v>0</v>
      </c>
      <c r="G42" s="7">
        <f t="shared" si="0"/>
        <v>1</v>
      </c>
      <c r="H42" s="7">
        <v>1</v>
      </c>
      <c r="I42" s="7"/>
      <c r="J42" s="14">
        <v>4</v>
      </c>
      <c r="K42" s="21">
        <v>102</v>
      </c>
      <c r="L42" s="15" t="s">
        <v>135</v>
      </c>
      <c r="M42" s="7"/>
      <c r="N42" s="7"/>
      <c r="O42" s="7"/>
      <c r="P42" s="7"/>
      <c r="Q42" s="7"/>
    </row>
    <row r="43" spans="1:17" ht="15" thickBot="1" x14ac:dyDescent="0.35">
      <c r="A43" s="7"/>
      <c r="B43" s="40">
        <v>4</v>
      </c>
      <c r="C43" s="24">
        <v>0</v>
      </c>
      <c r="D43" s="21">
        <v>1</v>
      </c>
      <c r="E43" s="21">
        <v>0</v>
      </c>
      <c r="F43" s="15">
        <v>0</v>
      </c>
      <c r="G43" s="7">
        <f t="shared" si="0"/>
        <v>1</v>
      </c>
      <c r="H43" s="7">
        <v>1</v>
      </c>
      <c r="I43" s="7"/>
      <c r="J43" s="7"/>
      <c r="K43" s="7"/>
      <c r="L43" s="7"/>
      <c r="M43" s="7"/>
      <c r="N43" s="7"/>
      <c r="O43" s="7"/>
      <c r="P43" s="7"/>
      <c r="Q43" s="7"/>
    </row>
    <row r="44" spans="1:17" x14ac:dyDescent="0.3">
      <c r="A44" s="7"/>
      <c r="B44" s="11" t="s">
        <v>68</v>
      </c>
      <c r="C44" s="7">
        <f>SUM(C40:C43)</f>
        <v>1</v>
      </c>
      <c r="D44" s="7">
        <f t="shared" ref="D44:F44" si="1">SUM(D40:D43)</f>
        <v>1</v>
      </c>
      <c r="E44" s="7">
        <f t="shared" si="1"/>
        <v>1</v>
      </c>
      <c r="F44" s="7">
        <f t="shared" si="1"/>
        <v>1</v>
      </c>
      <c r="G44" s="7"/>
      <c r="H44" s="7"/>
      <c r="I44" s="7"/>
      <c r="J44" s="7"/>
      <c r="K44" s="7"/>
      <c r="L44" s="7"/>
      <c r="M44" s="7"/>
      <c r="N44" s="7"/>
      <c r="O44" s="7"/>
      <c r="P44" s="7"/>
      <c r="Q44" s="7"/>
    </row>
    <row r="45" spans="1:17" x14ac:dyDescent="0.3">
      <c r="A45" s="7"/>
      <c r="B45" s="7"/>
      <c r="C45" s="7">
        <v>1</v>
      </c>
      <c r="D45" s="7">
        <v>1</v>
      </c>
      <c r="E45" s="7">
        <v>1</v>
      </c>
      <c r="F45" s="7">
        <v>1</v>
      </c>
      <c r="G45" s="7"/>
      <c r="H45" s="7"/>
      <c r="I45" s="7"/>
      <c r="J45" s="7"/>
      <c r="K45" s="7"/>
      <c r="L45" s="7"/>
      <c r="M45" s="7"/>
      <c r="N45" s="7"/>
      <c r="O45" s="7"/>
      <c r="P45" s="7"/>
      <c r="Q45" s="7"/>
    </row>
    <row r="46" spans="1:17" x14ac:dyDescent="0.3">
      <c r="A46" s="7"/>
      <c r="B46" s="7"/>
      <c r="C46" s="7"/>
      <c r="D46" s="7"/>
      <c r="E46" s="7"/>
      <c r="F46" s="7"/>
      <c r="G46" s="7"/>
      <c r="H46" s="7"/>
      <c r="I46" s="7"/>
      <c r="J46" s="7"/>
      <c r="K46" s="7"/>
      <c r="L46" s="7"/>
      <c r="M46" s="7"/>
      <c r="N46" s="7"/>
      <c r="O46" s="7"/>
      <c r="P46" s="7"/>
      <c r="Q46" s="7"/>
    </row>
    <row r="47" spans="1:17" x14ac:dyDescent="0.3">
      <c r="A47" s="7"/>
      <c r="B47" s="7" t="s">
        <v>3</v>
      </c>
      <c r="C47" s="7">
        <f>SUMPRODUCT(C33:F36,C40:F43)</f>
        <v>40.5</v>
      </c>
      <c r="D47" s="7"/>
      <c r="E47" s="7"/>
      <c r="F47" s="7"/>
      <c r="G47" s="7"/>
      <c r="H47" s="7"/>
      <c r="I47" s="7"/>
      <c r="J47" s="7"/>
      <c r="K47" s="7"/>
      <c r="L47" s="7"/>
      <c r="M47" s="7"/>
      <c r="N47" s="7"/>
      <c r="O47" s="7"/>
      <c r="P47" s="7"/>
      <c r="Q47" s="7"/>
    </row>
    <row r="48" spans="1:17" x14ac:dyDescent="0.3">
      <c r="A48" s="7"/>
      <c r="B48" s="7"/>
      <c r="C48" s="7"/>
      <c r="D48" s="7"/>
      <c r="E48" s="7"/>
      <c r="F48" s="7"/>
      <c r="G48" s="7"/>
      <c r="H48" s="7"/>
      <c r="I48" s="7"/>
      <c r="J48" s="7"/>
      <c r="K48" s="7"/>
      <c r="L48" s="7"/>
      <c r="M48" s="7"/>
      <c r="N48" s="7"/>
      <c r="O48" s="7"/>
      <c r="P48" s="7"/>
      <c r="Q48" s="7"/>
    </row>
    <row r="49" spans="1:17" x14ac:dyDescent="0.3">
      <c r="A49" s="7"/>
      <c r="B49" s="7"/>
      <c r="C49" s="7"/>
      <c r="D49" s="7"/>
      <c r="E49" s="7"/>
      <c r="F49" s="7"/>
      <c r="G49" s="7"/>
      <c r="H49" s="7"/>
      <c r="I49" s="7"/>
      <c r="J49" s="7"/>
      <c r="K49" s="7"/>
      <c r="L49" s="7"/>
      <c r="M49" s="7"/>
      <c r="N49" s="7"/>
      <c r="O49" s="7"/>
      <c r="P49" s="7"/>
      <c r="Q49" s="7"/>
    </row>
    <row r="50" spans="1:17" x14ac:dyDescent="0.3">
      <c r="A50" s="7"/>
      <c r="B50" s="7"/>
      <c r="C50" s="7"/>
      <c r="D50" s="7"/>
      <c r="E50" s="7"/>
      <c r="F50" s="7"/>
      <c r="G50" s="7"/>
      <c r="H50" s="7"/>
      <c r="I50" s="7"/>
      <c r="J50" s="7"/>
      <c r="K50" s="7"/>
      <c r="L50" s="7"/>
      <c r="M50" s="7"/>
      <c r="N50" s="7"/>
      <c r="O50" s="7"/>
      <c r="P50" s="7"/>
      <c r="Q50" s="7"/>
    </row>
    <row r="51" spans="1:17" x14ac:dyDescent="0.3">
      <c r="A51" s="7"/>
      <c r="B51" s="7"/>
      <c r="C51" s="7"/>
      <c r="D51" s="7"/>
      <c r="E51" s="7"/>
      <c r="F51" s="7"/>
      <c r="G51" s="7"/>
      <c r="H51" s="7"/>
      <c r="I51" s="7"/>
      <c r="J51" s="7"/>
      <c r="K51" s="7"/>
      <c r="L51" s="7"/>
      <c r="M51" s="7"/>
      <c r="N51" s="7"/>
      <c r="O51" s="7"/>
      <c r="P51" s="7"/>
      <c r="Q51" s="7"/>
    </row>
    <row r="52" spans="1:17" x14ac:dyDescent="0.3">
      <c r="A52" s="7"/>
      <c r="B52" s="7"/>
      <c r="C52" s="7"/>
      <c r="D52" s="7"/>
      <c r="E52" s="7"/>
      <c r="F52" s="7"/>
      <c r="G52" s="7"/>
      <c r="H52" s="7"/>
      <c r="I52" s="7"/>
      <c r="J52" s="7"/>
      <c r="K52" s="7"/>
      <c r="L52" s="7"/>
      <c r="M52" s="7"/>
      <c r="N52" s="7"/>
      <c r="O52" s="7"/>
      <c r="P52" s="7"/>
      <c r="Q52" s="7"/>
    </row>
    <row r="53" spans="1:17" x14ac:dyDescent="0.3">
      <c r="A53" s="7"/>
      <c r="B53" s="7"/>
      <c r="C53" s="7"/>
      <c r="D53" s="7"/>
      <c r="E53" s="7"/>
      <c r="F53" s="7"/>
      <c r="G53" s="7"/>
      <c r="H53" s="7"/>
      <c r="I53" s="7"/>
      <c r="J53" s="7"/>
      <c r="K53" s="7"/>
      <c r="L53" s="7"/>
      <c r="M53" s="7"/>
      <c r="N53" s="7"/>
      <c r="O53" s="7"/>
      <c r="P53" s="7"/>
      <c r="Q53" s="7"/>
    </row>
  </sheetData>
  <mergeCells count="8">
    <mergeCell ref="B31:F31"/>
    <mergeCell ref="B38:F38"/>
    <mergeCell ref="J38:L38"/>
    <mergeCell ref="I2:P5"/>
    <mergeCell ref="B8:G8"/>
    <mergeCell ref="B10:F10"/>
    <mergeCell ref="B17:F17"/>
    <mergeCell ref="B24:F2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C2D6-26E8-4B0A-B564-DD84BF899B6D}">
  <dimension ref="A1:G43"/>
  <sheetViews>
    <sheetView showGridLines="0" workbookViewId="0">
      <selection activeCell="H22" sqref="H22"/>
    </sheetView>
  </sheetViews>
  <sheetFormatPr defaultRowHeight="14.4" x14ac:dyDescent="0.3"/>
  <cols>
    <col min="1" max="1" width="2.33203125" customWidth="1"/>
    <col min="2" max="2" width="6.21875" bestFit="1" customWidth="1"/>
    <col min="3" max="3" width="22.88671875" bestFit="1" customWidth="1"/>
    <col min="4" max="4" width="12.6640625" bestFit="1" customWidth="1"/>
    <col min="5" max="5" width="12.44140625" bestFit="1" customWidth="1"/>
    <col min="6" max="6" width="7" bestFit="1" customWidth="1"/>
    <col min="7" max="7" width="5.33203125" bestFit="1" customWidth="1"/>
  </cols>
  <sheetData>
    <row r="1" spans="1:5" x14ac:dyDescent="0.3">
      <c r="A1" s="1" t="s">
        <v>186</v>
      </c>
    </row>
    <row r="2" spans="1:5" x14ac:dyDescent="0.3">
      <c r="A2" s="1" t="s">
        <v>70</v>
      </c>
    </row>
    <row r="3" spans="1:5" x14ac:dyDescent="0.3">
      <c r="A3" s="1" t="s">
        <v>187</v>
      </c>
    </row>
    <row r="4" spans="1:5" x14ac:dyDescent="0.3">
      <c r="A4" s="1" t="s">
        <v>188</v>
      </c>
    </row>
    <row r="5" spans="1:5" x14ac:dyDescent="0.3">
      <c r="A5" s="1" t="s">
        <v>189</v>
      </c>
    </row>
    <row r="6" spans="1:5" x14ac:dyDescent="0.3">
      <c r="A6" s="1"/>
      <c r="B6" t="s">
        <v>190</v>
      </c>
    </row>
    <row r="7" spans="1:5" x14ac:dyDescent="0.3">
      <c r="A7" s="1"/>
      <c r="B7" t="s">
        <v>191</v>
      </c>
    </row>
    <row r="8" spans="1:5" x14ac:dyDescent="0.3">
      <c r="A8" s="1"/>
      <c r="B8" t="s">
        <v>192</v>
      </c>
    </row>
    <row r="9" spans="1:5" x14ac:dyDescent="0.3">
      <c r="A9" s="1" t="s">
        <v>193</v>
      </c>
    </row>
    <row r="10" spans="1:5" x14ac:dyDescent="0.3">
      <c r="B10" t="s">
        <v>194</v>
      </c>
    </row>
    <row r="11" spans="1:5" x14ac:dyDescent="0.3">
      <c r="B11" t="s">
        <v>195</v>
      </c>
    </row>
    <row r="14" spans="1:5" ht="15" thickBot="1" x14ac:dyDescent="0.35">
      <c r="A14" t="s">
        <v>196</v>
      </c>
    </row>
    <row r="15" spans="1:5" ht="15" thickBot="1" x14ac:dyDescent="0.35">
      <c r="B15" s="75" t="s">
        <v>11</v>
      </c>
      <c r="C15" s="75" t="s">
        <v>12</v>
      </c>
      <c r="D15" s="75" t="s">
        <v>197</v>
      </c>
      <c r="E15" s="75" t="s">
        <v>198</v>
      </c>
    </row>
    <row r="16" spans="1:5" ht="15" thickBot="1" x14ac:dyDescent="0.35">
      <c r="B16" s="3" t="s">
        <v>204</v>
      </c>
      <c r="C16" s="3" t="s">
        <v>205</v>
      </c>
      <c r="D16" s="3">
        <v>0</v>
      </c>
      <c r="E16" s="3">
        <v>2850</v>
      </c>
    </row>
    <row r="19" spans="1:6" ht="15" thickBot="1" x14ac:dyDescent="0.35">
      <c r="A19" t="s">
        <v>10</v>
      </c>
    </row>
    <row r="20" spans="1:6" ht="15" thickBot="1" x14ac:dyDescent="0.35">
      <c r="B20" s="75" t="s">
        <v>11</v>
      </c>
      <c r="C20" s="75" t="s">
        <v>12</v>
      </c>
      <c r="D20" s="75" t="s">
        <v>197</v>
      </c>
      <c r="E20" s="75" t="s">
        <v>198</v>
      </c>
      <c r="F20" s="75" t="s">
        <v>199</v>
      </c>
    </row>
    <row r="21" spans="1:6" x14ac:dyDescent="0.3">
      <c r="B21" s="2" t="s">
        <v>72</v>
      </c>
      <c r="C21" s="2" t="s">
        <v>206</v>
      </c>
      <c r="D21" s="2">
        <v>0</v>
      </c>
      <c r="E21" s="2">
        <v>0</v>
      </c>
      <c r="F21" s="2" t="s">
        <v>207</v>
      </c>
    </row>
    <row r="22" spans="1:6" x14ac:dyDescent="0.3">
      <c r="B22" s="2" t="s">
        <v>73</v>
      </c>
      <c r="C22" s="2" t="s">
        <v>208</v>
      </c>
      <c r="D22" s="2">
        <v>0</v>
      </c>
      <c r="E22" s="2">
        <v>300</v>
      </c>
      <c r="F22" s="2" t="s">
        <v>207</v>
      </c>
    </row>
    <row r="23" spans="1:6" x14ac:dyDescent="0.3">
      <c r="B23" s="2" t="s">
        <v>74</v>
      </c>
      <c r="C23" s="2" t="s">
        <v>209</v>
      </c>
      <c r="D23" s="2">
        <v>0</v>
      </c>
      <c r="E23" s="2">
        <v>0</v>
      </c>
      <c r="F23" s="2" t="s">
        <v>207</v>
      </c>
    </row>
    <row r="24" spans="1:6" x14ac:dyDescent="0.3">
      <c r="B24" s="2" t="s">
        <v>75</v>
      </c>
      <c r="C24" s="2" t="s">
        <v>210</v>
      </c>
      <c r="D24" s="2">
        <v>0</v>
      </c>
      <c r="E24" s="2">
        <v>0</v>
      </c>
      <c r="F24" s="2" t="s">
        <v>207</v>
      </c>
    </row>
    <row r="25" spans="1:6" x14ac:dyDescent="0.3">
      <c r="B25" s="2" t="s">
        <v>76</v>
      </c>
      <c r="C25" s="2" t="s">
        <v>211</v>
      </c>
      <c r="D25" s="2">
        <v>0</v>
      </c>
      <c r="E25" s="2">
        <v>250</v>
      </c>
      <c r="F25" s="2" t="s">
        <v>207</v>
      </c>
    </row>
    <row r="26" spans="1:6" x14ac:dyDescent="0.3">
      <c r="B26" s="2" t="s">
        <v>77</v>
      </c>
      <c r="C26" s="2" t="s">
        <v>212</v>
      </c>
      <c r="D26" s="2">
        <v>0</v>
      </c>
      <c r="E26" s="2">
        <v>0</v>
      </c>
      <c r="F26" s="2" t="s">
        <v>207</v>
      </c>
    </row>
    <row r="27" spans="1:6" x14ac:dyDescent="0.3">
      <c r="B27" s="2" t="s">
        <v>78</v>
      </c>
      <c r="C27" s="2" t="s">
        <v>213</v>
      </c>
      <c r="D27" s="2">
        <v>0</v>
      </c>
      <c r="E27" s="2">
        <v>150</v>
      </c>
      <c r="F27" s="2" t="s">
        <v>207</v>
      </c>
    </row>
    <row r="28" spans="1:6" x14ac:dyDescent="0.3">
      <c r="B28" s="2" t="s">
        <v>79</v>
      </c>
      <c r="C28" s="2" t="s">
        <v>214</v>
      </c>
      <c r="D28" s="2">
        <v>0</v>
      </c>
      <c r="E28" s="2">
        <v>0</v>
      </c>
      <c r="F28" s="2" t="s">
        <v>207</v>
      </c>
    </row>
    <row r="29" spans="1:6" x14ac:dyDescent="0.3">
      <c r="B29" s="2" t="s">
        <v>80</v>
      </c>
      <c r="C29" s="2" t="s">
        <v>215</v>
      </c>
      <c r="D29" s="2">
        <v>0</v>
      </c>
      <c r="E29" s="2">
        <v>0</v>
      </c>
      <c r="F29" s="2" t="s">
        <v>207</v>
      </c>
    </row>
    <row r="30" spans="1:6" x14ac:dyDescent="0.3">
      <c r="B30" s="2" t="s">
        <v>81</v>
      </c>
      <c r="C30" s="2" t="s">
        <v>216</v>
      </c>
      <c r="D30" s="2">
        <v>0</v>
      </c>
      <c r="E30" s="2">
        <v>50</v>
      </c>
      <c r="F30" s="2" t="s">
        <v>207</v>
      </c>
    </row>
    <row r="31" spans="1:6" x14ac:dyDescent="0.3">
      <c r="B31" s="2" t="s">
        <v>82</v>
      </c>
      <c r="C31" s="2" t="s">
        <v>217</v>
      </c>
      <c r="D31" s="2">
        <v>0</v>
      </c>
      <c r="E31" s="2">
        <v>250</v>
      </c>
      <c r="F31" s="2" t="s">
        <v>207</v>
      </c>
    </row>
    <row r="32" spans="1:6" ht="15" thickBot="1" x14ac:dyDescent="0.35">
      <c r="B32" s="3" t="s">
        <v>83</v>
      </c>
      <c r="C32" s="3" t="s">
        <v>218</v>
      </c>
      <c r="D32" s="3">
        <v>0</v>
      </c>
      <c r="E32" s="3">
        <v>200</v>
      </c>
      <c r="F32" s="3" t="s">
        <v>207</v>
      </c>
    </row>
    <row r="35" spans="1:7" ht="15" thickBot="1" x14ac:dyDescent="0.35">
      <c r="A35" t="s">
        <v>5</v>
      </c>
    </row>
    <row r="36" spans="1:7" ht="15" thickBot="1" x14ac:dyDescent="0.35">
      <c r="B36" s="75" t="s">
        <v>11</v>
      </c>
      <c r="C36" s="75" t="s">
        <v>12</v>
      </c>
      <c r="D36" s="75" t="s">
        <v>200</v>
      </c>
      <c r="E36" s="75" t="s">
        <v>201</v>
      </c>
      <c r="F36" s="75" t="s">
        <v>202</v>
      </c>
      <c r="G36" s="75" t="s">
        <v>203</v>
      </c>
    </row>
    <row r="37" spans="1:7" x14ac:dyDescent="0.3">
      <c r="B37" s="2" t="s">
        <v>84</v>
      </c>
      <c r="C37" s="2" t="s">
        <v>219</v>
      </c>
      <c r="D37" s="2">
        <v>250</v>
      </c>
      <c r="E37" s="2" t="s">
        <v>220</v>
      </c>
      <c r="F37" s="2" t="s">
        <v>221</v>
      </c>
      <c r="G37" s="2">
        <v>0</v>
      </c>
    </row>
    <row r="38" spans="1:7" x14ac:dyDescent="0.3">
      <c r="B38" s="2" t="s">
        <v>85</v>
      </c>
      <c r="C38" s="2" t="s">
        <v>222</v>
      </c>
      <c r="D38" s="2">
        <v>350</v>
      </c>
      <c r="E38" s="2" t="s">
        <v>223</v>
      </c>
      <c r="F38" s="2" t="s">
        <v>221</v>
      </c>
      <c r="G38" s="2">
        <v>0</v>
      </c>
    </row>
    <row r="39" spans="1:7" x14ac:dyDescent="0.3">
      <c r="B39" s="2" t="s">
        <v>86</v>
      </c>
      <c r="C39" s="2" t="s">
        <v>224</v>
      </c>
      <c r="D39" s="2">
        <v>400</v>
      </c>
      <c r="E39" s="2" t="s">
        <v>225</v>
      </c>
      <c r="F39" s="2" t="s">
        <v>221</v>
      </c>
      <c r="G39" s="2">
        <v>0</v>
      </c>
    </row>
    <row r="40" spans="1:7" x14ac:dyDescent="0.3">
      <c r="B40" s="2" t="s">
        <v>87</v>
      </c>
      <c r="C40" s="2" t="s">
        <v>226</v>
      </c>
      <c r="D40" s="2">
        <v>200</v>
      </c>
      <c r="E40" s="2" t="s">
        <v>227</v>
      </c>
      <c r="F40" s="2" t="s">
        <v>221</v>
      </c>
      <c r="G40" s="2">
        <v>0</v>
      </c>
    </row>
    <row r="41" spans="1:7" x14ac:dyDescent="0.3">
      <c r="B41" s="2" t="s">
        <v>96</v>
      </c>
      <c r="C41" s="2" t="s">
        <v>228</v>
      </c>
      <c r="D41" s="2">
        <v>300</v>
      </c>
      <c r="E41" s="2" t="s">
        <v>229</v>
      </c>
      <c r="F41" s="2" t="s">
        <v>221</v>
      </c>
      <c r="G41" s="2">
        <v>0</v>
      </c>
    </row>
    <row r="42" spans="1:7" x14ac:dyDescent="0.3">
      <c r="B42" s="2" t="s">
        <v>97</v>
      </c>
      <c r="C42" s="2" t="s">
        <v>230</v>
      </c>
      <c r="D42" s="2">
        <v>400</v>
      </c>
      <c r="E42" s="2" t="s">
        <v>231</v>
      </c>
      <c r="F42" s="2" t="s">
        <v>221</v>
      </c>
      <c r="G42" s="2">
        <v>0</v>
      </c>
    </row>
    <row r="43" spans="1:7" ht="15" thickBot="1" x14ac:dyDescent="0.35">
      <c r="B43" s="3" t="s">
        <v>98</v>
      </c>
      <c r="C43" s="3" t="s">
        <v>232</v>
      </c>
      <c r="D43" s="3">
        <v>500</v>
      </c>
      <c r="E43" s="3" t="s">
        <v>233</v>
      </c>
      <c r="F43" s="3" t="s">
        <v>221</v>
      </c>
      <c r="G43" s="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561C-1BAA-4A6F-A92A-D2F60BD5A359}">
  <dimension ref="A1:H31"/>
  <sheetViews>
    <sheetView showGridLines="0" workbookViewId="0"/>
  </sheetViews>
  <sheetFormatPr defaultRowHeight="14.4" x14ac:dyDescent="0.3"/>
  <cols>
    <col min="1" max="1" width="2.33203125" customWidth="1"/>
    <col min="2" max="2" width="6.21875" bestFit="1" customWidth="1"/>
    <col min="3" max="3" width="22.886718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70</v>
      </c>
    </row>
    <row r="3" spans="1:8" x14ac:dyDescent="0.3">
      <c r="A3" s="1" t="s">
        <v>187</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72</v>
      </c>
      <c r="C9" s="2" t="s">
        <v>206</v>
      </c>
      <c r="D9" s="2">
        <v>0</v>
      </c>
      <c r="E9" s="2">
        <v>5</v>
      </c>
      <c r="F9" s="2">
        <v>3</v>
      </c>
      <c r="G9" s="2">
        <v>1E+30</v>
      </c>
      <c r="H9" s="2">
        <v>5</v>
      </c>
    </row>
    <row r="10" spans="1:8" x14ac:dyDescent="0.3">
      <c r="B10" s="2" t="s">
        <v>73</v>
      </c>
      <c r="C10" s="2" t="s">
        <v>208</v>
      </c>
      <c r="D10" s="2">
        <v>300</v>
      </c>
      <c r="E10" s="2">
        <v>0</v>
      </c>
      <c r="F10" s="2">
        <v>1</v>
      </c>
      <c r="G10" s="2">
        <v>4</v>
      </c>
      <c r="H10" s="2">
        <v>1E+30</v>
      </c>
    </row>
    <row r="11" spans="1:8" x14ac:dyDescent="0.3">
      <c r="B11" s="2" t="s">
        <v>74</v>
      </c>
      <c r="C11" s="2" t="s">
        <v>209</v>
      </c>
      <c r="D11" s="2">
        <v>0</v>
      </c>
      <c r="E11" s="2">
        <v>6</v>
      </c>
      <c r="F11" s="2">
        <v>7</v>
      </c>
      <c r="G11" s="2">
        <v>1E+30</v>
      </c>
      <c r="H11" s="2">
        <v>6</v>
      </c>
    </row>
    <row r="12" spans="1:8" x14ac:dyDescent="0.3">
      <c r="B12" s="2" t="s">
        <v>75</v>
      </c>
      <c r="C12" s="2" t="s">
        <v>210</v>
      </c>
      <c r="D12" s="2">
        <v>0</v>
      </c>
      <c r="E12" s="2">
        <v>4</v>
      </c>
      <c r="F12" s="2">
        <v>4</v>
      </c>
      <c r="G12" s="2">
        <v>1E+30</v>
      </c>
      <c r="H12" s="2">
        <v>4</v>
      </c>
    </row>
    <row r="13" spans="1:8" x14ac:dyDescent="0.3">
      <c r="B13" s="2" t="s">
        <v>76</v>
      </c>
      <c r="C13" s="2" t="s">
        <v>211</v>
      </c>
      <c r="D13" s="2">
        <v>250</v>
      </c>
      <c r="E13" s="2">
        <v>0</v>
      </c>
      <c r="F13" s="2">
        <v>2</v>
      </c>
      <c r="G13" s="2">
        <v>5</v>
      </c>
      <c r="H13" s="2">
        <v>1E+30</v>
      </c>
    </row>
    <row r="14" spans="1:8" x14ac:dyDescent="0.3">
      <c r="B14" s="2" t="s">
        <v>77</v>
      </c>
      <c r="C14" s="2" t="s">
        <v>212</v>
      </c>
      <c r="D14" s="2">
        <v>0</v>
      </c>
      <c r="E14" s="2">
        <v>1</v>
      </c>
      <c r="F14" s="2">
        <v>6</v>
      </c>
      <c r="G14" s="2">
        <v>1E+30</v>
      </c>
      <c r="H14" s="2">
        <v>1</v>
      </c>
    </row>
    <row r="15" spans="1:8" x14ac:dyDescent="0.3">
      <c r="B15" s="2" t="s">
        <v>78</v>
      </c>
      <c r="C15" s="2" t="s">
        <v>213</v>
      </c>
      <c r="D15" s="2">
        <v>150</v>
      </c>
      <c r="E15" s="2">
        <v>0</v>
      </c>
      <c r="F15" s="2">
        <v>5</v>
      </c>
      <c r="G15" s="2">
        <v>1</v>
      </c>
      <c r="H15" s="2">
        <v>5</v>
      </c>
    </row>
    <row r="16" spans="1:8" x14ac:dyDescent="0.3">
      <c r="B16" s="2" t="s">
        <v>79</v>
      </c>
      <c r="C16" s="2" t="s">
        <v>214</v>
      </c>
      <c r="D16" s="2">
        <v>0</v>
      </c>
      <c r="E16" s="2">
        <v>5</v>
      </c>
      <c r="F16" s="2">
        <v>9</v>
      </c>
      <c r="G16" s="2">
        <v>1E+30</v>
      </c>
      <c r="H16" s="2">
        <v>5</v>
      </c>
    </row>
    <row r="17" spans="1:8" x14ac:dyDescent="0.3">
      <c r="B17" s="2" t="s">
        <v>80</v>
      </c>
      <c r="C17" s="2" t="s">
        <v>215</v>
      </c>
      <c r="D17" s="2">
        <v>0</v>
      </c>
      <c r="E17" s="2">
        <v>8</v>
      </c>
      <c r="F17" s="2">
        <v>8</v>
      </c>
      <c r="G17" s="2">
        <v>1E+30</v>
      </c>
      <c r="H17" s="2">
        <v>8</v>
      </c>
    </row>
    <row r="18" spans="1:8" x14ac:dyDescent="0.3">
      <c r="B18" s="2" t="s">
        <v>81</v>
      </c>
      <c r="C18" s="2" t="s">
        <v>216</v>
      </c>
      <c r="D18" s="2">
        <v>50</v>
      </c>
      <c r="E18" s="2">
        <v>0</v>
      </c>
      <c r="F18" s="2">
        <v>3</v>
      </c>
      <c r="G18" s="2">
        <v>1</v>
      </c>
      <c r="H18" s="2">
        <v>4</v>
      </c>
    </row>
    <row r="19" spans="1:8" x14ac:dyDescent="0.3">
      <c r="B19" s="2" t="s">
        <v>82</v>
      </c>
      <c r="C19" s="2" t="s">
        <v>217</v>
      </c>
      <c r="D19" s="2">
        <v>250</v>
      </c>
      <c r="E19" s="2">
        <v>0</v>
      </c>
      <c r="F19" s="2">
        <v>3</v>
      </c>
      <c r="G19" s="2">
        <v>5</v>
      </c>
      <c r="H19" s="2">
        <v>1</v>
      </c>
    </row>
    <row r="20" spans="1:8" ht="15" thickBot="1" x14ac:dyDescent="0.35">
      <c r="B20" s="3" t="s">
        <v>83</v>
      </c>
      <c r="C20" s="3" t="s">
        <v>218</v>
      </c>
      <c r="D20" s="3">
        <v>200</v>
      </c>
      <c r="E20" s="3">
        <v>0</v>
      </c>
      <c r="F20" s="3">
        <v>2</v>
      </c>
      <c r="G20" s="3">
        <v>4</v>
      </c>
      <c r="H20" s="3">
        <v>1E+30</v>
      </c>
    </row>
    <row r="22" spans="1:8" ht="15" thickBot="1" x14ac:dyDescent="0.35">
      <c r="A22" t="s">
        <v>5</v>
      </c>
    </row>
    <row r="23" spans="1:8" x14ac:dyDescent="0.3">
      <c r="B23" s="4"/>
      <c r="C23" s="4"/>
      <c r="D23" s="4" t="s">
        <v>13</v>
      </c>
      <c r="E23" s="4" t="s">
        <v>21</v>
      </c>
      <c r="F23" s="4" t="s">
        <v>23</v>
      </c>
      <c r="G23" s="4" t="s">
        <v>18</v>
      </c>
      <c r="H23" s="4" t="s">
        <v>18</v>
      </c>
    </row>
    <row r="24" spans="1:8" ht="15" thickBot="1" x14ac:dyDescent="0.35">
      <c r="B24" s="5" t="s">
        <v>11</v>
      </c>
      <c r="C24" s="5" t="s">
        <v>12</v>
      </c>
      <c r="D24" s="5" t="s">
        <v>14</v>
      </c>
      <c r="E24" s="5" t="s">
        <v>22</v>
      </c>
      <c r="F24" s="5" t="s">
        <v>24</v>
      </c>
      <c r="G24" s="5" t="s">
        <v>19</v>
      </c>
      <c r="H24" s="5" t="s">
        <v>20</v>
      </c>
    </row>
    <row r="25" spans="1:8" x14ac:dyDescent="0.3">
      <c r="B25" s="2" t="s">
        <v>84</v>
      </c>
      <c r="C25" s="2" t="s">
        <v>219</v>
      </c>
      <c r="D25" s="2">
        <v>250</v>
      </c>
      <c r="E25" s="2">
        <v>2</v>
      </c>
      <c r="F25" s="2">
        <v>250</v>
      </c>
      <c r="G25" s="2">
        <v>0</v>
      </c>
      <c r="H25" s="2">
        <v>250</v>
      </c>
    </row>
    <row r="26" spans="1:8" x14ac:dyDescent="0.3">
      <c r="B26" s="2" t="s">
        <v>85</v>
      </c>
      <c r="C26" s="2" t="s">
        <v>222</v>
      </c>
      <c r="D26" s="2">
        <v>350</v>
      </c>
      <c r="E26" s="2">
        <v>5</v>
      </c>
      <c r="F26" s="2">
        <v>350</v>
      </c>
      <c r="G26" s="2">
        <v>0</v>
      </c>
      <c r="H26" s="2">
        <v>50</v>
      </c>
    </row>
    <row r="27" spans="1:8" x14ac:dyDescent="0.3">
      <c r="B27" s="2" t="s">
        <v>86</v>
      </c>
      <c r="C27" s="2" t="s">
        <v>224</v>
      </c>
      <c r="D27" s="2">
        <v>400</v>
      </c>
      <c r="E27" s="2">
        <v>5</v>
      </c>
      <c r="F27" s="2">
        <v>400</v>
      </c>
      <c r="G27" s="2">
        <v>0</v>
      </c>
      <c r="H27" s="2">
        <v>150</v>
      </c>
    </row>
    <row r="28" spans="1:8" x14ac:dyDescent="0.3">
      <c r="B28" s="2" t="s">
        <v>87</v>
      </c>
      <c r="C28" s="2" t="s">
        <v>226</v>
      </c>
      <c r="D28" s="2">
        <v>200</v>
      </c>
      <c r="E28" s="2">
        <v>4</v>
      </c>
      <c r="F28" s="2">
        <v>200</v>
      </c>
      <c r="G28" s="2">
        <v>0</v>
      </c>
      <c r="H28" s="2">
        <v>150</v>
      </c>
    </row>
    <row r="29" spans="1:8" x14ac:dyDescent="0.3">
      <c r="B29" s="2" t="s">
        <v>96</v>
      </c>
      <c r="C29" s="2" t="s">
        <v>228</v>
      </c>
      <c r="D29" s="2">
        <v>300</v>
      </c>
      <c r="E29" s="2">
        <v>-4</v>
      </c>
      <c r="F29" s="2">
        <v>300</v>
      </c>
      <c r="G29" s="2">
        <v>50</v>
      </c>
      <c r="H29" s="2">
        <v>0</v>
      </c>
    </row>
    <row r="30" spans="1:8" x14ac:dyDescent="0.3">
      <c r="B30" s="2" t="s">
        <v>97</v>
      </c>
      <c r="C30" s="2" t="s">
        <v>230</v>
      </c>
      <c r="D30" s="2">
        <v>400</v>
      </c>
      <c r="E30" s="2">
        <v>0</v>
      </c>
      <c r="F30" s="2">
        <v>400</v>
      </c>
      <c r="G30" s="2">
        <v>0</v>
      </c>
      <c r="H30" s="2">
        <v>1E+30</v>
      </c>
    </row>
    <row r="31" spans="1:8" ht="15" thickBot="1" x14ac:dyDescent="0.35">
      <c r="B31" s="3" t="s">
        <v>98</v>
      </c>
      <c r="C31" s="3" t="s">
        <v>232</v>
      </c>
      <c r="D31" s="3">
        <v>500</v>
      </c>
      <c r="E31" s="3">
        <v>-2</v>
      </c>
      <c r="F31" s="3">
        <v>500</v>
      </c>
      <c r="G31" s="3">
        <v>150</v>
      </c>
      <c r="H31" s="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0BBC-17C6-4F86-986B-4966F66E80BA}">
  <dimension ref="A1:J24"/>
  <sheetViews>
    <sheetView showGridLines="0" workbookViewId="0">
      <selection activeCell="N26" sqref="N26"/>
    </sheetView>
  </sheetViews>
  <sheetFormatPr defaultRowHeight="14.4" x14ac:dyDescent="0.3"/>
  <cols>
    <col min="1" max="1" width="2.33203125" customWidth="1"/>
    <col min="2" max="2" width="6.21875" bestFit="1" customWidth="1"/>
    <col min="3" max="3" width="22.88671875" bestFit="1" customWidth="1"/>
    <col min="4" max="4" width="5.77734375" bestFit="1" customWidth="1"/>
    <col min="5" max="5" width="2.33203125" customWidth="1"/>
    <col min="6" max="6" width="6.109375" bestFit="1" customWidth="1"/>
    <col min="7" max="7" width="9" bestFit="1" customWidth="1"/>
    <col min="8" max="8" width="2.33203125" customWidth="1"/>
    <col min="9" max="9" width="6.21875" bestFit="1" customWidth="1"/>
    <col min="10" max="10" width="9" bestFit="1" customWidth="1"/>
  </cols>
  <sheetData>
    <row r="1" spans="1:10" x14ac:dyDescent="0.3">
      <c r="A1" s="1" t="s">
        <v>234</v>
      </c>
    </row>
    <row r="2" spans="1:10" x14ac:dyDescent="0.3">
      <c r="A2" s="1" t="s">
        <v>70</v>
      </c>
    </row>
    <row r="3" spans="1:10" x14ac:dyDescent="0.3">
      <c r="A3" s="1" t="s">
        <v>187</v>
      </c>
    </row>
    <row r="5" spans="1:10" ht="15" thickBot="1" x14ac:dyDescent="0.35"/>
    <row r="6" spans="1:10" x14ac:dyDescent="0.3">
      <c r="B6" s="4"/>
      <c r="C6" s="4" t="s">
        <v>3</v>
      </c>
      <c r="D6" s="4"/>
    </row>
    <row r="7" spans="1:10" ht="15" thickBot="1" x14ac:dyDescent="0.35">
      <c r="B7" s="5" t="s">
        <v>11</v>
      </c>
      <c r="C7" s="5" t="s">
        <v>12</v>
      </c>
      <c r="D7" s="5" t="s">
        <v>14</v>
      </c>
    </row>
    <row r="8" spans="1:10" ht="15" thickBot="1" x14ac:dyDescent="0.35">
      <c r="B8" s="3" t="s">
        <v>204</v>
      </c>
      <c r="C8" s="3" t="s">
        <v>205</v>
      </c>
      <c r="D8" s="3">
        <v>2850</v>
      </c>
    </row>
    <row r="10" spans="1:10" ht="15" thickBot="1" x14ac:dyDescent="0.35"/>
    <row r="11" spans="1:10" x14ac:dyDescent="0.3">
      <c r="B11" s="4"/>
      <c r="C11" s="4" t="s">
        <v>235</v>
      </c>
      <c r="D11" s="4"/>
      <c r="F11" s="4" t="s">
        <v>236</v>
      </c>
      <c r="G11" s="4" t="s">
        <v>3</v>
      </c>
      <c r="I11" s="4" t="s">
        <v>239</v>
      </c>
      <c r="J11" s="4" t="s">
        <v>3</v>
      </c>
    </row>
    <row r="12" spans="1:10" ht="15" thickBot="1" x14ac:dyDescent="0.35">
      <c r="B12" s="5" t="s">
        <v>11</v>
      </c>
      <c r="C12" s="5" t="s">
        <v>12</v>
      </c>
      <c r="D12" s="5" t="s">
        <v>14</v>
      </c>
      <c r="F12" s="5" t="s">
        <v>237</v>
      </c>
      <c r="G12" s="5" t="s">
        <v>238</v>
      </c>
      <c r="I12" s="5" t="s">
        <v>237</v>
      </c>
      <c r="J12" s="5" t="s">
        <v>238</v>
      </c>
    </row>
    <row r="13" spans="1:10" x14ac:dyDescent="0.3">
      <c r="B13" s="2" t="s">
        <v>72</v>
      </c>
      <c r="C13" s="2" t="s">
        <v>206</v>
      </c>
      <c r="D13" s="2">
        <v>0</v>
      </c>
      <c r="F13" s="2">
        <v>0</v>
      </c>
      <c r="G13" s="2">
        <v>2850</v>
      </c>
      <c r="I13" s="2">
        <v>0</v>
      </c>
      <c r="J13" s="2">
        <v>2850</v>
      </c>
    </row>
    <row r="14" spans="1:10" x14ac:dyDescent="0.3">
      <c r="B14" s="2" t="s">
        <v>73</v>
      </c>
      <c r="C14" s="2" t="s">
        <v>208</v>
      </c>
      <c r="D14" s="2">
        <v>300</v>
      </c>
      <c r="F14" s="2">
        <v>300</v>
      </c>
      <c r="G14" s="2">
        <v>2850</v>
      </c>
      <c r="I14" s="2">
        <v>300</v>
      </c>
      <c r="J14" s="2">
        <v>2850</v>
      </c>
    </row>
    <row r="15" spans="1:10" x14ac:dyDescent="0.3">
      <c r="B15" s="2" t="s">
        <v>74</v>
      </c>
      <c r="C15" s="2" t="s">
        <v>209</v>
      </c>
      <c r="D15" s="2">
        <v>0</v>
      </c>
      <c r="F15" s="2">
        <v>0</v>
      </c>
      <c r="G15" s="2">
        <v>2850</v>
      </c>
      <c r="I15" s="2">
        <v>0</v>
      </c>
      <c r="J15" s="2">
        <v>2850</v>
      </c>
    </row>
    <row r="16" spans="1:10" x14ac:dyDescent="0.3">
      <c r="B16" s="2" t="s">
        <v>75</v>
      </c>
      <c r="C16" s="2" t="s">
        <v>210</v>
      </c>
      <c r="D16" s="2">
        <v>0</v>
      </c>
      <c r="F16" s="2">
        <v>0</v>
      </c>
      <c r="G16" s="2">
        <v>2850</v>
      </c>
      <c r="I16" s="2">
        <v>0</v>
      </c>
      <c r="J16" s="2">
        <v>2850</v>
      </c>
    </row>
    <row r="17" spans="2:10" x14ac:dyDescent="0.3">
      <c r="B17" s="2" t="s">
        <v>76</v>
      </c>
      <c r="C17" s="2" t="s">
        <v>211</v>
      </c>
      <c r="D17" s="2">
        <v>250</v>
      </c>
      <c r="F17" s="2">
        <v>250</v>
      </c>
      <c r="G17" s="2">
        <v>2850</v>
      </c>
      <c r="I17" s="2">
        <v>250</v>
      </c>
      <c r="J17" s="2">
        <v>2850</v>
      </c>
    </row>
    <row r="18" spans="2:10" x14ac:dyDescent="0.3">
      <c r="B18" s="2" t="s">
        <v>77</v>
      </c>
      <c r="C18" s="2" t="s">
        <v>212</v>
      </c>
      <c r="D18" s="2">
        <v>0</v>
      </c>
      <c r="F18" s="2">
        <v>0</v>
      </c>
      <c r="G18" s="2">
        <v>2850</v>
      </c>
      <c r="I18" s="2">
        <v>0</v>
      </c>
      <c r="J18" s="2">
        <v>2850</v>
      </c>
    </row>
    <row r="19" spans="2:10" x14ac:dyDescent="0.3">
      <c r="B19" s="2" t="s">
        <v>78</v>
      </c>
      <c r="C19" s="2" t="s">
        <v>213</v>
      </c>
      <c r="D19" s="2">
        <v>150</v>
      </c>
      <c r="F19" s="2">
        <v>150</v>
      </c>
      <c r="G19" s="2">
        <v>2850</v>
      </c>
      <c r="I19" s="2">
        <v>150</v>
      </c>
      <c r="J19" s="2">
        <v>2850</v>
      </c>
    </row>
    <row r="20" spans="2:10" x14ac:dyDescent="0.3">
      <c r="B20" s="2" t="s">
        <v>79</v>
      </c>
      <c r="C20" s="2" t="s">
        <v>214</v>
      </c>
      <c r="D20" s="2">
        <v>0</v>
      </c>
      <c r="F20" s="2">
        <v>0</v>
      </c>
      <c r="G20" s="2">
        <v>2850</v>
      </c>
      <c r="I20" s="2">
        <v>0</v>
      </c>
      <c r="J20" s="2">
        <v>2850</v>
      </c>
    </row>
    <row r="21" spans="2:10" x14ac:dyDescent="0.3">
      <c r="B21" s="2" t="s">
        <v>80</v>
      </c>
      <c r="C21" s="2" t="s">
        <v>215</v>
      </c>
      <c r="D21" s="2">
        <v>0</v>
      </c>
      <c r="F21" s="2">
        <v>0</v>
      </c>
      <c r="G21" s="2">
        <v>2850</v>
      </c>
      <c r="I21" s="2">
        <v>0</v>
      </c>
      <c r="J21" s="2">
        <v>2850</v>
      </c>
    </row>
    <row r="22" spans="2:10" x14ac:dyDescent="0.3">
      <c r="B22" s="2" t="s">
        <v>81</v>
      </c>
      <c r="C22" s="2" t="s">
        <v>216</v>
      </c>
      <c r="D22" s="2">
        <v>50</v>
      </c>
      <c r="F22" s="2">
        <v>50</v>
      </c>
      <c r="G22" s="2">
        <v>2850</v>
      </c>
      <c r="I22" s="2">
        <v>50</v>
      </c>
      <c r="J22" s="2">
        <v>2850</v>
      </c>
    </row>
    <row r="23" spans="2:10" x14ac:dyDescent="0.3">
      <c r="B23" s="2" t="s">
        <v>82</v>
      </c>
      <c r="C23" s="2" t="s">
        <v>217</v>
      </c>
      <c r="D23" s="2">
        <v>250</v>
      </c>
      <c r="F23" s="2">
        <v>250</v>
      </c>
      <c r="G23" s="2">
        <v>2850</v>
      </c>
      <c r="I23" s="2">
        <v>250</v>
      </c>
      <c r="J23" s="2">
        <v>2850</v>
      </c>
    </row>
    <row r="24" spans="2:10" ht="15" thickBot="1" x14ac:dyDescent="0.35">
      <c r="B24" s="3" t="s">
        <v>83</v>
      </c>
      <c r="C24" s="3" t="s">
        <v>218</v>
      </c>
      <c r="D24" s="3">
        <v>200</v>
      </c>
      <c r="F24" s="3">
        <v>200</v>
      </c>
      <c r="G24" s="3">
        <v>2850</v>
      </c>
      <c r="I24" s="3">
        <v>200</v>
      </c>
      <c r="J24" s="3">
        <v>2850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6FEB-B8B6-4DDD-977F-654276EA36A3}">
  <dimension ref="B1:I19"/>
  <sheetViews>
    <sheetView zoomScale="120" zoomScaleNormal="120" workbookViewId="0">
      <selection activeCell="I19" sqref="I19"/>
    </sheetView>
  </sheetViews>
  <sheetFormatPr defaultRowHeight="14.4" x14ac:dyDescent="0.3"/>
  <cols>
    <col min="1" max="1" width="5.5546875" customWidth="1"/>
    <col min="3" max="3" width="24.88671875" customWidth="1"/>
    <col min="4" max="4" width="15.6640625" customWidth="1"/>
    <col min="5" max="5" width="14.109375" customWidth="1"/>
    <col min="6" max="6" width="13.21875" customWidth="1"/>
    <col min="7" max="7" width="14.109375" customWidth="1"/>
    <col min="8" max="8" width="13.6640625" customWidth="1"/>
    <col min="9" max="9" width="15" customWidth="1"/>
  </cols>
  <sheetData>
    <row r="1" spans="2:9" ht="15" thickBot="1" x14ac:dyDescent="0.35">
      <c r="B1" s="126" t="s">
        <v>240</v>
      </c>
      <c r="C1" s="127"/>
      <c r="D1" s="127"/>
      <c r="E1" s="127"/>
      <c r="F1" s="127"/>
      <c r="G1" s="128"/>
    </row>
    <row r="2" spans="2:9" ht="15" thickBot="1" x14ac:dyDescent="0.35"/>
    <row r="3" spans="2:9" ht="15" thickBot="1" x14ac:dyDescent="0.35">
      <c r="D3" s="121" t="s">
        <v>177</v>
      </c>
      <c r="E3" s="150"/>
      <c r="F3" s="150"/>
      <c r="G3" s="122"/>
    </row>
    <row r="4" spans="2:9" ht="15" thickBot="1" x14ac:dyDescent="0.35">
      <c r="C4" s="49"/>
      <c r="D4" s="55" t="s">
        <v>173</v>
      </c>
      <c r="E4" s="53" t="s">
        <v>174</v>
      </c>
      <c r="F4" s="53" t="s">
        <v>175</v>
      </c>
      <c r="G4" s="54" t="s">
        <v>176</v>
      </c>
      <c r="H4" s="61" t="s">
        <v>183</v>
      </c>
    </row>
    <row r="5" spans="2:9" x14ac:dyDescent="0.3">
      <c r="B5" s="151" t="s">
        <v>181</v>
      </c>
      <c r="C5" s="58" t="s">
        <v>178</v>
      </c>
      <c r="D5" s="56">
        <v>3</v>
      </c>
      <c r="E5" s="51">
        <v>1</v>
      </c>
      <c r="F5" s="51">
        <v>7</v>
      </c>
      <c r="G5" s="63">
        <v>4</v>
      </c>
      <c r="H5" s="68">
        <v>300</v>
      </c>
    </row>
    <row r="6" spans="2:9" x14ac:dyDescent="0.3">
      <c r="B6" s="152"/>
      <c r="C6" s="59" t="s">
        <v>179</v>
      </c>
      <c r="D6" s="57">
        <v>2</v>
      </c>
      <c r="E6" s="50">
        <v>6</v>
      </c>
      <c r="F6" s="50">
        <v>5</v>
      </c>
      <c r="G6" s="64">
        <v>9</v>
      </c>
      <c r="H6" s="69">
        <v>400</v>
      </c>
    </row>
    <row r="7" spans="2:9" ht="15" thickBot="1" x14ac:dyDescent="0.35">
      <c r="B7" s="153"/>
      <c r="C7" s="60" t="s">
        <v>180</v>
      </c>
      <c r="D7" s="65">
        <v>8</v>
      </c>
      <c r="E7" s="66">
        <v>3</v>
      </c>
      <c r="F7" s="66">
        <v>3</v>
      </c>
      <c r="G7" s="67">
        <v>2</v>
      </c>
      <c r="H7" s="73">
        <v>500</v>
      </c>
    </row>
    <row r="8" spans="2:9" ht="15" thickBot="1" x14ac:dyDescent="0.35">
      <c r="C8" s="62" t="s">
        <v>182</v>
      </c>
      <c r="D8" s="70">
        <v>250</v>
      </c>
      <c r="E8" s="71">
        <v>350</v>
      </c>
      <c r="F8" s="71">
        <v>400</v>
      </c>
      <c r="G8" s="72">
        <v>200</v>
      </c>
      <c r="H8" s="49">
        <f>SUM(D8:G8)</f>
        <v>1200</v>
      </c>
    </row>
    <row r="9" spans="2:9" ht="15" thickBot="1" x14ac:dyDescent="0.35"/>
    <row r="10" spans="2:9" ht="15" thickBot="1" x14ac:dyDescent="0.35">
      <c r="D10" s="121" t="s">
        <v>177</v>
      </c>
      <c r="E10" s="150"/>
      <c r="F10" s="150"/>
      <c r="G10" s="122"/>
    </row>
    <row r="11" spans="2:9" ht="15" thickBot="1" x14ac:dyDescent="0.35">
      <c r="C11" s="49"/>
      <c r="D11" s="55" t="s">
        <v>173</v>
      </c>
      <c r="E11" s="53" t="s">
        <v>174</v>
      </c>
      <c r="F11" s="53" t="s">
        <v>175</v>
      </c>
      <c r="G11" s="54" t="s">
        <v>176</v>
      </c>
      <c r="H11" t="s">
        <v>185</v>
      </c>
      <c r="I11" s="61" t="s">
        <v>183</v>
      </c>
    </row>
    <row r="12" spans="2:9" x14ac:dyDescent="0.3">
      <c r="B12" s="151" t="s">
        <v>181</v>
      </c>
      <c r="C12" s="58" t="s">
        <v>178</v>
      </c>
      <c r="D12" s="56">
        <v>0</v>
      </c>
      <c r="E12" s="51">
        <v>300</v>
      </c>
      <c r="F12" s="51">
        <v>0</v>
      </c>
      <c r="G12" s="63">
        <v>0</v>
      </c>
      <c r="H12">
        <f>SUM(D12:G12)</f>
        <v>300</v>
      </c>
      <c r="I12" s="68">
        <v>300</v>
      </c>
    </row>
    <row r="13" spans="2:9" x14ac:dyDescent="0.3">
      <c r="B13" s="152"/>
      <c r="C13" s="59" t="s">
        <v>179</v>
      </c>
      <c r="D13" s="57">
        <v>250</v>
      </c>
      <c r="E13" s="50">
        <v>0</v>
      </c>
      <c r="F13" s="50">
        <v>150</v>
      </c>
      <c r="G13" s="64">
        <v>0</v>
      </c>
      <c r="H13">
        <f>SUM(D13:G13)</f>
        <v>400</v>
      </c>
      <c r="I13" s="69">
        <v>400</v>
      </c>
    </row>
    <row r="14" spans="2:9" ht="15" thickBot="1" x14ac:dyDescent="0.35">
      <c r="B14" s="153"/>
      <c r="C14" s="60" t="s">
        <v>180</v>
      </c>
      <c r="D14" s="65">
        <v>0</v>
      </c>
      <c r="E14" s="66">
        <v>50</v>
      </c>
      <c r="F14" s="66">
        <v>250</v>
      </c>
      <c r="G14" s="67">
        <v>200</v>
      </c>
      <c r="H14">
        <f>SUM(D14:G14)</f>
        <v>500</v>
      </c>
      <c r="I14" s="73">
        <v>500</v>
      </c>
    </row>
    <row r="15" spans="2:9" ht="15" thickBot="1" x14ac:dyDescent="0.35">
      <c r="C15" s="74" t="s">
        <v>184</v>
      </c>
      <c r="D15">
        <f>SUM(D12:D14)</f>
        <v>250</v>
      </c>
      <c r="E15">
        <f t="shared" ref="E15:G15" si="0">SUM(E12:E14)</f>
        <v>350</v>
      </c>
      <c r="F15">
        <f t="shared" si="0"/>
        <v>400</v>
      </c>
      <c r="G15">
        <f t="shared" si="0"/>
        <v>200</v>
      </c>
    </row>
    <row r="16" spans="2:9" ht="15" thickBot="1" x14ac:dyDescent="0.35">
      <c r="C16" s="62" t="s">
        <v>182</v>
      </c>
      <c r="D16" s="70">
        <v>250</v>
      </c>
      <c r="E16" s="71">
        <v>350</v>
      </c>
      <c r="F16" s="71">
        <v>400</v>
      </c>
      <c r="G16" s="72">
        <v>200</v>
      </c>
      <c r="I16" s="49">
        <f>SUM(D16:G16)</f>
        <v>1200</v>
      </c>
    </row>
    <row r="18" spans="3:4" ht="15" thickBot="1" x14ac:dyDescent="0.35"/>
    <row r="19" spans="3:4" ht="15" thickBot="1" x14ac:dyDescent="0.35">
      <c r="C19" s="76" t="s">
        <v>3</v>
      </c>
      <c r="D19" s="54">
        <f>SUMPRODUCT(D5:G7,D12:G14)</f>
        <v>2850</v>
      </c>
    </row>
  </sheetData>
  <mergeCells count="5">
    <mergeCell ref="D3:G3"/>
    <mergeCell ref="B5:B7"/>
    <mergeCell ref="D10:G10"/>
    <mergeCell ref="B12:B14"/>
    <mergeCell ref="B1:G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574F8-D149-4B08-A349-EA5F57A39336}">
  <dimension ref="A1:G43"/>
  <sheetViews>
    <sheetView showGridLines="0" topLeftCell="A10" workbookViewId="0">
      <selection activeCell="M22" sqref="M22"/>
    </sheetView>
  </sheetViews>
  <sheetFormatPr defaultRowHeight="14.4" x14ac:dyDescent="0.3"/>
  <cols>
    <col min="1" max="1" width="2.33203125" customWidth="1"/>
    <col min="2" max="2" width="6.21875" bestFit="1" customWidth="1"/>
    <col min="3" max="3" width="18.88671875" bestFit="1" customWidth="1"/>
    <col min="4" max="4" width="12.6640625" bestFit="1" customWidth="1"/>
    <col min="5" max="5" width="12.44140625" bestFit="1" customWidth="1"/>
    <col min="6" max="6" width="7" bestFit="1" customWidth="1"/>
    <col min="7" max="7" width="5.33203125" bestFit="1" customWidth="1"/>
  </cols>
  <sheetData>
    <row r="1" spans="1:5" x14ac:dyDescent="0.3">
      <c r="A1" s="1" t="s">
        <v>186</v>
      </c>
    </row>
    <row r="2" spans="1:5" x14ac:dyDescent="0.3">
      <c r="A2" s="1" t="s">
        <v>251</v>
      </c>
    </row>
    <row r="3" spans="1:5" x14ac:dyDescent="0.3">
      <c r="A3" s="1" t="s">
        <v>252</v>
      </c>
    </row>
    <row r="4" spans="1:5" x14ac:dyDescent="0.3">
      <c r="A4" s="1" t="s">
        <v>188</v>
      </c>
    </row>
    <row r="5" spans="1:5" x14ac:dyDescent="0.3">
      <c r="A5" s="1" t="s">
        <v>189</v>
      </c>
    </row>
    <row r="6" spans="1:5" x14ac:dyDescent="0.3">
      <c r="A6" s="1"/>
      <c r="B6" t="s">
        <v>190</v>
      </c>
    </row>
    <row r="7" spans="1:5" x14ac:dyDescent="0.3">
      <c r="A7" s="1"/>
      <c r="B7" t="s">
        <v>253</v>
      </c>
    </row>
    <row r="8" spans="1:5" x14ac:dyDescent="0.3">
      <c r="A8" s="1"/>
      <c r="B8" t="s">
        <v>254</v>
      </c>
    </row>
    <row r="9" spans="1:5" x14ac:dyDescent="0.3">
      <c r="A9" s="1" t="s">
        <v>193</v>
      </c>
    </row>
    <row r="10" spans="1:5" x14ac:dyDescent="0.3">
      <c r="B10" t="s">
        <v>194</v>
      </c>
    </row>
    <row r="11" spans="1:5" x14ac:dyDescent="0.3">
      <c r="B11" t="s">
        <v>195</v>
      </c>
    </row>
    <row r="14" spans="1:5" ht="15" thickBot="1" x14ac:dyDescent="0.35">
      <c r="A14" t="s">
        <v>196</v>
      </c>
    </row>
    <row r="15" spans="1:5" ht="15" thickBot="1" x14ac:dyDescent="0.35">
      <c r="B15" s="75" t="s">
        <v>11</v>
      </c>
      <c r="C15" s="75" t="s">
        <v>12</v>
      </c>
      <c r="D15" s="75" t="s">
        <v>197</v>
      </c>
      <c r="E15" s="75" t="s">
        <v>198</v>
      </c>
    </row>
    <row r="16" spans="1:5" ht="15" thickBot="1" x14ac:dyDescent="0.35">
      <c r="B16" s="3" t="s">
        <v>255</v>
      </c>
      <c r="C16" s="3" t="s">
        <v>256</v>
      </c>
      <c r="D16" s="3">
        <v>0</v>
      </c>
      <c r="E16" s="3">
        <v>24750</v>
      </c>
    </row>
    <row r="19" spans="1:6" ht="15" thickBot="1" x14ac:dyDescent="0.35">
      <c r="A19" t="s">
        <v>10</v>
      </c>
    </row>
    <row r="20" spans="1:6" ht="15" thickBot="1" x14ac:dyDescent="0.35">
      <c r="B20" s="75" t="s">
        <v>11</v>
      </c>
      <c r="C20" s="75" t="s">
        <v>12</v>
      </c>
      <c r="D20" s="75" t="s">
        <v>197</v>
      </c>
      <c r="E20" s="75" t="s">
        <v>198</v>
      </c>
      <c r="F20" s="75" t="s">
        <v>199</v>
      </c>
    </row>
    <row r="21" spans="1:6" x14ac:dyDescent="0.3">
      <c r="B21" s="2" t="s">
        <v>204</v>
      </c>
      <c r="C21" s="2" t="s">
        <v>257</v>
      </c>
      <c r="D21" s="2">
        <v>0</v>
      </c>
      <c r="E21" s="2">
        <v>0</v>
      </c>
      <c r="F21" s="2" t="s">
        <v>207</v>
      </c>
    </row>
    <row r="22" spans="1:6" x14ac:dyDescent="0.3">
      <c r="B22" s="2" t="s">
        <v>258</v>
      </c>
      <c r="C22" s="2" t="s">
        <v>259</v>
      </c>
      <c r="D22" s="2">
        <v>0</v>
      </c>
      <c r="E22" s="2">
        <v>75</v>
      </c>
      <c r="F22" s="2" t="s">
        <v>207</v>
      </c>
    </row>
    <row r="23" spans="1:6" x14ac:dyDescent="0.3">
      <c r="B23" s="2" t="s">
        <v>260</v>
      </c>
      <c r="C23" s="2" t="s">
        <v>261</v>
      </c>
      <c r="D23" s="2">
        <v>0</v>
      </c>
      <c r="E23" s="2">
        <v>100</v>
      </c>
      <c r="F23" s="2" t="s">
        <v>207</v>
      </c>
    </row>
    <row r="24" spans="1:6" x14ac:dyDescent="0.3">
      <c r="B24" s="2" t="s">
        <v>262</v>
      </c>
      <c r="C24" s="2" t="s">
        <v>263</v>
      </c>
      <c r="D24" s="2">
        <v>0</v>
      </c>
      <c r="E24" s="2">
        <v>25</v>
      </c>
      <c r="F24" s="2" t="s">
        <v>207</v>
      </c>
    </row>
    <row r="25" spans="1:6" x14ac:dyDescent="0.3">
      <c r="B25" s="2" t="s">
        <v>264</v>
      </c>
      <c r="C25" s="2" t="s">
        <v>265</v>
      </c>
      <c r="D25" s="2">
        <v>0</v>
      </c>
      <c r="E25" s="2">
        <v>75</v>
      </c>
      <c r="F25" s="2" t="s">
        <v>207</v>
      </c>
    </row>
    <row r="26" spans="1:6" x14ac:dyDescent="0.3">
      <c r="B26" s="2" t="s">
        <v>266</v>
      </c>
      <c r="C26" s="2" t="s">
        <v>267</v>
      </c>
      <c r="D26" s="2">
        <v>0</v>
      </c>
      <c r="E26" s="2">
        <v>25</v>
      </c>
      <c r="F26" s="2" t="s">
        <v>207</v>
      </c>
    </row>
    <row r="27" spans="1:6" x14ac:dyDescent="0.3">
      <c r="B27" s="2" t="s">
        <v>268</v>
      </c>
      <c r="C27" s="2" t="s">
        <v>269</v>
      </c>
      <c r="D27" s="2">
        <v>0</v>
      </c>
      <c r="E27" s="2">
        <v>0</v>
      </c>
      <c r="F27" s="2" t="s">
        <v>207</v>
      </c>
    </row>
    <row r="28" spans="1:6" x14ac:dyDescent="0.3">
      <c r="B28" s="2" t="s">
        <v>270</v>
      </c>
      <c r="C28" s="2" t="s">
        <v>271</v>
      </c>
      <c r="D28" s="2">
        <v>0</v>
      </c>
      <c r="E28" s="2">
        <v>0</v>
      </c>
      <c r="F28" s="2" t="s">
        <v>207</v>
      </c>
    </row>
    <row r="29" spans="1:6" x14ac:dyDescent="0.3">
      <c r="B29" s="2" t="s">
        <v>272</v>
      </c>
      <c r="C29" s="2" t="s">
        <v>273</v>
      </c>
      <c r="D29" s="2">
        <v>0</v>
      </c>
      <c r="E29" s="2">
        <v>0</v>
      </c>
      <c r="F29" s="2" t="s">
        <v>207</v>
      </c>
    </row>
    <row r="30" spans="1:6" x14ac:dyDescent="0.3">
      <c r="B30" s="2" t="s">
        <v>274</v>
      </c>
      <c r="C30" s="2" t="s">
        <v>275</v>
      </c>
      <c r="D30" s="2">
        <v>0</v>
      </c>
      <c r="E30" s="2">
        <v>0</v>
      </c>
      <c r="F30" s="2" t="s">
        <v>207</v>
      </c>
    </row>
    <row r="31" spans="1:6" x14ac:dyDescent="0.3">
      <c r="B31" s="2" t="s">
        <v>276</v>
      </c>
      <c r="C31" s="2" t="s">
        <v>277</v>
      </c>
      <c r="D31" s="2">
        <v>0</v>
      </c>
      <c r="E31" s="2">
        <v>0</v>
      </c>
      <c r="F31" s="2" t="s">
        <v>207</v>
      </c>
    </row>
    <row r="32" spans="1:6" ht="15" thickBot="1" x14ac:dyDescent="0.35">
      <c r="B32" s="3" t="s">
        <v>278</v>
      </c>
      <c r="C32" s="3" t="s">
        <v>279</v>
      </c>
      <c r="D32" s="3">
        <v>0</v>
      </c>
      <c r="E32" s="3">
        <v>5</v>
      </c>
      <c r="F32" s="3" t="s">
        <v>207</v>
      </c>
    </row>
    <row r="35" spans="1:7" ht="15" thickBot="1" x14ac:dyDescent="0.35">
      <c r="A35" t="s">
        <v>5</v>
      </c>
    </row>
    <row r="36" spans="1:7" ht="15" thickBot="1" x14ac:dyDescent="0.35">
      <c r="B36" s="75" t="s">
        <v>11</v>
      </c>
      <c r="C36" s="75" t="s">
        <v>12</v>
      </c>
      <c r="D36" s="75" t="s">
        <v>200</v>
      </c>
      <c r="E36" s="75" t="s">
        <v>201</v>
      </c>
      <c r="F36" s="75" t="s">
        <v>202</v>
      </c>
      <c r="G36" s="75" t="s">
        <v>203</v>
      </c>
    </row>
    <row r="37" spans="1:7" x14ac:dyDescent="0.3">
      <c r="B37" s="2" t="s">
        <v>280</v>
      </c>
      <c r="C37" s="2" t="s">
        <v>281</v>
      </c>
      <c r="D37" s="2">
        <v>75</v>
      </c>
      <c r="E37" s="2" t="s">
        <v>282</v>
      </c>
      <c r="F37" s="2" t="s">
        <v>221</v>
      </c>
      <c r="G37" s="2">
        <v>0</v>
      </c>
    </row>
    <row r="38" spans="1:7" x14ac:dyDescent="0.3">
      <c r="B38" s="2" t="s">
        <v>283</v>
      </c>
      <c r="C38" s="2" t="s">
        <v>284</v>
      </c>
      <c r="D38" s="2">
        <v>100</v>
      </c>
      <c r="E38" s="2" t="s">
        <v>285</v>
      </c>
      <c r="F38" s="2" t="s">
        <v>221</v>
      </c>
      <c r="G38" s="2">
        <v>0</v>
      </c>
    </row>
    <row r="39" spans="1:7" x14ac:dyDescent="0.3">
      <c r="B39" s="2" t="s">
        <v>286</v>
      </c>
      <c r="C39" s="2" t="s">
        <v>287</v>
      </c>
      <c r="D39" s="2">
        <v>100</v>
      </c>
      <c r="E39" s="2" t="s">
        <v>288</v>
      </c>
      <c r="F39" s="2" t="s">
        <v>221</v>
      </c>
      <c r="G39" s="2">
        <v>0</v>
      </c>
    </row>
    <row r="40" spans="1:7" x14ac:dyDescent="0.3">
      <c r="B40" s="2" t="s">
        <v>289</v>
      </c>
      <c r="C40" s="2" t="s">
        <v>290</v>
      </c>
      <c r="D40" s="2">
        <v>30</v>
      </c>
      <c r="E40" s="2" t="s">
        <v>291</v>
      </c>
      <c r="F40" s="2" t="s">
        <v>221</v>
      </c>
      <c r="G40" s="2">
        <v>0</v>
      </c>
    </row>
    <row r="41" spans="1:7" x14ac:dyDescent="0.3">
      <c r="B41" s="2" t="s">
        <v>292</v>
      </c>
      <c r="C41" s="2" t="s">
        <v>293</v>
      </c>
      <c r="D41" s="2">
        <v>200</v>
      </c>
      <c r="E41" s="2" t="s">
        <v>294</v>
      </c>
      <c r="F41" s="2" t="s">
        <v>221</v>
      </c>
      <c r="G41" s="2">
        <v>0</v>
      </c>
    </row>
    <row r="42" spans="1:7" x14ac:dyDescent="0.3">
      <c r="B42" s="2" t="s">
        <v>295</v>
      </c>
      <c r="C42" s="2" t="s">
        <v>296</v>
      </c>
      <c r="D42" s="2">
        <v>100</v>
      </c>
      <c r="E42" s="2" t="s">
        <v>297</v>
      </c>
      <c r="F42" s="2" t="s">
        <v>221</v>
      </c>
      <c r="G42" s="2">
        <v>0</v>
      </c>
    </row>
    <row r="43" spans="1:7" ht="15" thickBot="1" x14ac:dyDescent="0.35">
      <c r="B43" s="3" t="s">
        <v>298</v>
      </c>
      <c r="C43" s="3" t="s">
        <v>299</v>
      </c>
      <c r="D43" s="3">
        <v>5</v>
      </c>
      <c r="E43" s="3" t="s">
        <v>300</v>
      </c>
      <c r="F43" s="3" t="s">
        <v>221</v>
      </c>
      <c r="G43" s="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E0CB-3E5D-49A7-A537-A26CAD090F78}">
  <dimension ref="A1:H31"/>
  <sheetViews>
    <sheetView showGridLines="0" workbookViewId="0"/>
  </sheetViews>
  <sheetFormatPr defaultRowHeight="14.4" x14ac:dyDescent="0.3"/>
  <cols>
    <col min="1" max="1" width="2.33203125" customWidth="1"/>
    <col min="2" max="2" width="6.21875" bestFit="1" customWidth="1"/>
    <col min="3" max="3" width="18.886718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251</v>
      </c>
    </row>
    <row r="3" spans="1:8" x14ac:dyDescent="0.3">
      <c r="A3" s="1" t="s">
        <v>252</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204</v>
      </c>
      <c r="C9" s="2" t="s">
        <v>257</v>
      </c>
      <c r="D9" s="2">
        <v>0</v>
      </c>
      <c r="E9" s="2">
        <v>20</v>
      </c>
      <c r="F9" s="2">
        <v>90</v>
      </c>
      <c r="G9" s="2">
        <v>1E+30</v>
      </c>
      <c r="H9" s="2">
        <v>20</v>
      </c>
    </row>
    <row r="10" spans="1:8" x14ac:dyDescent="0.3">
      <c r="B10" s="2" t="s">
        <v>258</v>
      </c>
      <c r="C10" s="2" t="s">
        <v>259</v>
      </c>
      <c r="D10" s="2">
        <v>75</v>
      </c>
      <c r="E10" s="2">
        <v>0</v>
      </c>
      <c r="F10" s="2">
        <v>90</v>
      </c>
      <c r="G10" s="2">
        <v>10</v>
      </c>
      <c r="H10" s="2">
        <v>5</v>
      </c>
    </row>
    <row r="11" spans="1:8" x14ac:dyDescent="0.3">
      <c r="B11" s="2" t="s">
        <v>260</v>
      </c>
      <c r="C11" s="2" t="s">
        <v>261</v>
      </c>
      <c r="D11" s="2">
        <v>100</v>
      </c>
      <c r="E11" s="2">
        <v>0</v>
      </c>
      <c r="F11" s="2">
        <v>100</v>
      </c>
      <c r="G11" s="2">
        <v>0</v>
      </c>
      <c r="H11" s="2">
        <v>1E+30</v>
      </c>
    </row>
    <row r="12" spans="1:8" x14ac:dyDescent="0.3">
      <c r="B12" s="2" t="s">
        <v>262</v>
      </c>
      <c r="C12" s="2" t="s">
        <v>263</v>
      </c>
      <c r="D12" s="2">
        <v>25</v>
      </c>
      <c r="E12" s="2">
        <v>0</v>
      </c>
      <c r="F12" s="2">
        <v>100</v>
      </c>
      <c r="G12" s="2">
        <v>5</v>
      </c>
      <c r="H12" s="2">
        <v>0</v>
      </c>
    </row>
    <row r="13" spans="1:8" x14ac:dyDescent="0.3">
      <c r="B13" s="2" t="s">
        <v>264</v>
      </c>
      <c r="C13" s="2" t="s">
        <v>265</v>
      </c>
      <c r="D13" s="2">
        <v>75</v>
      </c>
      <c r="E13" s="2">
        <v>0</v>
      </c>
      <c r="F13" s="2">
        <v>50</v>
      </c>
      <c r="G13" s="2">
        <v>20</v>
      </c>
      <c r="H13" s="2">
        <v>1E+30</v>
      </c>
    </row>
    <row r="14" spans="1:8" x14ac:dyDescent="0.3">
      <c r="B14" s="2" t="s">
        <v>266</v>
      </c>
      <c r="C14" s="2" t="s">
        <v>267</v>
      </c>
      <c r="D14" s="2">
        <v>25</v>
      </c>
      <c r="E14" s="2">
        <v>0</v>
      </c>
      <c r="F14" s="2">
        <v>70</v>
      </c>
      <c r="G14" s="2">
        <v>5</v>
      </c>
      <c r="H14" s="2">
        <v>20</v>
      </c>
    </row>
    <row r="15" spans="1:8" x14ac:dyDescent="0.3">
      <c r="B15" s="2" t="s">
        <v>268</v>
      </c>
      <c r="C15" s="2" t="s">
        <v>269</v>
      </c>
      <c r="D15" s="2">
        <v>0</v>
      </c>
      <c r="E15" s="2">
        <v>50</v>
      </c>
      <c r="F15" s="2">
        <v>130</v>
      </c>
      <c r="G15" s="2">
        <v>1E+30</v>
      </c>
      <c r="H15" s="2">
        <v>50</v>
      </c>
    </row>
    <row r="16" spans="1:8" x14ac:dyDescent="0.3">
      <c r="B16" s="2" t="s">
        <v>270</v>
      </c>
      <c r="C16" s="2" t="s">
        <v>271</v>
      </c>
      <c r="D16" s="2">
        <v>0</v>
      </c>
      <c r="E16" s="2">
        <v>5</v>
      </c>
      <c r="F16" s="2">
        <v>85</v>
      </c>
      <c r="G16" s="2">
        <v>1E+30</v>
      </c>
      <c r="H16" s="2">
        <v>5</v>
      </c>
    </row>
    <row r="17" spans="1:8" x14ac:dyDescent="0.3">
      <c r="B17" s="2" t="s">
        <v>272</v>
      </c>
      <c r="C17" s="2" t="s">
        <v>273</v>
      </c>
      <c r="D17" s="2">
        <v>0</v>
      </c>
      <c r="E17" s="2">
        <v>30</v>
      </c>
      <c r="F17" s="2">
        <v>0</v>
      </c>
      <c r="G17" s="2">
        <v>1E+30</v>
      </c>
      <c r="H17" s="2">
        <v>30</v>
      </c>
    </row>
    <row r="18" spans="1:8" x14ac:dyDescent="0.3">
      <c r="B18" s="2" t="s">
        <v>274</v>
      </c>
      <c r="C18" s="2" t="s">
        <v>275</v>
      </c>
      <c r="D18" s="2">
        <v>0</v>
      </c>
      <c r="E18" s="2">
        <v>10</v>
      </c>
      <c r="F18" s="2">
        <v>0</v>
      </c>
      <c r="G18" s="2">
        <v>1E+30</v>
      </c>
      <c r="H18" s="2">
        <v>10</v>
      </c>
    </row>
    <row r="19" spans="1:8" x14ac:dyDescent="0.3">
      <c r="B19" s="2" t="s">
        <v>276</v>
      </c>
      <c r="C19" s="2" t="s">
        <v>277</v>
      </c>
      <c r="D19" s="2">
        <v>0</v>
      </c>
      <c r="E19" s="2">
        <v>0</v>
      </c>
      <c r="F19" s="2">
        <v>0</v>
      </c>
      <c r="G19" s="2">
        <v>1E+30</v>
      </c>
      <c r="H19" s="2">
        <v>0</v>
      </c>
    </row>
    <row r="20" spans="1:8" ht="15" thickBot="1" x14ac:dyDescent="0.35">
      <c r="B20" s="3" t="s">
        <v>278</v>
      </c>
      <c r="C20" s="3" t="s">
        <v>279</v>
      </c>
      <c r="D20" s="3">
        <v>5</v>
      </c>
      <c r="E20" s="3">
        <v>0</v>
      </c>
      <c r="F20" s="3">
        <v>0</v>
      </c>
      <c r="G20" s="3">
        <v>0</v>
      </c>
      <c r="H20" s="3">
        <v>1E+30</v>
      </c>
    </row>
    <row r="22" spans="1:8" ht="15" thickBot="1" x14ac:dyDescent="0.35">
      <c r="A22" t="s">
        <v>5</v>
      </c>
    </row>
    <row r="23" spans="1:8" x14ac:dyDescent="0.3">
      <c r="B23" s="4"/>
      <c r="C23" s="4"/>
      <c r="D23" s="4" t="s">
        <v>13</v>
      </c>
      <c r="E23" s="4" t="s">
        <v>21</v>
      </c>
      <c r="F23" s="4" t="s">
        <v>23</v>
      </c>
      <c r="G23" s="4" t="s">
        <v>18</v>
      </c>
      <c r="H23" s="4" t="s">
        <v>18</v>
      </c>
    </row>
    <row r="24" spans="1:8" ht="15" thickBot="1" x14ac:dyDescent="0.35">
      <c r="B24" s="5" t="s">
        <v>11</v>
      </c>
      <c r="C24" s="5" t="s">
        <v>12</v>
      </c>
      <c r="D24" s="5" t="s">
        <v>14</v>
      </c>
      <c r="E24" s="5" t="s">
        <v>22</v>
      </c>
      <c r="F24" s="5" t="s">
        <v>24</v>
      </c>
      <c r="G24" s="5" t="s">
        <v>19</v>
      </c>
      <c r="H24" s="5" t="s">
        <v>20</v>
      </c>
    </row>
    <row r="25" spans="1:8" x14ac:dyDescent="0.3">
      <c r="B25" s="2" t="s">
        <v>280</v>
      </c>
      <c r="C25" s="2" t="s">
        <v>281</v>
      </c>
      <c r="D25" s="2">
        <v>75</v>
      </c>
      <c r="E25" s="2">
        <v>50</v>
      </c>
      <c r="F25" s="2">
        <v>75</v>
      </c>
      <c r="G25" s="2">
        <v>0</v>
      </c>
      <c r="H25" s="2">
        <v>75</v>
      </c>
    </row>
    <row r="26" spans="1:8" x14ac:dyDescent="0.3">
      <c r="B26" s="2" t="s">
        <v>283</v>
      </c>
      <c r="C26" s="2" t="s">
        <v>284</v>
      </c>
      <c r="D26" s="2">
        <v>100</v>
      </c>
      <c r="E26" s="2">
        <v>70</v>
      </c>
      <c r="F26" s="2">
        <v>100</v>
      </c>
      <c r="G26" s="2">
        <v>0</v>
      </c>
      <c r="H26" s="2">
        <v>25</v>
      </c>
    </row>
    <row r="27" spans="1:8" x14ac:dyDescent="0.3">
      <c r="B27" s="2" t="s">
        <v>286</v>
      </c>
      <c r="C27" s="2" t="s">
        <v>287</v>
      </c>
      <c r="D27" s="2">
        <v>100</v>
      </c>
      <c r="E27" s="2">
        <v>80</v>
      </c>
      <c r="F27" s="2">
        <v>100</v>
      </c>
      <c r="G27" s="2">
        <v>0</v>
      </c>
      <c r="H27" s="2">
        <v>25</v>
      </c>
    </row>
    <row r="28" spans="1:8" x14ac:dyDescent="0.3">
      <c r="B28" s="2" t="s">
        <v>289</v>
      </c>
      <c r="C28" s="2" t="s">
        <v>290</v>
      </c>
      <c r="D28" s="2">
        <v>30</v>
      </c>
      <c r="E28" s="2">
        <v>80</v>
      </c>
      <c r="F28" s="2">
        <v>30</v>
      </c>
      <c r="G28" s="2">
        <v>0</v>
      </c>
      <c r="H28" s="2">
        <v>25</v>
      </c>
    </row>
    <row r="29" spans="1:8" x14ac:dyDescent="0.3">
      <c r="B29" s="2" t="s">
        <v>292</v>
      </c>
      <c r="C29" s="2" t="s">
        <v>293</v>
      </c>
      <c r="D29" s="2">
        <v>200</v>
      </c>
      <c r="E29" s="2">
        <v>20</v>
      </c>
      <c r="F29" s="2">
        <v>200</v>
      </c>
      <c r="G29" s="2">
        <v>25</v>
      </c>
      <c r="H29" s="2">
        <v>0</v>
      </c>
    </row>
    <row r="30" spans="1:8" x14ac:dyDescent="0.3">
      <c r="B30" s="2" t="s">
        <v>295</v>
      </c>
      <c r="C30" s="2" t="s">
        <v>296</v>
      </c>
      <c r="D30" s="2">
        <v>100</v>
      </c>
      <c r="E30" s="2">
        <v>0</v>
      </c>
      <c r="F30" s="2">
        <v>100</v>
      </c>
      <c r="G30" s="2">
        <v>0</v>
      </c>
      <c r="H30" s="2">
        <v>1E+30</v>
      </c>
    </row>
    <row r="31" spans="1:8" ht="15" thickBot="1" x14ac:dyDescent="0.35">
      <c r="B31" s="3" t="s">
        <v>298</v>
      </c>
      <c r="C31" s="3" t="s">
        <v>299</v>
      </c>
      <c r="D31" s="3">
        <v>5</v>
      </c>
      <c r="E31" s="3">
        <v>-80</v>
      </c>
      <c r="F31" s="3">
        <v>5</v>
      </c>
      <c r="G31" s="3">
        <v>25</v>
      </c>
      <c r="H31" s="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1D7BF-64BB-4382-A9A8-45C2F364196A}">
  <dimension ref="A1:J24"/>
  <sheetViews>
    <sheetView showGridLines="0" workbookViewId="0">
      <selection activeCell="N24" sqref="N24"/>
    </sheetView>
  </sheetViews>
  <sheetFormatPr defaultRowHeight="14.4" x14ac:dyDescent="0.3"/>
  <cols>
    <col min="1" max="1" width="2.33203125" customWidth="1"/>
    <col min="2" max="2" width="6.21875" bestFit="1" customWidth="1"/>
    <col min="3" max="3" width="15.44140625" bestFit="1" customWidth="1"/>
    <col min="4" max="4" width="6" bestFit="1" customWidth="1"/>
    <col min="5" max="5" width="2.33203125" customWidth="1"/>
    <col min="6" max="6" width="6.109375" bestFit="1" customWidth="1"/>
    <col min="7" max="7" width="9" bestFit="1" customWidth="1"/>
    <col min="8" max="8" width="2.33203125" customWidth="1"/>
    <col min="9" max="9" width="6.21875" bestFit="1" customWidth="1"/>
    <col min="10" max="10" width="9" bestFit="1" customWidth="1"/>
  </cols>
  <sheetData>
    <row r="1" spans="1:10" x14ac:dyDescent="0.3">
      <c r="A1" s="1" t="s">
        <v>234</v>
      </c>
    </row>
    <row r="2" spans="1:10" x14ac:dyDescent="0.3">
      <c r="A2" s="1" t="s">
        <v>251</v>
      </c>
    </row>
    <row r="3" spans="1:10" x14ac:dyDescent="0.3">
      <c r="A3" s="1" t="s">
        <v>252</v>
      </c>
    </row>
    <row r="5" spans="1:10" ht="15" thickBot="1" x14ac:dyDescent="0.35"/>
    <row r="6" spans="1:10" x14ac:dyDescent="0.3">
      <c r="B6" s="4"/>
      <c r="C6" s="4" t="s">
        <v>3</v>
      </c>
      <c r="D6" s="4"/>
    </row>
    <row r="7" spans="1:10" ht="15" thickBot="1" x14ac:dyDescent="0.35">
      <c r="B7" s="5" t="s">
        <v>11</v>
      </c>
      <c r="C7" s="5" t="s">
        <v>12</v>
      </c>
      <c r="D7" s="5" t="s">
        <v>14</v>
      </c>
    </row>
    <row r="8" spans="1:10" ht="15" thickBot="1" x14ac:dyDescent="0.35">
      <c r="B8" s="3" t="s">
        <v>255</v>
      </c>
      <c r="C8" s="3" t="s">
        <v>256</v>
      </c>
      <c r="D8" s="3">
        <v>24750</v>
      </c>
    </row>
    <row r="10" spans="1:10" ht="15" thickBot="1" x14ac:dyDescent="0.35"/>
    <row r="11" spans="1:10" x14ac:dyDescent="0.3">
      <c r="B11" s="4"/>
      <c r="C11" s="4" t="s">
        <v>235</v>
      </c>
      <c r="D11" s="4"/>
      <c r="F11" s="4" t="s">
        <v>236</v>
      </c>
      <c r="G11" s="4" t="s">
        <v>3</v>
      </c>
      <c r="I11" s="4" t="s">
        <v>239</v>
      </c>
      <c r="J11" s="4" t="s">
        <v>3</v>
      </c>
    </row>
    <row r="12" spans="1:10" ht="15" thickBot="1" x14ac:dyDescent="0.35">
      <c r="B12" s="5" t="s">
        <v>11</v>
      </c>
      <c r="C12" s="5" t="s">
        <v>12</v>
      </c>
      <c r="D12" s="5" t="s">
        <v>14</v>
      </c>
      <c r="F12" s="5" t="s">
        <v>237</v>
      </c>
      <c r="G12" s="5" t="s">
        <v>238</v>
      </c>
      <c r="I12" s="5" t="s">
        <v>237</v>
      </c>
      <c r="J12" s="5" t="s">
        <v>238</v>
      </c>
    </row>
    <row r="13" spans="1:10" x14ac:dyDescent="0.3">
      <c r="B13" s="2" t="s">
        <v>204</v>
      </c>
      <c r="C13" s="2" t="s">
        <v>257</v>
      </c>
      <c r="D13" s="2">
        <v>0</v>
      </c>
      <c r="F13" s="2">
        <v>0</v>
      </c>
      <c r="G13" s="2">
        <v>24750</v>
      </c>
      <c r="I13" s="2">
        <v>0</v>
      </c>
      <c r="J13" s="2">
        <v>24750</v>
      </c>
    </row>
    <row r="14" spans="1:10" x14ac:dyDescent="0.3">
      <c r="B14" s="2" t="s">
        <v>258</v>
      </c>
      <c r="C14" s="2" t="s">
        <v>259</v>
      </c>
      <c r="D14" s="2">
        <v>75</v>
      </c>
      <c r="F14" s="2">
        <v>75</v>
      </c>
      <c r="G14" s="2">
        <v>24750</v>
      </c>
      <c r="I14" s="2">
        <v>75</v>
      </c>
      <c r="J14" s="2">
        <v>24750</v>
      </c>
    </row>
    <row r="15" spans="1:10" x14ac:dyDescent="0.3">
      <c r="B15" s="2" t="s">
        <v>260</v>
      </c>
      <c r="C15" s="2" t="s">
        <v>261</v>
      </c>
      <c r="D15" s="2">
        <v>100</v>
      </c>
      <c r="F15" s="2">
        <v>100</v>
      </c>
      <c r="G15" s="2">
        <v>24750</v>
      </c>
      <c r="I15" s="2">
        <v>100</v>
      </c>
      <c r="J15" s="2">
        <v>24750</v>
      </c>
    </row>
    <row r="16" spans="1:10" x14ac:dyDescent="0.3">
      <c r="B16" s="2" t="s">
        <v>262</v>
      </c>
      <c r="C16" s="2" t="s">
        <v>263</v>
      </c>
      <c r="D16" s="2">
        <v>25</v>
      </c>
      <c r="F16" s="2">
        <v>25</v>
      </c>
      <c r="G16" s="2">
        <v>24750</v>
      </c>
      <c r="I16" s="2">
        <v>25</v>
      </c>
      <c r="J16" s="2">
        <v>24750</v>
      </c>
    </row>
    <row r="17" spans="2:10" x14ac:dyDescent="0.3">
      <c r="B17" s="2" t="s">
        <v>264</v>
      </c>
      <c r="C17" s="2" t="s">
        <v>265</v>
      </c>
      <c r="D17" s="2">
        <v>75</v>
      </c>
      <c r="F17" s="2">
        <v>75</v>
      </c>
      <c r="G17" s="2">
        <v>24750</v>
      </c>
      <c r="I17" s="2">
        <v>75</v>
      </c>
      <c r="J17" s="2">
        <v>24750</v>
      </c>
    </row>
    <row r="18" spans="2:10" x14ac:dyDescent="0.3">
      <c r="B18" s="2" t="s">
        <v>266</v>
      </c>
      <c r="C18" s="2" t="s">
        <v>267</v>
      </c>
      <c r="D18" s="2">
        <v>25</v>
      </c>
      <c r="F18" s="2">
        <v>25</v>
      </c>
      <c r="G18" s="2">
        <v>24750</v>
      </c>
      <c r="I18" s="2">
        <v>25</v>
      </c>
      <c r="J18" s="2">
        <v>24750</v>
      </c>
    </row>
    <row r="19" spans="2:10" x14ac:dyDescent="0.3">
      <c r="B19" s="2" t="s">
        <v>268</v>
      </c>
      <c r="C19" s="2" t="s">
        <v>269</v>
      </c>
      <c r="D19" s="2">
        <v>0</v>
      </c>
      <c r="F19" s="2">
        <v>0</v>
      </c>
      <c r="G19" s="2">
        <v>24750</v>
      </c>
      <c r="I19" s="2">
        <v>0</v>
      </c>
      <c r="J19" s="2">
        <v>24750</v>
      </c>
    </row>
    <row r="20" spans="2:10" x14ac:dyDescent="0.3">
      <c r="B20" s="2" t="s">
        <v>270</v>
      </c>
      <c r="C20" s="2" t="s">
        <v>271</v>
      </c>
      <c r="D20" s="2">
        <v>0</v>
      </c>
      <c r="F20" s="2">
        <v>0</v>
      </c>
      <c r="G20" s="2">
        <v>24750</v>
      </c>
      <c r="I20" s="2">
        <v>0</v>
      </c>
      <c r="J20" s="2">
        <v>24750</v>
      </c>
    </row>
    <row r="21" spans="2:10" x14ac:dyDescent="0.3">
      <c r="B21" s="2" t="s">
        <v>272</v>
      </c>
      <c r="C21" s="2" t="s">
        <v>273</v>
      </c>
      <c r="D21" s="2">
        <v>0</v>
      </c>
      <c r="F21" s="2">
        <v>0</v>
      </c>
      <c r="G21" s="2">
        <v>24750</v>
      </c>
      <c r="I21" s="2">
        <v>0</v>
      </c>
      <c r="J21" s="2">
        <v>24750</v>
      </c>
    </row>
    <row r="22" spans="2:10" x14ac:dyDescent="0.3">
      <c r="B22" s="2" t="s">
        <v>274</v>
      </c>
      <c r="C22" s="2" t="s">
        <v>275</v>
      </c>
      <c r="D22" s="2">
        <v>0</v>
      </c>
      <c r="F22" s="2">
        <v>0</v>
      </c>
      <c r="G22" s="2">
        <v>24750</v>
      </c>
      <c r="I22" s="2">
        <v>0</v>
      </c>
      <c r="J22" s="2">
        <v>24750</v>
      </c>
    </row>
    <row r="23" spans="2:10" x14ac:dyDescent="0.3">
      <c r="B23" s="2" t="s">
        <v>276</v>
      </c>
      <c r="C23" s="2" t="s">
        <v>277</v>
      </c>
      <c r="D23" s="2">
        <v>0</v>
      </c>
      <c r="F23" s="2">
        <v>0</v>
      </c>
      <c r="G23" s="2">
        <v>24750</v>
      </c>
      <c r="I23" s="2">
        <v>0</v>
      </c>
      <c r="J23" s="2">
        <v>24750</v>
      </c>
    </row>
    <row r="24" spans="2:10" ht="15" thickBot="1" x14ac:dyDescent="0.35">
      <c r="B24" s="3" t="s">
        <v>278</v>
      </c>
      <c r="C24" s="3" t="s">
        <v>279</v>
      </c>
      <c r="D24" s="3">
        <v>5</v>
      </c>
      <c r="F24" s="3">
        <v>5</v>
      </c>
      <c r="G24" s="3">
        <v>24750</v>
      </c>
      <c r="I24" s="3">
        <v>5</v>
      </c>
      <c r="J24" s="3">
        <v>24750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7976-C1E1-4FD8-9172-39C4C4A737B4}">
  <dimension ref="A1:H16"/>
  <sheetViews>
    <sheetView showGridLines="0" zoomScale="130" zoomScaleNormal="130" workbookViewId="0">
      <selection activeCell="N16" sqref="N16"/>
    </sheetView>
  </sheetViews>
  <sheetFormatPr defaultRowHeight="14.4" x14ac:dyDescent="0.3"/>
  <cols>
    <col min="1" max="1" width="2.33203125" customWidth="1"/>
    <col min="2" max="2" width="6.109375" bestFit="1" customWidth="1"/>
    <col min="3" max="3" width="6"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32</v>
      </c>
    </row>
    <row r="3" spans="1:8" x14ac:dyDescent="0.3">
      <c r="A3" s="1" t="s">
        <v>33</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10</v>
      </c>
      <c r="E9" s="2">
        <v>0</v>
      </c>
      <c r="F9" s="2">
        <v>250</v>
      </c>
      <c r="G9" s="2">
        <v>125</v>
      </c>
      <c r="H9" s="2">
        <v>175</v>
      </c>
    </row>
    <row r="10" spans="1:8" ht="15" thickBot="1" x14ac:dyDescent="0.35">
      <c r="B10" s="3" t="s">
        <v>26</v>
      </c>
      <c r="C10" s="3" t="s">
        <v>2</v>
      </c>
      <c r="D10" s="3">
        <v>50</v>
      </c>
      <c r="E10" s="3">
        <v>0</v>
      </c>
      <c r="F10" s="3">
        <v>75</v>
      </c>
      <c r="G10" s="3">
        <v>175</v>
      </c>
      <c r="H10" s="3">
        <v>25</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60</v>
      </c>
      <c r="E15" s="2">
        <v>31.25</v>
      </c>
      <c r="F15" s="2">
        <v>60</v>
      </c>
      <c r="G15" s="2">
        <v>40</v>
      </c>
      <c r="H15" s="2">
        <v>40</v>
      </c>
    </row>
    <row r="16" spans="1:8" ht="15" thickBot="1" x14ac:dyDescent="0.35">
      <c r="B16" s="3" t="s">
        <v>29</v>
      </c>
      <c r="C16" s="3"/>
      <c r="D16" s="3">
        <v>100</v>
      </c>
      <c r="E16" s="3">
        <v>43.75</v>
      </c>
      <c r="F16" s="3">
        <v>100</v>
      </c>
      <c r="G16" s="3">
        <v>200</v>
      </c>
      <c r="H16" s="3">
        <v>40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B1FE-1102-4591-A069-1FCD90470E97}">
  <dimension ref="B1:I26"/>
  <sheetViews>
    <sheetView zoomScale="96" zoomScaleNormal="96" workbookViewId="0">
      <selection activeCell="K25" sqref="K25"/>
    </sheetView>
  </sheetViews>
  <sheetFormatPr defaultRowHeight="14.4" x14ac:dyDescent="0.3"/>
  <cols>
    <col min="3" max="3" width="25.44140625" customWidth="1"/>
    <col min="8" max="8" width="15.77734375" customWidth="1"/>
    <col min="9" max="9" width="17" customWidth="1"/>
  </cols>
  <sheetData>
    <row r="1" spans="2:8" ht="15" thickBot="1" x14ac:dyDescent="0.35">
      <c r="B1" s="126" t="s">
        <v>241</v>
      </c>
      <c r="C1" s="127"/>
      <c r="D1" s="127"/>
      <c r="E1" s="127"/>
      <c r="F1" s="127"/>
      <c r="G1" s="128"/>
    </row>
    <row r="2" spans="2:8" ht="15" thickBot="1" x14ac:dyDescent="0.35"/>
    <row r="3" spans="2:8" ht="15" thickBot="1" x14ac:dyDescent="0.35">
      <c r="D3" s="129" t="s">
        <v>177</v>
      </c>
      <c r="E3" s="130"/>
      <c r="F3" s="130"/>
      <c r="G3" s="131"/>
    </row>
    <row r="4" spans="2:8" ht="15" thickBot="1" x14ac:dyDescent="0.35">
      <c r="C4" s="49"/>
      <c r="D4" s="55" t="s">
        <v>244</v>
      </c>
      <c r="E4" s="53" t="s">
        <v>245</v>
      </c>
      <c r="F4" s="53" t="s">
        <v>246</v>
      </c>
      <c r="G4" s="54" t="s">
        <v>247</v>
      </c>
      <c r="H4" s="61" t="s">
        <v>248</v>
      </c>
    </row>
    <row r="5" spans="2:8" x14ac:dyDescent="0.3">
      <c r="B5" s="151" t="s">
        <v>181</v>
      </c>
      <c r="C5" s="58" t="s">
        <v>242</v>
      </c>
      <c r="D5" s="56">
        <v>90</v>
      </c>
      <c r="E5" s="51">
        <v>90</v>
      </c>
      <c r="F5" s="51">
        <v>100</v>
      </c>
      <c r="G5" s="63">
        <v>100</v>
      </c>
      <c r="H5" s="68">
        <v>200</v>
      </c>
    </row>
    <row r="6" spans="2:8" ht="15" thickBot="1" x14ac:dyDescent="0.35">
      <c r="B6" s="153"/>
      <c r="C6" s="60" t="s">
        <v>243</v>
      </c>
      <c r="D6" s="65">
        <v>50</v>
      </c>
      <c r="E6" s="66">
        <v>70</v>
      </c>
      <c r="F6" s="66">
        <v>130</v>
      </c>
      <c r="G6" s="67">
        <v>85</v>
      </c>
      <c r="H6" s="81">
        <v>100</v>
      </c>
    </row>
    <row r="7" spans="2:8" ht="15" thickBot="1" x14ac:dyDescent="0.35">
      <c r="C7" s="62" t="s">
        <v>182</v>
      </c>
      <c r="D7" s="70">
        <v>75</v>
      </c>
      <c r="E7" s="71">
        <v>100</v>
      </c>
      <c r="F7" s="71">
        <v>100</v>
      </c>
      <c r="G7" s="82">
        <v>30</v>
      </c>
      <c r="H7" s="77"/>
    </row>
    <row r="8" spans="2:8" ht="15" thickBot="1" x14ac:dyDescent="0.35"/>
    <row r="9" spans="2:8" ht="16.2" thickBot="1" x14ac:dyDescent="0.35">
      <c r="C9" s="160" t="s">
        <v>250</v>
      </c>
      <c r="D9" s="161"/>
      <c r="E9" s="161"/>
      <c r="F9" s="161"/>
      <c r="G9" s="161"/>
      <c r="H9" s="162"/>
    </row>
    <row r="10" spans="2:8" ht="15" thickBot="1" x14ac:dyDescent="0.35">
      <c r="D10" s="154" t="s">
        <v>177</v>
      </c>
      <c r="E10" s="155"/>
      <c r="F10" s="155"/>
      <c r="G10" s="156"/>
    </row>
    <row r="11" spans="2:8" ht="15" thickBot="1" x14ac:dyDescent="0.35">
      <c r="C11" s="49"/>
      <c r="D11" s="55" t="s">
        <v>244</v>
      </c>
      <c r="E11" s="53" t="s">
        <v>245</v>
      </c>
      <c r="F11" s="53" t="s">
        <v>246</v>
      </c>
      <c r="G11" s="54" t="s">
        <v>247</v>
      </c>
      <c r="H11" s="61" t="s">
        <v>248</v>
      </c>
    </row>
    <row r="12" spans="2:8" x14ac:dyDescent="0.3">
      <c r="B12" s="157" t="s">
        <v>181</v>
      </c>
      <c r="C12" s="58" t="s">
        <v>242</v>
      </c>
      <c r="D12" s="56">
        <v>90</v>
      </c>
      <c r="E12" s="51">
        <v>90</v>
      </c>
      <c r="F12" s="51">
        <v>100</v>
      </c>
      <c r="G12" s="63">
        <v>100</v>
      </c>
      <c r="H12" s="68">
        <v>200</v>
      </c>
    </row>
    <row r="13" spans="2:8" x14ac:dyDescent="0.3">
      <c r="B13" s="158"/>
      <c r="C13" s="59" t="s">
        <v>243</v>
      </c>
      <c r="D13" s="57">
        <v>50</v>
      </c>
      <c r="E13" s="50">
        <v>70</v>
      </c>
      <c r="F13" s="50">
        <v>130</v>
      </c>
      <c r="G13" s="64">
        <v>85</v>
      </c>
      <c r="H13" s="69">
        <v>100</v>
      </c>
    </row>
    <row r="14" spans="2:8" ht="15" thickBot="1" x14ac:dyDescent="0.35">
      <c r="B14" s="159"/>
      <c r="C14" s="60" t="s">
        <v>249</v>
      </c>
      <c r="D14" s="65">
        <v>0</v>
      </c>
      <c r="E14" s="66">
        <v>0</v>
      </c>
      <c r="F14" s="66">
        <v>0</v>
      </c>
      <c r="G14" s="67">
        <v>0</v>
      </c>
      <c r="H14" s="73">
        <v>5</v>
      </c>
    </row>
    <row r="15" spans="2:8" ht="15" thickBot="1" x14ac:dyDescent="0.35">
      <c r="C15" s="62" t="s">
        <v>182</v>
      </c>
      <c r="D15" s="70">
        <v>75</v>
      </c>
      <c r="E15" s="71">
        <v>100</v>
      </c>
      <c r="F15" s="71">
        <v>100</v>
      </c>
      <c r="G15" s="72">
        <v>30</v>
      </c>
      <c r="H15" s="49">
        <f>SUM(D15:G15)</f>
        <v>305</v>
      </c>
    </row>
    <row r="17" spans="2:9" ht="15" thickBot="1" x14ac:dyDescent="0.35">
      <c r="D17" s="154" t="s">
        <v>177</v>
      </c>
      <c r="E17" s="155"/>
      <c r="F17" s="155"/>
      <c r="G17" s="156"/>
    </row>
    <row r="18" spans="2:9" ht="15" thickBot="1" x14ac:dyDescent="0.35">
      <c r="C18" s="49"/>
      <c r="D18" s="55" t="s">
        <v>244</v>
      </c>
      <c r="E18" s="53" t="s">
        <v>245</v>
      </c>
      <c r="F18" s="53" t="s">
        <v>246</v>
      </c>
      <c r="G18" s="54" t="s">
        <v>247</v>
      </c>
      <c r="H18" t="s">
        <v>185</v>
      </c>
      <c r="I18" s="61" t="s">
        <v>248</v>
      </c>
    </row>
    <row r="19" spans="2:9" x14ac:dyDescent="0.3">
      <c r="B19" s="157" t="s">
        <v>181</v>
      </c>
      <c r="C19" s="58" t="s">
        <v>242</v>
      </c>
      <c r="D19" s="56">
        <v>0</v>
      </c>
      <c r="E19" s="51">
        <v>75</v>
      </c>
      <c r="F19" s="51">
        <v>100</v>
      </c>
      <c r="G19" s="63">
        <v>25</v>
      </c>
      <c r="H19">
        <f>SUM(D19:G19)</f>
        <v>200</v>
      </c>
      <c r="I19" s="68">
        <v>200</v>
      </c>
    </row>
    <row r="20" spans="2:9" x14ac:dyDescent="0.3">
      <c r="B20" s="158"/>
      <c r="C20" s="59" t="s">
        <v>243</v>
      </c>
      <c r="D20" s="57">
        <v>75</v>
      </c>
      <c r="E20" s="50">
        <v>25</v>
      </c>
      <c r="F20" s="50">
        <v>0</v>
      </c>
      <c r="G20" s="64">
        <v>0</v>
      </c>
      <c r="H20">
        <f t="shared" ref="H20:H21" si="0">SUM(D20:G20)</f>
        <v>100</v>
      </c>
      <c r="I20" s="69">
        <v>100</v>
      </c>
    </row>
    <row r="21" spans="2:9" ht="15" thickBot="1" x14ac:dyDescent="0.35">
      <c r="B21" s="159"/>
      <c r="C21" s="60" t="s">
        <v>249</v>
      </c>
      <c r="D21" s="65">
        <v>0</v>
      </c>
      <c r="E21" s="66">
        <v>0</v>
      </c>
      <c r="F21" s="66">
        <v>0</v>
      </c>
      <c r="G21" s="67">
        <v>5</v>
      </c>
      <c r="H21">
        <f t="shared" si="0"/>
        <v>5</v>
      </c>
      <c r="I21" s="73">
        <v>5</v>
      </c>
    </row>
    <row r="22" spans="2:9" ht="15" thickBot="1" x14ac:dyDescent="0.35">
      <c r="C22" s="74" t="s">
        <v>184</v>
      </c>
      <c r="D22">
        <f>SUM(D19:D21)</f>
        <v>75</v>
      </c>
      <c r="E22">
        <f t="shared" ref="E22:G22" si="1">SUM(E19:E21)</f>
        <v>100</v>
      </c>
      <c r="F22">
        <f t="shared" si="1"/>
        <v>100</v>
      </c>
      <c r="G22">
        <f t="shared" si="1"/>
        <v>30</v>
      </c>
    </row>
    <row r="23" spans="2:9" ht="15" thickBot="1" x14ac:dyDescent="0.35">
      <c r="C23" s="62" t="s">
        <v>182</v>
      </c>
      <c r="D23" s="70">
        <v>75</v>
      </c>
      <c r="E23" s="71">
        <v>100</v>
      </c>
      <c r="F23" s="71">
        <v>100</v>
      </c>
      <c r="G23" s="72">
        <v>30</v>
      </c>
      <c r="I23" s="49">
        <f>SUM(D23:G23)</f>
        <v>305</v>
      </c>
    </row>
    <row r="25" spans="2:9" ht="15" thickBot="1" x14ac:dyDescent="0.35"/>
    <row r="26" spans="2:9" ht="15" thickBot="1" x14ac:dyDescent="0.35">
      <c r="C26" s="76" t="s">
        <v>3</v>
      </c>
      <c r="D26" s="54">
        <f>SUMPRODUCT(D12:G14,D19:G21)</f>
        <v>24750</v>
      </c>
    </row>
  </sheetData>
  <mergeCells count="8">
    <mergeCell ref="D17:G17"/>
    <mergeCell ref="B19:B21"/>
    <mergeCell ref="D3:G3"/>
    <mergeCell ref="B5:B6"/>
    <mergeCell ref="B1:G1"/>
    <mergeCell ref="D10:G10"/>
    <mergeCell ref="B12:B14"/>
    <mergeCell ref="C9:H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F79C-D5BC-469B-8DA8-6C28C4BC012B}">
  <dimension ref="A1:G39"/>
  <sheetViews>
    <sheetView showGridLines="0" workbookViewId="0"/>
  </sheetViews>
  <sheetFormatPr defaultRowHeight="14.4" x14ac:dyDescent="0.3"/>
  <cols>
    <col min="1" max="1" width="2.33203125" customWidth="1"/>
    <col min="2" max="2" width="6.21875" bestFit="1" customWidth="1"/>
    <col min="3" max="3" width="22.77734375" bestFit="1" customWidth="1"/>
    <col min="4" max="4" width="12.6640625" bestFit="1" customWidth="1"/>
    <col min="5" max="5" width="12.44140625" bestFit="1" customWidth="1"/>
    <col min="6" max="6" width="7" bestFit="1" customWidth="1"/>
    <col min="7" max="7" width="5.33203125" bestFit="1" customWidth="1"/>
  </cols>
  <sheetData>
    <row r="1" spans="1:5" x14ac:dyDescent="0.3">
      <c r="A1" s="1" t="s">
        <v>186</v>
      </c>
    </row>
    <row r="2" spans="1:5" x14ac:dyDescent="0.3">
      <c r="A2" s="1" t="s">
        <v>320</v>
      </c>
    </row>
    <row r="3" spans="1:5" x14ac:dyDescent="0.3">
      <c r="A3" s="1" t="s">
        <v>321</v>
      </c>
    </row>
    <row r="4" spans="1:5" x14ac:dyDescent="0.3">
      <c r="A4" s="1" t="s">
        <v>188</v>
      </c>
    </row>
    <row r="5" spans="1:5" x14ac:dyDescent="0.3">
      <c r="A5" s="1" t="s">
        <v>189</v>
      </c>
    </row>
    <row r="6" spans="1:5" x14ac:dyDescent="0.3">
      <c r="A6" s="1"/>
      <c r="B6" t="s">
        <v>190</v>
      </c>
    </row>
    <row r="7" spans="1:5" x14ac:dyDescent="0.3">
      <c r="A7" s="1"/>
      <c r="B7" t="s">
        <v>253</v>
      </c>
    </row>
    <row r="8" spans="1:5" x14ac:dyDescent="0.3">
      <c r="A8" s="1"/>
      <c r="B8" t="s">
        <v>322</v>
      </c>
    </row>
    <row r="9" spans="1:5" x14ac:dyDescent="0.3">
      <c r="A9" s="1" t="s">
        <v>193</v>
      </c>
    </row>
    <row r="10" spans="1:5" x14ac:dyDescent="0.3">
      <c r="B10" t="s">
        <v>323</v>
      </c>
    </row>
    <row r="11" spans="1:5" x14ac:dyDescent="0.3">
      <c r="B11" t="s">
        <v>195</v>
      </c>
    </row>
    <row r="14" spans="1:5" ht="15" thickBot="1" x14ac:dyDescent="0.35">
      <c r="A14" t="s">
        <v>196</v>
      </c>
    </row>
    <row r="15" spans="1:5" ht="15" thickBot="1" x14ac:dyDescent="0.35">
      <c r="B15" s="75" t="s">
        <v>11</v>
      </c>
      <c r="C15" s="75" t="s">
        <v>12</v>
      </c>
      <c r="D15" s="75" t="s">
        <v>197</v>
      </c>
      <c r="E15" s="75" t="s">
        <v>198</v>
      </c>
    </row>
    <row r="16" spans="1:5" ht="15" thickBot="1" x14ac:dyDescent="0.35">
      <c r="B16" s="3" t="s">
        <v>147</v>
      </c>
      <c r="C16" s="3" t="s">
        <v>324</v>
      </c>
      <c r="D16" s="3">
        <v>0</v>
      </c>
      <c r="E16" s="3">
        <v>20400</v>
      </c>
    </row>
    <row r="19" spans="1:6" ht="15" thickBot="1" x14ac:dyDescent="0.35">
      <c r="A19" t="s">
        <v>10</v>
      </c>
    </row>
    <row r="20" spans="1:6" ht="15" thickBot="1" x14ac:dyDescent="0.35">
      <c r="B20" s="75" t="s">
        <v>11</v>
      </c>
      <c r="C20" s="75" t="s">
        <v>12</v>
      </c>
      <c r="D20" s="75" t="s">
        <v>197</v>
      </c>
      <c r="E20" s="75" t="s">
        <v>198</v>
      </c>
      <c r="F20" s="75" t="s">
        <v>199</v>
      </c>
    </row>
    <row r="21" spans="1:6" x14ac:dyDescent="0.3">
      <c r="B21" s="2" t="s">
        <v>325</v>
      </c>
      <c r="C21" s="2" t="s">
        <v>326</v>
      </c>
      <c r="D21" s="2">
        <v>0</v>
      </c>
      <c r="E21" s="2">
        <v>600</v>
      </c>
      <c r="F21" s="2" t="s">
        <v>207</v>
      </c>
    </row>
    <row r="22" spans="1:6" x14ac:dyDescent="0.3">
      <c r="B22" s="2" t="s">
        <v>327</v>
      </c>
      <c r="C22" s="2" t="s">
        <v>328</v>
      </c>
      <c r="D22" s="2">
        <v>0</v>
      </c>
      <c r="E22" s="2">
        <v>0</v>
      </c>
      <c r="F22" s="2" t="s">
        <v>207</v>
      </c>
    </row>
    <row r="23" spans="1:6" x14ac:dyDescent="0.3">
      <c r="B23" s="2" t="s">
        <v>329</v>
      </c>
      <c r="C23" s="2" t="s">
        <v>330</v>
      </c>
      <c r="D23" s="2">
        <v>0</v>
      </c>
      <c r="E23" s="2">
        <v>0</v>
      </c>
      <c r="F23" s="2" t="s">
        <v>207</v>
      </c>
    </row>
    <row r="24" spans="1:6" x14ac:dyDescent="0.3">
      <c r="B24" s="2" t="s">
        <v>331</v>
      </c>
      <c r="C24" s="2" t="s">
        <v>332</v>
      </c>
      <c r="D24" s="2">
        <v>0</v>
      </c>
      <c r="E24" s="2">
        <v>400</v>
      </c>
      <c r="F24" s="2" t="s">
        <v>207</v>
      </c>
    </row>
    <row r="25" spans="1:6" x14ac:dyDescent="0.3">
      <c r="B25" s="2" t="s">
        <v>333</v>
      </c>
      <c r="C25" s="2" t="s">
        <v>334</v>
      </c>
      <c r="D25" s="2">
        <v>0</v>
      </c>
      <c r="E25" s="2">
        <v>0</v>
      </c>
      <c r="F25" s="2" t="s">
        <v>207</v>
      </c>
    </row>
    <row r="26" spans="1:6" x14ac:dyDescent="0.3">
      <c r="B26" s="2" t="s">
        <v>335</v>
      </c>
      <c r="C26" s="2" t="s">
        <v>336</v>
      </c>
      <c r="D26" s="2">
        <v>0</v>
      </c>
      <c r="E26" s="2">
        <v>600</v>
      </c>
      <c r="F26" s="2" t="s">
        <v>207</v>
      </c>
    </row>
    <row r="27" spans="1:6" x14ac:dyDescent="0.3">
      <c r="B27" s="2" t="s">
        <v>337</v>
      </c>
      <c r="C27" s="2" t="s">
        <v>338</v>
      </c>
      <c r="D27" s="2">
        <v>0</v>
      </c>
      <c r="E27" s="2">
        <v>0</v>
      </c>
      <c r="F27" s="2" t="s">
        <v>207</v>
      </c>
    </row>
    <row r="28" spans="1:6" x14ac:dyDescent="0.3">
      <c r="B28" s="2" t="s">
        <v>339</v>
      </c>
      <c r="C28" s="2" t="s">
        <v>340</v>
      </c>
      <c r="D28" s="2">
        <v>0</v>
      </c>
      <c r="E28" s="2">
        <v>800</v>
      </c>
      <c r="F28" s="2" t="s">
        <v>207</v>
      </c>
    </row>
    <row r="29" spans="1:6" ht="15" thickBot="1" x14ac:dyDescent="0.35">
      <c r="B29" s="3" t="s">
        <v>341</v>
      </c>
      <c r="C29" s="3" t="s">
        <v>342</v>
      </c>
      <c r="D29" s="3">
        <v>0</v>
      </c>
      <c r="E29" s="3">
        <v>0</v>
      </c>
      <c r="F29" s="3" t="s">
        <v>207</v>
      </c>
    </row>
    <row r="32" spans="1:6" ht="15" thickBot="1" x14ac:dyDescent="0.35">
      <c r="A32" t="s">
        <v>5</v>
      </c>
    </row>
    <row r="33" spans="2:7" ht="15" thickBot="1" x14ac:dyDescent="0.35">
      <c r="B33" s="75" t="s">
        <v>11</v>
      </c>
      <c r="C33" s="75" t="s">
        <v>12</v>
      </c>
      <c r="D33" s="75" t="s">
        <v>200</v>
      </c>
      <c r="E33" s="75" t="s">
        <v>201</v>
      </c>
      <c r="F33" s="75" t="s">
        <v>202</v>
      </c>
      <c r="G33" s="75" t="s">
        <v>203</v>
      </c>
    </row>
    <row r="34" spans="2:7" x14ac:dyDescent="0.3">
      <c r="B34" s="2" t="s">
        <v>343</v>
      </c>
      <c r="C34" s="2" t="s">
        <v>344</v>
      </c>
      <c r="D34" s="2">
        <v>1000</v>
      </c>
      <c r="E34" s="2" t="s">
        <v>345</v>
      </c>
      <c r="F34" s="2" t="s">
        <v>221</v>
      </c>
      <c r="G34" s="2">
        <v>0</v>
      </c>
    </row>
    <row r="35" spans="2:7" x14ac:dyDescent="0.3">
      <c r="B35" s="2" t="s">
        <v>346</v>
      </c>
      <c r="C35" s="2" t="s">
        <v>347</v>
      </c>
      <c r="D35" s="2">
        <v>800</v>
      </c>
      <c r="E35" s="2" t="s">
        <v>348</v>
      </c>
      <c r="F35" s="2" t="s">
        <v>221</v>
      </c>
      <c r="G35" s="2">
        <v>0</v>
      </c>
    </row>
    <row r="36" spans="2:7" x14ac:dyDescent="0.3">
      <c r="B36" s="2" t="s">
        <v>349</v>
      </c>
      <c r="C36" s="2" t="s">
        <v>350</v>
      </c>
      <c r="D36" s="2">
        <v>600</v>
      </c>
      <c r="E36" s="2" t="s">
        <v>351</v>
      </c>
      <c r="F36" s="2" t="s">
        <v>221</v>
      </c>
      <c r="G36" s="2">
        <v>0</v>
      </c>
    </row>
    <row r="37" spans="2:7" x14ac:dyDescent="0.3">
      <c r="B37" s="2" t="s">
        <v>352</v>
      </c>
      <c r="C37" s="2" t="s">
        <v>353</v>
      </c>
      <c r="D37" s="2">
        <v>600</v>
      </c>
      <c r="E37" s="2" t="s">
        <v>354</v>
      </c>
      <c r="F37" s="2" t="s">
        <v>221</v>
      </c>
      <c r="G37" s="2">
        <v>0</v>
      </c>
    </row>
    <row r="38" spans="2:7" x14ac:dyDescent="0.3">
      <c r="B38" s="2" t="s">
        <v>355</v>
      </c>
      <c r="C38" s="2" t="s">
        <v>356</v>
      </c>
      <c r="D38" s="2">
        <v>1000</v>
      </c>
      <c r="E38" s="2" t="s">
        <v>357</v>
      </c>
      <c r="F38" s="2" t="s">
        <v>221</v>
      </c>
      <c r="G38" s="2">
        <v>0</v>
      </c>
    </row>
    <row r="39" spans="2:7" ht="15" thickBot="1" x14ac:dyDescent="0.35">
      <c r="B39" s="3" t="s">
        <v>358</v>
      </c>
      <c r="C39" s="3" t="s">
        <v>359</v>
      </c>
      <c r="D39" s="3">
        <v>800</v>
      </c>
      <c r="E39" s="3" t="s">
        <v>360</v>
      </c>
      <c r="F39" s="3" t="s">
        <v>221</v>
      </c>
      <c r="G39" s="3">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5A7FB-FDFF-4D84-9224-086A3A93AEB3}">
  <dimension ref="A1:H27"/>
  <sheetViews>
    <sheetView showGridLines="0" workbookViewId="0"/>
  </sheetViews>
  <sheetFormatPr defaultRowHeight="14.4" x14ac:dyDescent="0.3"/>
  <cols>
    <col min="1" max="1" width="2.33203125" customWidth="1"/>
    <col min="2" max="2" width="6.21875" bestFit="1" customWidth="1"/>
    <col min="3" max="3" width="22.777343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320</v>
      </c>
    </row>
    <row r="3" spans="1:8" x14ac:dyDescent="0.3">
      <c r="A3" s="1" t="s">
        <v>321</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325</v>
      </c>
      <c r="C9" s="2" t="s">
        <v>326</v>
      </c>
      <c r="D9" s="2">
        <v>600</v>
      </c>
      <c r="E9" s="2">
        <v>0</v>
      </c>
      <c r="F9" s="2">
        <v>12</v>
      </c>
      <c r="G9" s="2">
        <v>1</v>
      </c>
      <c r="H9" s="2">
        <v>0</v>
      </c>
    </row>
    <row r="10" spans="1:8" x14ac:dyDescent="0.3">
      <c r="B10" s="2" t="s">
        <v>327</v>
      </c>
      <c r="C10" s="2" t="s">
        <v>328</v>
      </c>
      <c r="D10" s="2">
        <v>0</v>
      </c>
      <c r="E10" s="2">
        <v>0</v>
      </c>
      <c r="F10" s="2">
        <v>10</v>
      </c>
      <c r="G10" s="2">
        <v>0</v>
      </c>
      <c r="H10" s="2">
        <v>1</v>
      </c>
    </row>
    <row r="11" spans="1:8" x14ac:dyDescent="0.3">
      <c r="B11" s="2" t="s">
        <v>329</v>
      </c>
      <c r="C11" s="2" t="s">
        <v>330</v>
      </c>
      <c r="D11" s="2">
        <v>0</v>
      </c>
      <c r="E11" s="2">
        <v>1</v>
      </c>
      <c r="F11" s="2">
        <v>0</v>
      </c>
      <c r="G11" s="2">
        <v>1E+30</v>
      </c>
      <c r="H11" s="2">
        <v>1</v>
      </c>
    </row>
    <row r="12" spans="1:8" x14ac:dyDescent="0.3">
      <c r="B12" s="2" t="s">
        <v>331</v>
      </c>
      <c r="C12" s="2" t="s">
        <v>332</v>
      </c>
      <c r="D12" s="2">
        <v>400</v>
      </c>
      <c r="E12" s="2">
        <v>0</v>
      </c>
      <c r="F12" s="2">
        <v>13</v>
      </c>
      <c r="G12" s="2">
        <v>0</v>
      </c>
      <c r="H12" s="2">
        <v>1</v>
      </c>
    </row>
    <row r="13" spans="1:8" x14ac:dyDescent="0.3">
      <c r="B13" s="2" t="s">
        <v>333</v>
      </c>
      <c r="C13" s="2" t="s">
        <v>334</v>
      </c>
      <c r="D13" s="2">
        <v>0</v>
      </c>
      <c r="E13" s="2">
        <v>0</v>
      </c>
      <c r="F13" s="2">
        <v>11</v>
      </c>
      <c r="G13" s="2">
        <v>1E+30</v>
      </c>
      <c r="H13" s="2">
        <v>0</v>
      </c>
    </row>
    <row r="14" spans="1:8" x14ac:dyDescent="0.3">
      <c r="B14" s="2" t="s">
        <v>335</v>
      </c>
      <c r="C14" s="2" t="s">
        <v>336</v>
      </c>
      <c r="D14" s="2">
        <v>600</v>
      </c>
      <c r="E14" s="2">
        <v>0</v>
      </c>
      <c r="F14" s="2">
        <v>0</v>
      </c>
      <c r="G14" s="2">
        <v>1</v>
      </c>
      <c r="H14" s="2">
        <v>1E+30</v>
      </c>
    </row>
    <row r="15" spans="1:8" x14ac:dyDescent="0.3">
      <c r="B15" s="2" t="s">
        <v>337</v>
      </c>
      <c r="C15" s="2" t="s">
        <v>338</v>
      </c>
      <c r="D15" s="2">
        <v>0</v>
      </c>
      <c r="E15" s="2">
        <v>2</v>
      </c>
      <c r="F15" s="2">
        <v>14</v>
      </c>
      <c r="G15" s="2">
        <v>1E+30</v>
      </c>
      <c r="H15" s="2">
        <v>2</v>
      </c>
    </row>
    <row r="16" spans="1:8" x14ac:dyDescent="0.3">
      <c r="B16" s="2" t="s">
        <v>339</v>
      </c>
      <c r="C16" s="2" t="s">
        <v>340</v>
      </c>
      <c r="D16" s="2">
        <v>800</v>
      </c>
      <c r="E16" s="2">
        <v>0</v>
      </c>
      <c r="F16" s="2">
        <v>10</v>
      </c>
      <c r="G16" s="2">
        <v>1</v>
      </c>
      <c r="H16" s="2">
        <v>1E+30</v>
      </c>
    </row>
    <row r="17" spans="1:8" ht="15" thickBot="1" x14ac:dyDescent="0.35">
      <c r="B17" s="3" t="s">
        <v>341</v>
      </c>
      <c r="C17" s="3" t="s">
        <v>342</v>
      </c>
      <c r="D17" s="3">
        <v>0</v>
      </c>
      <c r="E17" s="3">
        <v>1</v>
      </c>
      <c r="F17" s="3">
        <v>0</v>
      </c>
      <c r="G17" s="3">
        <v>1E+30</v>
      </c>
      <c r="H17" s="3">
        <v>1</v>
      </c>
    </row>
    <row r="19" spans="1:8" ht="15" thickBot="1" x14ac:dyDescent="0.35">
      <c r="A19" t="s">
        <v>5</v>
      </c>
    </row>
    <row r="20" spans="1:8" x14ac:dyDescent="0.3">
      <c r="B20" s="4"/>
      <c r="C20" s="4"/>
      <c r="D20" s="4" t="s">
        <v>13</v>
      </c>
      <c r="E20" s="4" t="s">
        <v>21</v>
      </c>
      <c r="F20" s="4" t="s">
        <v>23</v>
      </c>
      <c r="G20" s="4" t="s">
        <v>18</v>
      </c>
      <c r="H20" s="4" t="s">
        <v>18</v>
      </c>
    </row>
    <row r="21" spans="1:8" ht="15" thickBot="1" x14ac:dyDescent="0.35">
      <c r="B21" s="5" t="s">
        <v>11</v>
      </c>
      <c r="C21" s="5" t="s">
        <v>12</v>
      </c>
      <c r="D21" s="5" t="s">
        <v>14</v>
      </c>
      <c r="E21" s="5" t="s">
        <v>22</v>
      </c>
      <c r="F21" s="5" t="s">
        <v>24</v>
      </c>
      <c r="G21" s="5" t="s">
        <v>19</v>
      </c>
      <c r="H21" s="5" t="s">
        <v>20</v>
      </c>
    </row>
    <row r="22" spans="1:8" x14ac:dyDescent="0.3">
      <c r="B22" s="2" t="s">
        <v>343</v>
      </c>
      <c r="C22" s="2" t="s">
        <v>344</v>
      </c>
      <c r="D22" s="2">
        <v>1000</v>
      </c>
      <c r="E22" s="2">
        <v>13</v>
      </c>
      <c r="F22" s="2">
        <v>1000</v>
      </c>
      <c r="G22" s="2">
        <v>0</v>
      </c>
      <c r="H22" s="2">
        <v>400</v>
      </c>
    </row>
    <row r="23" spans="1:8" x14ac:dyDescent="0.3">
      <c r="B23" s="2" t="s">
        <v>346</v>
      </c>
      <c r="C23" s="2" t="s">
        <v>347</v>
      </c>
      <c r="D23" s="2">
        <v>800</v>
      </c>
      <c r="E23" s="2">
        <v>11</v>
      </c>
      <c r="F23" s="2">
        <v>800</v>
      </c>
      <c r="G23" s="2">
        <v>0</v>
      </c>
      <c r="H23" s="2">
        <v>0</v>
      </c>
    </row>
    <row r="24" spans="1:8" x14ac:dyDescent="0.3">
      <c r="B24" s="2" t="s">
        <v>349</v>
      </c>
      <c r="C24" s="2" t="s">
        <v>350</v>
      </c>
      <c r="D24" s="2">
        <v>600</v>
      </c>
      <c r="E24" s="2">
        <v>0</v>
      </c>
      <c r="F24" s="2">
        <v>600</v>
      </c>
      <c r="G24" s="2">
        <v>0</v>
      </c>
      <c r="H24" s="2">
        <v>600</v>
      </c>
    </row>
    <row r="25" spans="1:8" x14ac:dyDescent="0.3">
      <c r="B25" s="2" t="s">
        <v>352</v>
      </c>
      <c r="C25" s="2" t="s">
        <v>353</v>
      </c>
      <c r="D25" s="2">
        <v>600</v>
      </c>
      <c r="E25" s="2">
        <v>-1</v>
      </c>
      <c r="F25" s="2">
        <v>600</v>
      </c>
      <c r="G25" s="2">
        <v>400</v>
      </c>
      <c r="H25" s="2">
        <v>0</v>
      </c>
    </row>
    <row r="26" spans="1:8" x14ac:dyDescent="0.3">
      <c r="B26" s="2" t="s">
        <v>355</v>
      </c>
      <c r="C26" s="2" t="s">
        <v>356</v>
      </c>
      <c r="D26" s="2">
        <v>1000</v>
      </c>
      <c r="E26" s="2">
        <v>0</v>
      </c>
      <c r="F26" s="2">
        <v>1000</v>
      </c>
      <c r="G26" s="2">
        <v>0</v>
      </c>
      <c r="H26" s="2">
        <v>1E+30</v>
      </c>
    </row>
    <row r="27" spans="1:8" ht="15" thickBot="1" x14ac:dyDescent="0.35">
      <c r="B27" s="3" t="s">
        <v>358</v>
      </c>
      <c r="C27" s="3" t="s">
        <v>359</v>
      </c>
      <c r="D27" s="3">
        <v>800</v>
      </c>
      <c r="E27" s="3">
        <v>-1</v>
      </c>
      <c r="F27" s="3">
        <v>800</v>
      </c>
      <c r="G27" s="3">
        <v>0</v>
      </c>
      <c r="H27" s="3">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8E9D7-AF4A-43D9-8778-0548358191BC}">
  <dimension ref="A1:J21"/>
  <sheetViews>
    <sheetView showGridLines="0" workbookViewId="0"/>
  </sheetViews>
  <sheetFormatPr defaultRowHeight="14.4" x14ac:dyDescent="0.3"/>
  <cols>
    <col min="1" max="1" width="2.33203125" customWidth="1"/>
    <col min="2" max="2" width="6.21875" bestFit="1" customWidth="1"/>
    <col min="3" max="3" width="20.5546875" bestFit="1" customWidth="1"/>
    <col min="4" max="4" width="6" bestFit="1" customWidth="1"/>
    <col min="5" max="5" width="2.33203125" customWidth="1"/>
    <col min="6" max="6" width="6.109375" bestFit="1" customWidth="1"/>
    <col min="7" max="7" width="9" bestFit="1" customWidth="1"/>
    <col min="8" max="8" width="2.33203125" customWidth="1"/>
    <col min="9" max="9" width="6.21875" bestFit="1" customWidth="1"/>
    <col min="10" max="10" width="9" bestFit="1" customWidth="1"/>
  </cols>
  <sheetData>
    <row r="1" spans="1:10" x14ac:dyDescent="0.3">
      <c r="A1" s="1" t="s">
        <v>234</v>
      </c>
    </row>
    <row r="2" spans="1:10" x14ac:dyDescent="0.3">
      <c r="A2" s="1" t="s">
        <v>320</v>
      </c>
    </row>
    <row r="3" spans="1:10" x14ac:dyDescent="0.3">
      <c r="A3" s="1" t="s">
        <v>321</v>
      </c>
    </row>
    <row r="5" spans="1:10" ht="15" thickBot="1" x14ac:dyDescent="0.35"/>
    <row r="6" spans="1:10" x14ac:dyDescent="0.3">
      <c r="B6" s="4"/>
      <c r="C6" s="4" t="s">
        <v>3</v>
      </c>
      <c r="D6" s="4"/>
    </row>
    <row r="7" spans="1:10" ht="15" thickBot="1" x14ac:dyDescent="0.35">
      <c r="B7" s="5" t="s">
        <v>11</v>
      </c>
      <c r="C7" s="5" t="s">
        <v>12</v>
      </c>
      <c r="D7" s="5" t="s">
        <v>14</v>
      </c>
    </row>
    <row r="8" spans="1:10" ht="15" thickBot="1" x14ac:dyDescent="0.35">
      <c r="B8" s="3" t="s">
        <v>147</v>
      </c>
      <c r="C8" s="3" t="s">
        <v>324</v>
      </c>
      <c r="D8" s="3">
        <v>20400</v>
      </c>
    </row>
    <row r="10" spans="1:10" ht="15" thickBot="1" x14ac:dyDescent="0.35"/>
    <row r="11" spans="1:10" x14ac:dyDescent="0.3">
      <c r="B11" s="4"/>
      <c r="C11" s="4" t="s">
        <v>235</v>
      </c>
      <c r="D11" s="4"/>
      <c r="F11" s="4" t="s">
        <v>236</v>
      </c>
      <c r="G11" s="4" t="s">
        <v>3</v>
      </c>
      <c r="I11" s="4" t="s">
        <v>239</v>
      </c>
      <c r="J11" s="4" t="s">
        <v>3</v>
      </c>
    </row>
    <row r="12" spans="1:10" ht="15" thickBot="1" x14ac:dyDescent="0.35">
      <c r="B12" s="5" t="s">
        <v>11</v>
      </c>
      <c r="C12" s="5" t="s">
        <v>12</v>
      </c>
      <c r="D12" s="5" t="s">
        <v>14</v>
      </c>
      <c r="F12" s="5" t="s">
        <v>237</v>
      </c>
      <c r="G12" s="5" t="s">
        <v>238</v>
      </c>
      <c r="I12" s="5" t="s">
        <v>237</v>
      </c>
      <c r="J12" s="5" t="s">
        <v>238</v>
      </c>
    </row>
    <row r="13" spans="1:10" x14ac:dyDescent="0.3">
      <c r="B13" s="2" t="s">
        <v>325</v>
      </c>
      <c r="C13" s="2" t="s">
        <v>326</v>
      </c>
      <c r="D13" s="2">
        <v>600</v>
      </c>
      <c r="F13" s="2">
        <v>600</v>
      </c>
      <c r="G13" s="2">
        <v>20400</v>
      </c>
      <c r="I13" s="2">
        <v>600</v>
      </c>
      <c r="J13" s="2">
        <v>20400</v>
      </c>
    </row>
    <row r="14" spans="1:10" x14ac:dyDescent="0.3">
      <c r="B14" s="2" t="s">
        <v>327</v>
      </c>
      <c r="C14" s="2" t="s">
        <v>328</v>
      </c>
      <c r="D14" s="2">
        <v>0</v>
      </c>
      <c r="F14" s="2">
        <v>0</v>
      </c>
      <c r="G14" s="2">
        <v>20400</v>
      </c>
      <c r="I14" s="2">
        <v>0</v>
      </c>
      <c r="J14" s="2">
        <v>20400</v>
      </c>
    </row>
    <row r="15" spans="1:10" x14ac:dyDescent="0.3">
      <c r="B15" s="2" t="s">
        <v>329</v>
      </c>
      <c r="C15" s="2" t="s">
        <v>330</v>
      </c>
      <c r="D15" s="2">
        <v>0</v>
      </c>
      <c r="F15" s="2">
        <v>0</v>
      </c>
      <c r="G15" s="2">
        <v>20400</v>
      </c>
      <c r="I15" s="2">
        <v>0</v>
      </c>
      <c r="J15" s="2">
        <v>20400</v>
      </c>
    </row>
    <row r="16" spans="1:10" x14ac:dyDescent="0.3">
      <c r="B16" s="2" t="s">
        <v>331</v>
      </c>
      <c r="C16" s="2" t="s">
        <v>332</v>
      </c>
      <c r="D16" s="2">
        <v>400</v>
      </c>
      <c r="F16" s="2">
        <v>400</v>
      </c>
      <c r="G16" s="2">
        <v>20400</v>
      </c>
      <c r="I16" s="2">
        <v>400</v>
      </c>
      <c r="J16" s="2">
        <v>20400</v>
      </c>
    </row>
    <row r="17" spans="2:10" x14ac:dyDescent="0.3">
      <c r="B17" s="2" t="s">
        <v>333</v>
      </c>
      <c r="C17" s="2" t="s">
        <v>334</v>
      </c>
      <c r="D17" s="2">
        <v>0</v>
      </c>
      <c r="F17" s="2">
        <v>0</v>
      </c>
      <c r="G17" s="2">
        <v>20400</v>
      </c>
      <c r="I17" s="2">
        <v>0</v>
      </c>
      <c r="J17" s="2">
        <v>20400</v>
      </c>
    </row>
    <row r="18" spans="2:10" x14ac:dyDescent="0.3">
      <c r="B18" s="2" t="s">
        <v>335</v>
      </c>
      <c r="C18" s="2" t="s">
        <v>336</v>
      </c>
      <c r="D18" s="2">
        <v>600</v>
      </c>
      <c r="F18" s="2">
        <v>600</v>
      </c>
      <c r="G18" s="2">
        <v>20400</v>
      </c>
      <c r="I18" s="2">
        <v>600</v>
      </c>
      <c r="J18" s="2">
        <v>20400</v>
      </c>
    </row>
    <row r="19" spans="2:10" x14ac:dyDescent="0.3">
      <c r="B19" s="2" t="s">
        <v>337</v>
      </c>
      <c r="C19" s="2" t="s">
        <v>338</v>
      </c>
      <c r="D19" s="2">
        <v>0</v>
      </c>
      <c r="F19" s="2">
        <v>0</v>
      </c>
      <c r="G19" s="2">
        <v>20400</v>
      </c>
      <c r="I19" s="2">
        <v>0</v>
      </c>
      <c r="J19" s="2">
        <v>20400</v>
      </c>
    </row>
    <row r="20" spans="2:10" x14ac:dyDescent="0.3">
      <c r="B20" s="2" t="s">
        <v>339</v>
      </c>
      <c r="C20" s="2" t="s">
        <v>340</v>
      </c>
      <c r="D20" s="2">
        <v>800</v>
      </c>
      <c r="F20" s="2">
        <v>800</v>
      </c>
      <c r="G20" s="2">
        <v>20400</v>
      </c>
      <c r="I20" s="2">
        <v>800</v>
      </c>
      <c r="J20" s="2">
        <v>20400</v>
      </c>
    </row>
    <row r="21" spans="2:10" ht="15" thickBot="1" x14ac:dyDescent="0.35">
      <c r="B21" s="3" t="s">
        <v>341</v>
      </c>
      <c r="C21" s="3" t="s">
        <v>342</v>
      </c>
      <c r="D21" s="3">
        <v>0</v>
      </c>
      <c r="F21" s="3">
        <v>0</v>
      </c>
      <c r="G21" s="3">
        <v>20400</v>
      </c>
      <c r="I21" s="3">
        <v>0</v>
      </c>
      <c r="J21" s="3">
        <v>20400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E34D-E828-4B61-A4DE-B6638C4501E4}">
  <dimension ref="A1:P40"/>
  <sheetViews>
    <sheetView zoomScale="110" zoomScaleNormal="110" workbookViewId="0">
      <selection activeCell="A5" sqref="A5"/>
    </sheetView>
  </sheetViews>
  <sheetFormatPr defaultRowHeight="14.4" x14ac:dyDescent="0.3"/>
  <cols>
    <col min="5" max="5" width="13.5546875" customWidth="1"/>
    <col min="6" max="6" width="13.88671875" customWidth="1"/>
    <col min="7" max="7" width="13.21875" customWidth="1"/>
    <col min="8" max="8" width="13.5546875" customWidth="1"/>
    <col min="9" max="9" width="12.77734375" customWidth="1"/>
    <col min="10" max="10" width="12.88671875" customWidth="1"/>
  </cols>
  <sheetData>
    <row r="1" spans="1:16" ht="80.400000000000006" customHeight="1" thickBot="1" x14ac:dyDescent="0.35">
      <c r="A1" s="186" t="s">
        <v>361</v>
      </c>
      <c r="C1" s="171" t="s">
        <v>301</v>
      </c>
      <c r="D1" s="172"/>
      <c r="E1" s="172"/>
      <c r="F1" s="172"/>
      <c r="G1" s="172"/>
      <c r="H1" s="172"/>
      <c r="I1" s="172"/>
      <c r="J1" s="172"/>
      <c r="K1" s="172"/>
      <c r="L1" s="172"/>
      <c r="M1" s="172"/>
      <c r="N1" s="172"/>
      <c r="O1" s="172"/>
      <c r="P1" s="173"/>
    </row>
    <row r="2" spans="1:16" ht="15" thickBot="1" x14ac:dyDescent="0.35">
      <c r="A2" s="187"/>
      <c r="G2" s="174" t="s">
        <v>302</v>
      </c>
      <c r="H2" s="175"/>
      <c r="I2" s="176"/>
    </row>
    <row r="3" spans="1:16" ht="14.4" customHeight="1" thickBot="1" x14ac:dyDescent="0.35">
      <c r="F3" s="49"/>
      <c r="G3" s="91">
        <v>1</v>
      </c>
      <c r="H3" s="92">
        <v>2</v>
      </c>
      <c r="I3" s="93">
        <v>3</v>
      </c>
    </row>
    <row r="4" spans="1:16" x14ac:dyDescent="0.3">
      <c r="E4" s="151" t="s">
        <v>303</v>
      </c>
      <c r="F4" s="94">
        <v>1</v>
      </c>
      <c r="G4" s="89" t="s">
        <v>309</v>
      </c>
      <c r="H4" s="87" t="s">
        <v>310</v>
      </c>
      <c r="I4" s="88" t="s">
        <v>306</v>
      </c>
    </row>
    <row r="5" spans="1:16" ht="15" thickBot="1" x14ac:dyDescent="0.35">
      <c r="E5" s="153"/>
      <c r="F5" s="95">
        <v>2</v>
      </c>
      <c r="G5" s="90" t="s">
        <v>307</v>
      </c>
      <c r="H5" s="85" t="s">
        <v>308</v>
      </c>
      <c r="I5" s="86" t="s">
        <v>307</v>
      </c>
    </row>
    <row r="6" spans="1:16" ht="15" thickBot="1" x14ac:dyDescent="0.35"/>
    <row r="7" spans="1:16" ht="14.4" customHeight="1" x14ac:dyDescent="0.3">
      <c r="C7" s="177" t="s">
        <v>304</v>
      </c>
      <c r="D7" s="178"/>
      <c r="E7" s="178"/>
      <c r="F7" s="178"/>
      <c r="G7" s="178"/>
      <c r="H7" s="178"/>
      <c r="I7" s="178"/>
      <c r="J7" s="178"/>
      <c r="K7" s="178"/>
      <c r="L7" s="178"/>
      <c r="M7" s="178"/>
      <c r="N7" s="178"/>
      <c r="O7" s="178"/>
      <c r="P7" s="179"/>
    </row>
    <row r="8" spans="1:16" x14ac:dyDescent="0.3">
      <c r="C8" s="180"/>
      <c r="D8" s="181"/>
      <c r="E8" s="181"/>
      <c r="F8" s="181"/>
      <c r="G8" s="181"/>
      <c r="H8" s="181"/>
      <c r="I8" s="181"/>
      <c r="J8" s="181"/>
      <c r="K8" s="181"/>
      <c r="L8" s="181"/>
      <c r="M8" s="181"/>
      <c r="N8" s="181"/>
      <c r="O8" s="181"/>
      <c r="P8" s="182"/>
    </row>
    <row r="9" spans="1:16" ht="15" thickBot="1" x14ac:dyDescent="0.35">
      <c r="C9" s="183"/>
      <c r="D9" s="184"/>
      <c r="E9" s="184"/>
      <c r="F9" s="184"/>
      <c r="G9" s="184"/>
      <c r="H9" s="184"/>
      <c r="I9" s="184"/>
      <c r="J9" s="184"/>
      <c r="K9" s="184"/>
      <c r="L9" s="184"/>
      <c r="M9" s="184"/>
      <c r="N9" s="184"/>
      <c r="O9" s="184"/>
      <c r="P9" s="185"/>
    </row>
    <row r="10" spans="1:16" ht="15" thickBot="1" x14ac:dyDescent="0.35"/>
    <row r="11" spans="1:16" x14ac:dyDescent="0.3">
      <c r="F11" s="96" t="s">
        <v>302</v>
      </c>
      <c r="G11" s="83">
        <v>1</v>
      </c>
      <c r="H11" s="79">
        <v>2</v>
      </c>
      <c r="I11" s="80">
        <v>3</v>
      </c>
    </row>
    <row r="12" spans="1:16" ht="15" thickBot="1" x14ac:dyDescent="0.35">
      <c r="F12" s="95" t="s">
        <v>305</v>
      </c>
      <c r="G12" s="65">
        <v>600</v>
      </c>
      <c r="H12" s="66">
        <v>1000</v>
      </c>
      <c r="I12" s="67">
        <v>800</v>
      </c>
    </row>
    <row r="13" spans="1:16" ht="15" thickBot="1" x14ac:dyDescent="0.35"/>
    <row r="14" spans="1:16" ht="22.8" customHeight="1" x14ac:dyDescent="0.3">
      <c r="C14" s="157" t="s">
        <v>311</v>
      </c>
      <c r="D14" s="163"/>
      <c r="E14" s="163"/>
      <c r="F14" s="163"/>
      <c r="G14" s="163"/>
      <c r="H14" s="163"/>
      <c r="I14" s="163"/>
      <c r="J14" s="163"/>
      <c r="K14" s="163"/>
      <c r="L14" s="163"/>
      <c r="M14" s="163"/>
      <c r="N14" s="163"/>
      <c r="O14" s="163"/>
      <c r="P14" s="164"/>
    </row>
    <row r="15" spans="1:16" ht="22.8" customHeight="1" thickBot="1" x14ac:dyDescent="0.35">
      <c r="C15" s="159"/>
      <c r="D15" s="165"/>
      <c r="E15" s="165"/>
      <c r="F15" s="165"/>
      <c r="G15" s="165"/>
      <c r="H15" s="165"/>
      <c r="I15" s="165"/>
      <c r="J15" s="165"/>
      <c r="K15" s="165"/>
      <c r="L15" s="165"/>
      <c r="M15" s="165"/>
      <c r="N15" s="165"/>
      <c r="O15" s="165"/>
      <c r="P15" s="166"/>
    </row>
    <row r="16" spans="1:16" ht="15" thickBot="1" x14ac:dyDescent="0.35"/>
    <row r="17" spans="1:9" ht="15" thickBot="1" x14ac:dyDescent="0.35">
      <c r="A17" s="167" t="s">
        <v>312</v>
      </c>
      <c r="B17" s="168"/>
      <c r="F17" s="169" t="s">
        <v>177</v>
      </c>
      <c r="G17" s="170"/>
    </row>
    <row r="18" spans="1:9" ht="15" thickBot="1" x14ac:dyDescent="0.35">
      <c r="E18" s="49"/>
      <c r="F18" s="55" t="s">
        <v>313</v>
      </c>
      <c r="G18" s="54" t="s">
        <v>314</v>
      </c>
      <c r="H18" s="61" t="s">
        <v>248</v>
      </c>
    </row>
    <row r="19" spans="1:9" x14ac:dyDescent="0.3">
      <c r="D19" s="110" t="s">
        <v>181</v>
      </c>
      <c r="E19" s="58" t="s">
        <v>315</v>
      </c>
      <c r="F19" s="89">
        <v>12</v>
      </c>
      <c r="G19" s="88">
        <v>10</v>
      </c>
      <c r="H19" s="68">
        <v>600</v>
      </c>
    </row>
    <row r="20" spans="1:9" x14ac:dyDescent="0.3">
      <c r="D20" s="113"/>
      <c r="E20" s="59" t="s">
        <v>316</v>
      </c>
      <c r="F20" s="104">
        <v>13</v>
      </c>
      <c r="G20" s="84">
        <v>11</v>
      </c>
      <c r="H20" s="69">
        <v>1000</v>
      </c>
    </row>
    <row r="21" spans="1:9" ht="15" thickBot="1" x14ac:dyDescent="0.35">
      <c r="D21" s="116"/>
      <c r="E21" s="60" t="s">
        <v>317</v>
      </c>
      <c r="F21" s="90">
        <v>14</v>
      </c>
      <c r="G21" s="86">
        <v>10</v>
      </c>
      <c r="H21" s="73">
        <v>800</v>
      </c>
    </row>
    <row r="22" spans="1:9" ht="15" thickBot="1" x14ac:dyDescent="0.35">
      <c r="E22" s="62" t="s">
        <v>318</v>
      </c>
      <c r="F22" s="70">
        <v>1000</v>
      </c>
      <c r="G22" s="72">
        <v>800</v>
      </c>
      <c r="H22" s="49"/>
    </row>
    <row r="23" spans="1:9" ht="15" thickBot="1" x14ac:dyDescent="0.35"/>
    <row r="24" spans="1:9" ht="16.2" thickBot="1" x14ac:dyDescent="0.35">
      <c r="D24" s="160" t="s">
        <v>319</v>
      </c>
      <c r="E24" s="161"/>
      <c r="F24" s="161"/>
      <c r="G24" s="161"/>
      <c r="H24" s="161"/>
      <c r="I24" s="162"/>
    </row>
    <row r="25" spans="1:9" ht="15" thickBot="1" x14ac:dyDescent="0.35">
      <c r="F25" s="129" t="s">
        <v>177</v>
      </c>
      <c r="G25" s="130"/>
      <c r="H25" s="131"/>
    </row>
    <row r="26" spans="1:9" ht="15" thickBot="1" x14ac:dyDescent="0.35">
      <c r="E26" s="49"/>
      <c r="F26" s="52" t="s">
        <v>313</v>
      </c>
      <c r="G26" s="53" t="s">
        <v>314</v>
      </c>
      <c r="H26" s="99" t="s">
        <v>249</v>
      </c>
      <c r="I26" s="49" t="s">
        <v>248</v>
      </c>
    </row>
    <row r="27" spans="1:9" x14ac:dyDescent="0.3">
      <c r="D27" s="157" t="s">
        <v>181</v>
      </c>
      <c r="E27" s="58" t="s">
        <v>315</v>
      </c>
      <c r="F27" s="56">
        <v>12</v>
      </c>
      <c r="G27" s="51">
        <v>10</v>
      </c>
      <c r="H27" s="100">
        <v>0</v>
      </c>
      <c r="I27" s="58">
        <v>600</v>
      </c>
    </row>
    <row r="28" spans="1:9" x14ac:dyDescent="0.3">
      <c r="D28" s="158"/>
      <c r="E28" s="59" t="s">
        <v>316</v>
      </c>
      <c r="F28" s="57">
        <v>13</v>
      </c>
      <c r="G28" s="50">
        <v>11</v>
      </c>
      <c r="H28" s="101">
        <v>0</v>
      </c>
      <c r="I28" s="59">
        <v>1000</v>
      </c>
    </row>
    <row r="29" spans="1:9" ht="15" thickBot="1" x14ac:dyDescent="0.35">
      <c r="D29" s="159"/>
      <c r="E29" s="60" t="s">
        <v>317</v>
      </c>
      <c r="F29" s="97">
        <v>14</v>
      </c>
      <c r="G29" s="98">
        <v>10</v>
      </c>
      <c r="H29" s="102">
        <v>0</v>
      </c>
      <c r="I29" s="103">
        <v>800</v>
      </c>
    </row>
    <row r="30" spans="1:9" ht="15" thickBot="1" x14ac:dyDescent="0.35">
      <c r="E30" s="62" t="s">
        <v>318</v>
      </c>
      <c r="F30" s="52">
        <v>1000</v>
      </c>
      <c r="G30" s="99">
        <v>800</v>
      </c>
      <c r="H30" s="78">
        <v>600</v>
      </c>
      <c r="I30" s="49">
        <f>SUM(F30:H30)</f>
        <v>2400</v>
      </c>
    </row>
    <row r="31" spans="1:9" ht="15" thickBot="1" x14ac:dyDescent="0.35"/>
    <row r="32" spans="1:9" ht="15" thickBot="1" x14ac:dyDescent="0.35">
      <c r="F32" s="129" t="s">
        <v>177</v>
      </c>
      <c r="G32" s="130"/>
      <c r="H32" s="131"/>
    </row>
    <row r="33" spans="4:10" ht="15" thickBot="1" x14ac:dyDescent="0.35">
      <c r="E33" s="49"/>
      <c r="F33" s="52" t="s">
        <v>313</v>
      </c>
      <c r="G33" s="53" t="s">
        <v>314</v>
      </c>
      <c r="H33" s="99" t="s">
        <v>249</v>
      </c>
      <c r="I33" t="s">
        <v>185</v>
      </c>
      <c r="J33" s="49" t="s">
        <v>248</v>
      </c>
    </row>
    <row r="34" spans="4:10" x14ac:dyDescent="0.3">
      <c r="D34" s="157" t="s">
        <v>181</v>
      </c>
      <c r="E34" s="58" t="s">
        <v>315</v>
      </c>
      <c r="F34" s="56">
        <v>600</v>
      </c>
      <c r="G34" s="51">
        <v>0</v>
      </c>
      <c r="H34" s="100">
        <v>0</v>
      </c>
      <c r="I34">
        <f>SUM(F34:H34)</f>
        <v>600</v>
      </c>
      <c r="J34" s="58">
        <v>600</v>
      </c>
    </row>
    <row r="35" spans="4:10" x14ac:dyDescent="0.3">
      <c r="D35" s="158"/>
      <c r="E35" s="59" t="s">
        <v>316</v>
      </c>
      <c r="F35" s="57">
        <v>400</v>
      </c>
      <c r="G35" s="50">
        <v>0</v>
      </c>
      <c r="H35" s="101">
        <v>600</v>
      </c>
      <c r="I35">
        <f t="shared" ref="I35:I36" si="0">SUM(F35:H35)</f>
        <v>1000</v>
      </c>
      <c r="J35" s="59">
        <v>1000</v>
      </c>
    </row>
    <row r="36" spans="4:10" ht="15" thickBot="1" x14ac:dyDescent="0.35">
      <c r="D36" s="159"/>
      <c r="E36" s="60" t="s">
        <v>317</v>
      </c>
      <c r="F36" s="97">
        <v>0</v>
      </c>
      <c r="G36" s="98">
        <v>800</v>
      </c>
      <c r="H36" s="102">
        <v>0</v>
      </c>
      <c r="I36">
        <f t="shared" si="0"/>
        <v>800</v>
      </c>
      <c r="J36" s="103">
        <v>800</v>
      </c>
    </row>
    <row r="37" spans="4:10" ht="15" thickBot="1" x14ac:dyDescent="0.35">
      <c r="E37" s="74" t="s">
        <v>184</v>
      </c>
      <c r="F37">
        <f>SUM(F34:F36)</f>
        <v>1000</v>
      </c>
      <c r="G37">
        <f t="shared" ref="G37:H37" si="1">SUM(G34:G36)</f>
        <v>800</v>
      </c>
      <c r="H37">
        <f t="shared" si="1"/>
        <v>600</v>
      </c>
    </row>
    <row r="38" spans="4:10" ht="15" thickBot="1" x14ac:dyDescent="0.35">
      <c r="E38" s="62" t="s">
        <v>318</v>
      </c>
      <c r="F38" s="52">
        <v>1000</v>
      </c>
      <c r="G38" s="99">
        <v>800</v>
      </c>
      <c r="H38" s="78">
        <v>600</v>
      </c>
      <c r="J38" s="49">
        <f>SUM(F38:H38)</f>
        <v>2400</v>
      </c>
    </row>
    <row r="39" spans="4:10" ht="15" thickBot="1" x14ac:dyDescent="0.35"/>
    <row r="40" spans="4:10" ht="15" thickBot="1" x14ac:dyDescent="0.35">
      <c r="E40" s="76" t="s">
        <v>3</v>
      </c>
      <c r="F40" s="54">
        <f>SUMPRODUCT(F27:H29,F34:H36)</f>
        <v>20400</v>
      </c>
    </row>
  </sheetData>
  <mergeCells count="14">
    <mergeCell ref="F32:H32"/>
    <mergeCell ref="D34:D36"/>
    <mergeCell ref="D19:D21"/>
    <mergeCell ref="D27:D29"/>
    <mergeCell ref="F25:H25"/>
    <mergeCell ref="D24:I24"/>
    <mergeCell ref="C14:P15"/>
    <mergeCell ref="A17:B17"/>
    <mergeCell ref="F17:G17"/>
    <mergeCell ref="C1:P1"/>
    <mergeCell ref="G2:I2"/>
    <mergeCell ref="E4:E5"/>
    <mergeCell ref="C7:P9"/>
    <mergeCell ref="A1:A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846B-41F5-4072-9A33-D81EAA3ADF6A}">
  <dimension ref="A1:Z299"/>
  <sheetViews>
    <sheetView tabSelected="1" workbookViewId="0">
      <selection activeCell="L9" sqref="L9"/>
    </sheetView>
  </sheetViews>
  <sheetFormatPr defaultRowHeight="14.4" x14ac:dyDescent="0.3"/>
  <cols>
    <col min="6" max="6" width="8.88671875" customWidth="1"/>
  </cols>
  <sheetData>
    <row r="1" spans="1:26" ht="15" thickBot="1" x14ac:dyDescent="0.35">
      <c r="A1" s="188" t="s">
        <v>362</v>
      </c>
      <c r="B1" s="189"/>
      <c r="C1" s="189"/>
      <c r="D1" s="189"/>
      <c r="E1" s="189"/>
      <c r="F1" s="189"/>
      <c r="G1" s="189"/>
      <c r="H1" s="189"/>
      <c r="I1" s="189"/>
      <c r="J1" s="189"/>
      <c r="K1" s="189"/>
      <c r="L1" s="189"/>
      <c r="M1" s="189"/>
      <c r="N1" s="189"/>
      <c r="O1" s="189"/>
      <c r="P1" s="189"/>
      <c r="Q1" s="189"/>
      <c r="R1" s="189"/>
      <c r="S1" s="189"/>
      <c r="T1" s="189"/>
      <c r="U1" s="189"/>
      <c r="V1" s="189"/>
      <c r="W1" s="189"/>
      <c r="X1" s="189"/>
      <c r="Y1" s="189"/>
      <c r="Z1" s="189"/>
    </row>
    <row r="2" spans="1:26" ht="15" thickBot="1" x14ac:dyDescent="0.35">
      <c r="A2" s="188"/>
      <c r="B2" s="189"/>
      <c r="C2" s="189"/>
      <c r="D2" s="190" t="s">
        <v>363</v>
      </c>
      <c r="E2" s="191"/>
      <c r="F2" s="191"/>
      <c r="G2" s="192"/>
      <c r="H2" s="189"/>
      <c r="I2" s="189"/>
      <c r="J2" s="189"/>
      <c r="K2" s="189"/>
      <c r="L2" s="189"/>
      <c r="M2" s="189"/>
      <c r="N2" s="189"/>
      <c r="O2" s="189"/>
      <c r="P2" s="189"/>
      <c r="Q2" s="189"/>
      <c r="R2" s="189"/>
      <c r="S2" s="189"/>
      <c r="T2" s="189"/>
      <c r="U2" s="189"/>
      <c r="V2" s="189"/>
      <c r="W2" s="189"/>
      <c r="X2" s="189"/>
      <c r="Y2" s="189"/>
      <c r="Z2" s="189"/>
    </row>
    <row r="3" spans="1:26" x14ac:dyDescent="0.3">
      <c r="A3" s="188"/>
      <c r="B3" s="189"/>
      <c r="C3" s="189"/>
      <c r="D3" s="189"/>
      <c r="E3" s="189"/>
      <c r="F3" s="189"/>
      <c r="G3" s="189"/>
      <c r="H3" s="189"/>
      <c r="I3" s="189"/>
      <c r="J3" s="189"/>
      <c r="K3" s="189"/>
      <c r="L3" s="189"/>
      <c r="M3" s="189"/>
      <c r="N3" s="189"/>
      <c r="O3" s="189"/>
      <c r="P3" s="189"/>
      <c r="Q3" s="189"/>
      <c r="R3" s="189"/>
      <c r="S3" s="189"/>
      <c r="T3" s="189"/>
      <c r="U3" s="189"/>
      <c r="V3" s="189"/>
      <c r="W3" s="189"/>
      <c r="X3" s="189"/>
      <c r="Y3" s="189"/>
      <c r="Z3" s="189"/>
    </row>
    <row r="4" spans="1:26" x14ac:dyDescent="0.3">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row>
    <row r="5" spans="1:26" x14ac:dyDescent="0.3">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row>
    <row r="6" spans="1:26" x14ac:dyDescent="0.3">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row>
    <row r="7" spans="1:26" x14ac:dyDescent="0.3">
      <c r="A7" s="189"/>
      <c r="B7" s="189"/>
      <c r="C7" s="189"/>
      <c r="D7" s="189"/>
      <c r="E7" s="189"/>
      <c r="F7" s="189"/>
      <c r="G7" s="189"/>
      <c r="H7" s="189"/>
      <c r="I7" s="189"/>
      <c r="J7" s="189"/>
      <c r="K7" s="189"/>
      <c r="L7" s="189"/>
      <c r="M7" s="189"/>
      <c r="N7" s="189"/>
      <c r="O7" s="189"/>
      <c r="P7" s="189"/>
      <c r="Q7" s="189"/>
      <c r="R7" s="189"/>
      <c r="S7" s="189"/>
      <c r="T7" s="189"/>
      <c r="U7" s="189"/>
      <c r="V7" s="189"/>
      <c r="W7" s="189"/>
      <c r="X7" s="189"/>
      <c r="Y7" s="189"/>
      <c r="Z7" s="189"/>
    </row>
    <row r="8" spans="1:26" x14ac:dyDescent="0.3">
      <c r="A8" s="189"/>
      <c r="B8" s="189"/>
      <c r="C8" s="189"/>
      <c r="D8" s="189"/>
      <c r="E8" s="189"/>
      <c r="F8" s="189"/>
      <c r="G8" s="189"/>
      <c r="H8" s="189"/>
      <c r="I8" s="189"/>
      <c r="J8" s="189"/>
      <c r="K8" s="189"/>
      <c r="L8" s="189"/>
      <c r="M8" s="189"/>
      <c r="N8" s="189"/>
      <c r="O8" s="189"/>
      <c r="P8" s="189"/>
      <c r="Q8" s="189"/>
      <c r="R8" s="189"/>
      <c r="S8" s="189"/>
      <c r="T8" s="189"/>
      <c r="U8" s="189"/>
      <c r="V8" s="189"/>
      <c r="W8" s="189"/>
      <c r="X8" s="189"/>
      <c r="Y8" s="189"/>
      <c r="Z8" s="189"/>
    </row>
    <row r="9" spans="1:26" x14ac:dyDescent="0.3">
      <c r="A9" s="189"/>
      <c r="B9" s="189"/>
      <c r="C9" s="189"/>
      <c r="D9" s="189"/>
      <c r="E9" s="189"/>
      <c r="F9" s="189"/>
      <c r="G9" s="189"/>
      <c r="H9" s="189"/>
      <c r="I9" s="189"/>
      <c r="J9" s="189"/>
      <c r="K9" s="189"/>
      <c r="L9" s="189"/>
      <c r="M9" s="189"/>
      <c r="N9" s="189"/>
      <c r="O9" s="189"/>
      <c r="P9" s="189"/>
      <c r="Q9" s="189"/>
      <c r="R9" s="189"/>
      <c r="S9" s="189"/>
      <c r="T9" s="189"/>
      <c r="U9" s="189"/>
      <c r="V9" s="189"/>
      <c r="W9" s="189"/>
      <c r="X9" s="189"/>
      <c r="Y9" s="189"/>
      <c r="Z9" s="189"/>
    </row>
    <row r="10" spans="1:26" x14ac:dyDescent="0.3">
      <c r="A10" s="189"/>
      <c r="B10" s="189"/>
      <c r="C10" s="189"/>
      <c r="D10" s="189"/>
      <c r="E10" s="189"/>
      <c r="F10" s="189"/>
      <c r="G10" s="189"/>
      <c r="H10" s="189"/>
      <c r="I10" s="189"/>
      <c r="J10" s="189"/>
      <c r="K10" s="189"/>
      <c r="L10" s="189"/>
      <c r="M10" s="189"/>
      <c r="N10" s="189"/>
      <c r="O10" s="189"/>
      <c r="P10" s="189"/>
      <c r="Q10" s="189"/>
      <c r="R10" s="189"/>
      <c r="S10" s="189"/>
      <c r="T10" s="189"/>
      <c r="U10" s="189"/>
      <c r="V10" s="189"/>
      <c r="W10" s="189"/>
      <c r="X10" s="189"/>
      <c r="Y10" s="189"/>
      <c r="Z10" s="189"/>
    </row>
    <row r="11" spans="1:26" x14ac:dyDescent="0.3">
      <c r="A11" s="189"/>
      <c r="B11" s="189"/>
      <c r="C11" s="189"/>
      <c r="D11" s="189"/>
      <c r="E11" s="189"/>
      <c r="F11" s="189"/>
      <c r="G11" s="189"/>
      <c r="H11" s="189"/>
      <c r="I11" s="189"/>
      <c r="J11" s="189"/>
      <c r="K11" s="189"/>
      <c r="L11" s="189"/>
      <c r="M11" s="189"/>
      <c r="N11" s="189"/>
      <c r="O11" s="189"/>
      <c r="P11" s="189"/>
      <c r="Q11" s="189"/>
      <c r="R11" s="189"/>
      <c r="S11" s="189"/>
      <c r="T11" s="189"/>
      <c r="U11" s="189"/>
      <c r="V11" s="189"/>
      <c r="W11" s="189"/>
      <c r="X11" s="189"/>
      <c r="Y11" s="189"/>
      <c r="Z11" s="189"/>
    </row>
    <row r="12" spans="1:26" x14ac:dyDescent="0.3">
      <c r="A12" s="189"/>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row>
    <row r="13" spans="1:26" x14ac:dyDescent="0.3">
      <c r="A13" s="189"/>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row>
    <row r="14" spans="1:26" x14ac:dyDescent="0.3">
      <c r="A14" s="189"/>
      <c r="B14" s="189"/>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row>
    <row r="15" spans="1:26" x14ac:dyDescent="0.3">
      <c r="A15" s="189"/>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row>
    <row r="16" spans="1:26" x14ac:dyDescent="0.3">
      <c r="A16" s="189"/>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row>
    <row r="17" spans="1:26" x14ac:dyDescent="0.3">
      <c r="A17" s="189"/>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row>
    <row r="18" spans="1:26" x14ac:dyDescent="0.3">
      <c r="A18" s="189"/>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row>
    <row r="19" spans="1:26" x14ac:dyDescent="0.3">
      <c r="A19" s="189"/>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row>
    <row r="20" spans="1:26" x14ac:dyDescent="0.3">
      <c r="A20" s="189"/>
      <c r="B20" s="189"/>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row>
    <row r="21" spans="1:26" x14ac:dyDescent="0.3">
      <c r="A21" s="189"/>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row>
    <row r="22" spans="1:26" x14ac:dyDescent="0.3">
      <c r="A22" s="189"/>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row>
    <row r="23" spans="1:26" x14ac:dyDescent="0.3">
      <c r="A23" s="189"/>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row>
    <row r="24" spans="1:26" x14ac:dyDescent="0.3">
      <c r="A24" s="189"/>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row>
    <row r="25" spans="1:26" x14ac:dyDescent="0.3">
      <c r="A25" s="189"/>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row>
    <row r="26" spans="1:26" x14ac:dyDescent="0.3">
      <c r="A26" s="189"/>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row>
    <row r="27" spans="1:26" x14ac:dyDescent="0.3">
      <c r="A27" s="189"/>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row>
    <row r="28" spans="1:26" x14ac:dyDescent="0.3">
      <c r="A28" s="189"/>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row>
    <row r="29" spans="1:26" x14ac:dyDescent="0.3">
      <c r="A29" s="189"/>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row>
    <row r="30" spans="1:26" x14ac:dyDescent="0.3">
      <c r="A30" s="189"/>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row>
    <row r="31" spans="1:26" x14ac:dyDescent="0.3">
      <c r="A31" s="189"/>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row>
    <row r="32" spans="1:26" x14ac:dyDescent="0.3">
      <c r="A32" s="18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row>
    <row r="33" spans="1:26" x14ac:dyDescent="0.3">
      <c r="A33" s="189"/>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row>
    <row r="34" spans="1:26" x14ac:dyDescent="0.3">
      <c r="A34" s="189"/>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row>
    <row r="35" spans="1:26" x14ac:dyDescent="0.3">
      <c r="A35" s="189"/>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row>
    <row r="36" spans="1:26" x14ac:dyDescent="0.3">
      <c r="A36" s="189"/>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row>
    <row r="37" spans="1:26" x14ac:dyDescent="0.3">
      <c r="A37" s="189"/>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row>
    <row r="38" spans="1:26" x14ac:dyDescent="0.3">
      <c r="A38" s="189"/>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row>
    <row r="39" spans="1:26" x14ac:dyDescent="0.3">
      <c r="A39" s="189"/>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row>
    <row r="40" spans="1:26" x14ac:dyDescent="0.3">
      <c r="A40" s="189"/>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row>
    <row r="41" spans="1:26" x14ac:dyDescent="0.3">
      <c r="A41" s="189"/>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row>
    <row r="42" spans="1:26" x14ac:dyDescent="0.3">
      <c r="A42" s="189"/>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row>
    <row r="43" spans="1:26" x14ac:dyDescent="0.3">
      <c r="A43" s="189"/>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row>
    <row r="44" spans="1:26" x14ac:dyDescent="0.3">
      <c r="A44" s="189"/>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row>
    <row r="45" spans="1:26" x14ac:dyDescent="0.3">
      <c r="A45" s="189"/>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c r="Z45" s="189"/>
    </row>
    <row r="46" spans="1:26" x14ac:dyDescent="0.3">
      <c r="A46" s="189"/>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x14ac:dyDescent="0.3">
      <c r="A47" s="189"/>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row>
    <row r="48" spans="1:26" x14ac:dyDescent="0.3">
      <c r="A48" s="189"/>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row>
    <row r="49" spans="1:26" x14ac:dyDescent="0.3">
      <c r="A49" s="189"/>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row>
    <row r="50" spans="1:26" x14ac:dyDescent="0.3">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x14ac:dyDescent="0.3">
      <c r="A51" s="189"/>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x14ac:dyDescent="0.3">
      <c r="A52" s="189"/>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x14ac:dyDescent="0.3">
      <c r="A53" s="189"/>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row>
    <row r="54" spans="1:26" x14ac:dyDescent="0.3">
      <c r="A54" s="189"/>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row>
    <row r="55" spans="1:26" x14ac:dyDescent="0.3">
      <c r="A55" s="189"/>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row>
    <row r="56" spans="1:26" x14ac:dyDescent="0.3">
      <c r="A56" s="189"/>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x14ac:dyDescent="0.3">
      <c r="A57" s="189"/>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x14ac:dyDescent="0.3">
      <c r="A58" s="189"/>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row>
    <row r="59" spans="1:26" x14ac:dyDescent="0.3">
      <c r="A59" s="189"/>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x14ac:dyDescent="0.3">
      <c r="A60" s="189"/>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row>
    <row r="61" spans="1:26" x14ac:dyDescent="0.3">
      <c r="A61" s="189"/>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row>
    <row r="62" spans="1:26" x14ac:dyDescent="0.3">
      <c r="A62" s="189"/>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x14ac:dyDescent="0.3">
      <c r="A63" s="189"/>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row>
    <row r="64" spans="1:26" x14ac:dyDescent="0.3">
      <c r="A64" s="189"/>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row>
    <row r="65" spans="1:26" x14ac:dyDescent="0.3">
      <c r="A65" s="189"/>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x14ac:dyDescent="0.3">
      <c r="A66" s="189"/>
      <c r="B66" s="189"/>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row>
    <row r="67" spans="1:26" x14ac:dyDescent="0.3">
      <c r="A67" s="189"/>
      <c r="B67" s="189"/>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row>
    <row r="68" spans="1:26" x14ac:dyDescent="0.3">
      <c r="A68" s="189"/>
      <c r="B68" s="189"/>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row>
    <row r="69" spans="1:26" x14ac:dyDescent="0.3">
      <c r="A69" s="189"/>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row>
    <row r="70" spans="1:26" x14ac:dyDescent="0.3">
      <c r="A70" s="189"/>
      <c r="B70" s="189"/>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row>
    <row r="71" spans="1:26" x14ac:dyDescent="0.3">
      <c r="A71" s="189"/>
      <c r="B71" s="189"/>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row>
    <row r="72" spans="1:26" x14ac:dyDescent="0.3">
      <c r="A72" s="189"/>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row>
    <row r="73" spans="1:26" x14ac:dyDescent="0.3">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row>
    <row r="74" spans="1:26" x14ac:dyDescent="0.3">
      <c r="A74" s="189"/>
      <c r="B74" s="189"/>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row>
    <row r="75" spans="1:26" x14ac:dyDescent="0.3">
      <c r="A75" s="189"/>
      <c r="B75" s="189"/>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row>
    <row r="76" spans="1:26" x14ac:dyDescent="0.3">
      <c r="A76" s="189"/>
      <c r="B76" s="189"/>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row>
    <row r="77" spans="1:26" x14ac:dyDescent="0.3">
      <c r="A77" s="189"/>
      <c r="B77" s="189"/>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row>
    <row r="78" spans="1:26" x14ac:dyDescent="0.3">
      <c r="A78" s="189"/>
      <c r="B78" s="189"/>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row>
    <row r="79" spans="1:26" x14ac:dyDescent="0.3">
      <c r="A79" s="189"/>
      <c r="B79" s="189"/>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row>
    <row r="80" spans="1:26" x14ac:dyDescent="0.3">
      <c r="A80" s="189"/>
      <c r="B80" s="189"/>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row>
    <row r="81" spans="1:26" x14ac:dyDescent="0.3">
      <c r="A81" s="189"/>
      <c r="B81" s="189"/>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row>
    <row r="82" spans="1:26" x14ac:dyDescent="0.3">
      <c r="A82" s="189"/>
      <c r="B82" s="189"/>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row>
    <row r="83" spans="1:26" x14ac:dyDescent="0.3">
      <c r="A83" s="189"/>
      <c r="B83" s="189"/>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row>
    <row r="84" spans="1:26" x14ac:dyDescent="0.3">
      <c r="A84" s="189"/>
      <c r="B84" s="189"/>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row>
    <row r="85" spans="1:26" x14ac:dyDescent="0.3">
      <c r="A85" s="189"/>
      <c r="B85" s="189"/>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row>
    <row r="86" spans="1:26" x14ac:dyDescent="0.3">
      <c r="A86" s="189"/>
      <c r="B86" s="189"/>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row>
    <row r="87" spans="1:26" x14ac:dyDescent="0.3">
      <c r="A87" s="189"/>
      <c r="B87" s="189"/>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row>
    <row r="88" spans="1:26" x14ac:dyDescent="0.3">
      <c r="A88" s="189"/>
      <c r="B88" s="189"/>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row>
    <row r="89" spans="1:26" x14ac:dyDescent="0.3">
      <c r="A89" s="189"/>
      <c r="B89" s="189"/>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row>
    <row r="90" spans="1:26" x14ac:dyDescent="0.3">
      <c r="A90" s="189"/>
      <c r="B90" s="189"/>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row>
    <row r="91" spans="1:26" x14ac:dyDescent="0.3">
      <c r="A91" s="189"/>
      <c r="B91" s="189"/>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row>
    <row r="92" spans="1:26" x14ac:dyDescent="0.3">
      <c r="A92" s="189"/>
      <c r="B92" s="189"/>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row>
    <row r="93" spans="1:26" x14ac:dyDescent="0.3">
      <c r="A93" s="189"/>
      <c r="B93" s="189"/>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row>
    <row r="94" spans="1:26" x14ac:dyDescent="0.3">
      <c r="A94" s="189"/>
      <c r="B94" s="189"/>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row>
    <row r="95" spans="1:26" x14ac:dyDescent="0.3">
      <c r="A95" s="189"/>
      <c r="B95" s="189"/>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row>
    <row r="96" spans="1:26" x14ac:dyDescent="0.3">
      <c r="A96" s="189"/>
      <c r="B96" s="189"/>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row>
    <row r="97" spans="1:26" x14ac:dyDescent="0.3">
      <c r="A97" s="189"/>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row>
    <row r="98" spans="1:26" x14ac:dyDescent="0.3">
      <c r="A98" s="189"/>
      <c r="B98" s="189"/>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row>
    <row r="99" spans="1:26" x14ac:dyDescent="0.3">
      <c r="A99" s="189"/>
      <c r="B99" s="189"/>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row>
    <row r="100" spans="1:26" x14ac:dyDescent="0.3">
      <c r="A100" s="189"/>
      <c r="B100" s="189"/>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row>
    <row r="101" spans="1:26" x14ac:dyDescent="0.3">
      <c r="A101" s="189"/>
      <c r="B101" s="189"/>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row>
    <row r="102" spans="1:26" x14ac:dyDescent="0.3">
      <c r="A102" s="189"/>
      <c r="B102" s="189"/>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row>
    <row r="103" spans="1:26" x14ac:dyDescent="0.3">
      <c r="A103" s="189"/>
      <c r="B103" s="189"/>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row>
    <row r="104" spans="1:26" x14ac:dyDescent="0.3">
      <c r="A104" s="189"/>
      <c r="B104" s="189"/>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row>
    <row r="105" spans="1:26" x14ac:dyDescent="0.3">
      <c r="A105" s="189"/>
      <c r="B105" s="189"/>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row>
    <row r="106" spans="1:26" x14ac:dyDescent="0.3">
      <c r="A106" s="189"/>
      <c r="B106" s="189"/>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row>
    <row r="107" spans="1:26" x14ac:dyDescent="0.3">
      <c r="A107" s="189"/>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row>
    <row r="108" spans="1:26" x14ac:dyDescent="0.3">
      <c r="A108" s="189"/>
      <c r="B108" s="189"/>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row>
    <row r="109" spans="1:26" x14ac:dyDescent="0.3">
      <c r="A109" s="189"/>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row>
    <row r="110" spans="1:26" x14ac:dyDescent="0.3">
      <c r="A110" s="189"/>
      <c r="B110" s="189"/>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row>
    <row r="111" spans="1:26" x14ac:dyDescent="0.3">
      <c r="A111" s="189"/>
      <c r="B111" s="189"/>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row>
    <row r="112" spans="1:26" x14ac:dyDescent="0.3">
      <c r="A112" s="189"/>
      <c r="B112" s="189"/>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row>
    <row r="113" spans="1:26" x14ac:dyDescent="0.3">
      <c r="A113" s="189"/>
      <c r="B113" s="189"/>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row>
    <row r="114" spans="1:26" x14ac:dyDescent="0.3">
      <c r="A114" s="189"/>
      <c r="B114" s="189"/>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row>
    <row r="115" spans="1:26" x14ac:dyDescent="0.3">
      <c r="A115" s="189"/>
      <c r="B115" s="189"/>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row>
    <row r="116" spans="1:26" x14ac:dyDescent="0.3">
      <c r="A116" s="189"/>
      <c r="B116" s="189"/>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row>
    <row r="117" spans="1:26" x14ac:dyDescent="0.3">
      <c r="A117" s="189"/>
      <c r="B117" s="189"/>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row>
    <row r="118" spans="1:26" x14ac:dyDescent="0.3">
      <c r="A118" s="189"/>
      <c r="B118" s="189"/>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row>
    <row r="119" spans="1:26" x14ac:dyDescent="0.3">
      <c r="A119" s="189"/>
      <c r="B119" s="189"/>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row>
    <row r="120" spans="1:26" x14ac:dyDescent="0.3">
      <c r="A120" s="189"/>
      <c r="B120" s="189"/>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row>
    <row r="121" spans="1:26" x14ac:dyDescent="0.3">
      <c r="A121" s="189"/>
      <c r="B121" s="189"/>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row>
    <row r="122" spans="1:26" x14ac:dyDescent="0.3">
      <c r="A122" s="189"/>
      <c r="B122" s="189"/>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row>
    <row r="123" spans="1:26" x14ac:dyDescent="0.3">
      <c r="A123" s="189"/>
      <c r="B123" s="189"/>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row>
    <row r="124" spans="1:26" x14ac:dyDescent="0.3">
      <c r="A124" s="189"/>
      <c r="B124" s="189"/>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row>
    <row r="125" spans="1:26" x14ac:dyDescent="0.3">
      <c r="A125" s="189"/>
      <c r="B125" s="189"/>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row>
    <row r="126" spans="1:26" x14ac:dyDescent="0.3">
      <c r="A126" s="189"/>
      <c r="B126" s="189"/>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row>
    <row r="127" spans="1:26" x14ac:dyDescent="0.3">
      <c r="A127" s="189"/>
      <c r="B127" s="189"/>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row>
    <row r="128" spans="1:26" x14ac:dyDescent="0.3">
      <c r="A128" s="189"/>
      <c r="B128" s="189"/>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row>
    <row r="129" spans="1:26" x14ac:dyDescent="0.3">
      <c r="A129" s="189"/>
      <c r="B129" s="189"/>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row>
    <row r="130" spans="1:26" x14ac:dyDescent="0.3">
      <c r="A130" s="189"/>
      <c r="B130" s="189"/>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row>
    <row r="131" spans="1:26" x14ac:dyDescent="0.3">
      <c r="A131" s="189"/>
      <c r="B131" s="189"/>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row>
    <row r="132" spans="1:26" x14ac:dyDescent="0.3">
      <c r="A132" s="189"/>
      <c r="B132" s="189"/>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row>
    <row r="133" spans="1:26" x14ac:dyDescent="0.3">
      <c r="A133" s="189"/>
      <c r="B133" s="189"/>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row>
    <row r="134" spans="1:26" x14ac:dyDescent="0.3">
      <c r="A134" s="189"/>
      <c r="B134" s="189"/>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row>
    <row r="135" spans="1:26" x14ac:dyDescent="0.3">
      <c r="A135" s="189"/>
      <c r="B135" s="189"/>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row>
    <row r="136" spans="1:26" x14ac:dyDescent="0.3">
      <c r="A136" s="189"/>
      <c r="B136" s="189"/>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row>
    <row r="137" spans="1:26" x14ac:dyDescent="0.3">
      <c r="A137" s="189"/>
      <c r="B137" s="189"/>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row>
    <row r="138" spans="1:26" x14ac:dyDescent="0.3">
      <c r="A138" s="189"/>
      <c r="B138" s="189"/>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row>
    <row r="139" spans="1:26" x14ac:dyDescent="0.3">
      <c r="A139" s="189"/>
      <c r="B139" s="189"/>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row>
    <row r="140" spans="1:26" x14ac:dyDescent="0.3">
      <c r="A140" s="189"/>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row>
    <row r="141" spans="1:26" x14ac:dyDescent="0.3">
      <c r="A141" s="189"/>
      <c r="B141" s="189"/>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row>
    <row r="142" spans="1:26" x14ac:dyDescent="0.3">
      <c r="A142" s="189"/>
      <c r="B142" s="189"/>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row>
    <row r="143" spans="1:26" x14ac:dyDescent="0.3">
      <c r="A143" s="189"/>
      <c r="B143" s="189"/>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row>
    <row r="144" spans="1:26" x14ac:dyDescent="0.3">
      <c r="A144" s="189"/>
      <c r="B144" s="189"/>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row>
    <row r="145" spans="1:26" x14ac:dyDescent="0.3">
      <c r="A145" s="189"/>
      <c r="B145" s="189"/>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row>
    <row r="146" spans="1:26" x14ac:dyDescent="0.3">
      <c r="A146" s="189"/>
      <c r="B146" s="189"/>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row>
    <row r="147" spans="1:26" x14ac:dyDescent="0.3">
      <c r="A147" s="189"/>
      <c r="B147" s="189"/>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row>
    <row r="148" spans="1:26" x14ac:dyDescent="0.3">
      <c r="A148" s="189"/>
      <c r="B148" s="189"/>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row>
    <row r="149" spans="1:26" x14ac:dyDescent="0.3">
      <c r="A149" s="189"/>
      <c r="B149" s="189"/>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row>
    <row r="150" spans="1:26" x14ac:dyDescent="0.3">
      <c r="A150" s="189"/>
      <c r="B150" s="189"/>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row>
    <row r="151" spans="1:26" x14ac:dyDescent="0.3">
      <c r="A151" s="189"/>
      <c r="B151" s="189"/>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row>
    <row r="152" spans="1:26" x14ac:dyDescent="0.3">
      <c r="A152" s="189"/>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row>
    <row r="153" spans="1:26" x14ac:dyDescent="0.3">
      <c r="A153" s="189"/>
      <c r="B153" s="189"/>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row>
    <row r="154" spans="1:26" x14ac:dyDescent="0.3">
      <c r="A154" s="189"/>
      <c r="B154" s="189"/>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row>
    <row r="155" spans="1:26" x14ac:dyDescent="0.3">
      <c r="A155" s="189"/>
      <c r="B155" s="189"/>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row>
    <row r="156" spans="1:26" x14ac:dyDescent="0.3">
      <c r="A156" s="189"/>
      <c r="B156" s="189"/>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row>
    <row r="157" spans="1:26" x14ac:dyDescent="0.3">
      <c r="A157" s="189"/>
      <c r="B157" s="189"/>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row>
    <row r="158" spans="1:26" x14ac:dyDescent="0.3">
      <c r="A158" s="189"/>
      <c r="B158" s="189"/>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row>
    <row r="159" spans="1:26" x14ac:dyDescent="0.3">
      <c r="A159" s="189"/>
      <c r="B159" s="189"/>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row>
    <row r="160" spans="1:26" x14ac:dyDescent="0.3">
      <c r="A160" s="189"/>
      <c r="B160" s="189"/>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row>
    <row r="161" spans="1:26" x14ac:dyDescent="0.3">
      <c r="A161" s="189"/>
      <c r="B161" s="189"/>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row>
    <row r="162" spans="1:26" x14ac:dyDescent="0.3">
      <c r="A162" s="189"/>
      <c r="B162" s="189"/>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row>
    <row r="163" spans="1:26" x14ac:dyDescent="0.3">
      <c r="A163" s="189"/>
      <c r="B163" s="189"/>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row>
    <row r="164" spans="1:26" x14ac:dyDescent="0.3">
      <c r="A164" s="189"/>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row>
    <row r="165" spans="1:26" x14ac:dyDescent="0.3">
      <c r="A165" s="189"/>
      <c r="B165" s="189"/>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row>
    <row r="166" spans="1:26" x14ac:dyDescent="0.3">
      <c r="A166" s="189"/>
      <c r="B166" s="189"/>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row>
    <row r="167" spans="1:26" x14ac:dyDescent="0.3">
      <c r="A167" s="189"/>
      <c r="B167" s="189"/>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row>
    <row r="168" spans="1:26" x14ac:dyDescent="0.3">
      <c r="A168" s="189"/>
      <c r="B168" s="189"/>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row>
    <row r="169" spans="1:26" x14ac:dyDescent="0.3">
      <c r="A169" s="189"/>
      <c r="B169" s="189"/>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row>
    <row r="170" spans="1:26" x14ac:dyDescent="0.3">
      <c r="A170" s="189"/>
      <c r="B170" s="189"/>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row>
    <row r="171" spans="1:26" x14ac:dyDescent="0.3">
      <c r="A171" s="189"/>
      <c r="B171" s="189"/>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row>
    <row r="172" spans="1:26" x14ac:dyDescent="0.3">
      <c r="A172" s="189"/>
      <c r="B172" s="189"/>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row>
    <row r="173" spans="1:26" x14ac:dyDescent="0.3">
      <c r="A173" s="189"/>
      <c r="B173" s="189"/>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row>
    <row r="174" spans="1:26" x14ac:dyDescent="0.3">
      <c r="A174" s="189"/>
      <c r="B174" s="189"/>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row>
    <row r="175" spans="1:26" x14ac:dyDescent="0.3">
      <c r="A175" s="189"/>
      <c r="B175" s="189"/>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row>
    <row r="176" spans="1:26" x14ac:dyDescent="0.3">
      <c r="A176" s="189"/>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row>
    <row r="177" spans="1:26" x14ac:dyDescent="0.3">
      <c r="A177" s="189"/>
      <c r="B177" s="189"/>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row>
    <row r="178" spans="1:26" x14ac:dyDescent="0.3">
      <c r="A178" s="189"/>
      <c r="B178" s="189"/>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row>
    <row r="179" spans="1:26" x14ac:dyDescent="0.3">
      <c r="A179" s="189"/>
      <c r="B179" s="189"/>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row>
    <row r="180" spans="1:26" x14ac:dyDescent="0.3">
      <c r="A180" s="189"/>
      <c r="B180" s="189"/>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row>
    <row r="181" spans="1:26" x14ac:dyDescent="0.3">
      <c r="A181" s="189"/>
      <c r="B181" s="189"/>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row>
    <row r="182" spans="1:26" x14ac:dyDescent="0.3">
      <c r="A182" s="189"/>
      <c r="B182" s="189"/>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row>
    <row r="183" spans="1:26" x14ac:dyDescent="0.3">
      <c r="A183" s="189"/>
      <c r="B183" s="189"/>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row>
    <row r="184" spans="1:26" x14ac:dyDescent="0.3">
      <c r="A184" s="189"/>
      <c r="B184" s="189"/>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row>
    <row r="185" spans="1:26" x14ac:dyDescent="0.3">
      <c r="A185" s="189"/>
      <c r="B185" s="189"/>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row>
    <row r="186" spans="1:26" x14ac:dyDescent="0.3">
      <c r="A186" s="189"/>
      <c r="B186" s="189"/>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row>
    <row r="187" spans="1:26" x14ac:dyDescent="0.3">
      <c r="A187" s="189"/>
      <c r="B187" s="189"/>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row>
    <row r="188" spans="1:26" x14ac:dyDescent="0.3">
      <c r="A188" s="189"/>
      <c r="B188" s="189"/>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row>
    <row r="189" spans="1:26" x14ac:dyDescent="0.3">
      <c r="A189" s="189"/>
      <c r="B189" s="189"/>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row>
    <row r="190" spans="1:26" x14ac:dyDescent="0.3">
      <c r="A190" s="189"/>
      <c r="B190" s="189"/>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row>
    <row r="191" spans="1:26" x14ac:dyDescent="0.3">
      <c r="A191" s="189"/>
      <c r="B191" s="189"/>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row>
    <row r="192" spans="1:26" x14ac:dyDescent="0.3">
      <c r="A192" s="189"/>
      <c r="B192" s="189"/>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row>
    <row r="193" spans="1:26" x14ac:dyDescent="0.3">
      <c r="A193" s="189"/>
      <c r="B193" s="189"/>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row>
    <row r="194" spans="1:26" x14ac:dyDescent="0.3">
      <c r="A194" s="189"/>
      <c r="B194" s="189"/>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row>
    <row r="195" spans="1:26" x14ac:dyDescent="0.3">
      <c r="A195" s="189"/>
      <c r="B195" s="189"/>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row>
    <row r="196" spans="1:26" x14ac:dyDescent="0.3">
      <c r="A196" s="189"/>
      <c r="B196" s="189"/>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row>
    <row r="197" spans="1:26" x14ac:dyDescent="0.3">
      <c r="A197" s="189"/>
      <c r="B197" s="189"/>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row>
    <row r="198" spans="1:26" x14ac:dyDescent="0.3">
      <c r="A198" s="189"/>
      <c r="B198" s="189"/>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row>
    <row r="199" spans="1:26" x14ac:dyDescent="0.3">
      <c r="A199" s="189"/>
      <c r="B199" s="189"/>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row>
    <row r="200" spans="1:26" x14ac:dyDescent="0.3">
      <c r="A200" s="189"/>
      <c r="B200" s="189"/>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row>
    <row r="201" spans="1:26" x14ac:dyDescent="0.3">
      <c r="A201" s="189"/>
      <c r="B201" s="189"/>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row>
    <row r="202" spans="1:26" x14ac:dyDescent="0.3">
      <c r="A202" s="189"/>
      <c r="B202" s="189"/>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row>
    <row r="203" spans="1:26" x14ac:dyDescent="0.3">
      <c r="A203" s="189"/>
      <c r="B203" s="189"/>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row>
    <row r="204" spans="1:26" x14ac:dyDescent="0.3">
      <c r="A204" s="189"/>
      <c r="B204" s="189"/>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row>
    <row r="205" spans="1:26" x14ac:dyDescent="0.3">
      <c r="A205" s="189"/>
      <c r="B205" s="189"/>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row>
    <row r="206" spans="1:26" x14ac:dyDescent="0.3">
      <c r="A206" s="189"/>
      <c r="B206" s="189"/>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row>
    <row r="207" spans="1:26" x14ac:dyDescent="0.3">
      <c r="A207" s="189"/>
      <c r="B207" s="189"/>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row>
    <row r="208" spans="1:26" x14ac:dyDescent="0.3">
      <c r="A208" s="189"/>
      <c r="B208" s="189"/>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row>
    <row r="209" spans="1:26" x14ac:dyDescent="0.3">
      <c r="A209" s="189"/>
      <c r="B209" s="189"/>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row>
    <row r="210" spans="1:26" x14ac:dyDescent="0.3">
      <c r="A210" s="189"/>
      <c r="B210" s="189"/>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row>
    <row r="211" spans="1:26" x14ac:dyDescent="0.3">
      <c r="A211" s="189"/>
      <c r="B211" s="189"/>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row>
    <row r="212" spans="1:26" x14ac:dyDescent="0.3">
      <c r="A212" s="189"/>
      <c r="B212" s="189"/>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row>
    <row r="213" spans="1:26" x14ac:dyDescent="0.3">
      <c r="A213" s="189"/>
      <c r="B213" s="189"/>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row>
    <row r="214" spans="1:26" x14ac:dyDescent="0.3">
      <c r="A214" s="189"/>
      <c r="B214" s="189"/>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row>
    <row r="215" spans="1:26" x14ac:dyDescent="0.3">
      <c r="A215" s="189"/>
      <c r="B215" s="189"/>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row>
    <row r="216" spans="1:26" x14ac:dyDescent="0.3">
      <c r="A216" s="189"/>
      <c r="B216" s="189"/>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row>
    <row r="217" spans="1:26" x14ac:dyDescent="0.3">
      <c r="A217" s="189"/>
      <c r="B217" s="189"/>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row>
    <row r="218" spans="1:26" x14ac:dyDescent="0.3">
      <c r="A218" s="189"/>
      <c r="B218" s="189"/>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row>
    <row r="219" spans="1:26" x14ac:dyDescent="0.3">
      <c r="A219" s="189"/>
      <c r="B219" s="189"/>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row>
    <row r="220" spans="1:26" x14ac:dyDescent="0.3">
      <c r="A220" s="189"/>
      <c r="B220" s="189"/>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row>
    <row r="221" spans="1:26" x14ac:dyDescent="0.3">
      <c r="A221" s="189"/>
      <c r="B221" s="189"/>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row>
    <row r="222" spans="1:26" x14ac:dyDescent="0.3">
      <c r="A222" s="189"/>
      <c r="B222" s="189"/>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row>
    <row r="223" spans="1:26" x14ac:dyDescent="0.3">
      <c r="A223" s="189"/>
      <c r="B223" s="189"/>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row>
    <row r="224" spans="1:26" x14ac:dyDescent="0.3">
      <c r="A224" s="189"/>
      <c r="B224" s="189"/>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row>
    <row r="225" spans="1:26" x14ac:dyDescent="0.3">
      <c r="A225" s="189"/>
      <c r="B225" s="189"/>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row>
    <row r="226" spans="1:26" x14ac:dyDescent="0.3">
      <c r="A226" s="189"/>
      <c r="B226" s="189"/>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row>
    <row r="227" spans="1:26" x14ac:dyDescent="0.3">
      <c r="A227" s="189"/>
      <c r="B227" s="189"/>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row>
    <row r="228" spans="1:26" x14ac:dyDescent="0.3">
      <c r="A228" s="189"/>
      <c r="B228" s="189"/>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row>
    <row r="229" spans="1:26" x14ac:dyDescent="0.3">
      <c r="A229" s="189"/>
      <c r="B229" s="189"/>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row>
    <row r="230" spans="1:26" x14ac:dyDescent="0.3">
      <c r="A230" s="189"/>
      <c r="B230" s="189"/>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row>
    <row r="231" spans="1:26" x14ac:dyDescent="0.3">
      <c r="A231" s="189"/>
      <c r="B231" s="189"/>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row>
    <row r="232" spans="1:26" x14ac:dyDescent="0.3">
      <c r="A232" s="189"/>
      <c r="B232" s="189"/>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row>
    <row r="233" spans="1:26" x14ac:dyDescent="0.3">
      <c r="A233" s="189"/>
      <c r="B233" s="189"/>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row>
    <row r="234" spans="1:26" x14ac:dyDescent="0.3">
      <c r="A234" s="189"/>
      <c r="B234" s="189"/>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row>
    <row r="235" spans="1:26" x14ac:dyDescent="0.3">
      <c r="A235" s="189"/>
      <c r="B235" s="189"/>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row>
    <row r="236" spans="1:26" x14ac:dyDescent="0.3">
      <c r="A236" s="189"/>
      <c r="B236" s="189"/>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row>
    <row r="237" spans="1:26" x14ac:dyDescent="0.3">
      <c r="A237" s="189"/>
      <c r="B237" s="189"/>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row>
    <row r="238" spans="1:26" x14ac:dyDescent="0.3">
      <c r="A238" s="189"/>
      <c r="B238" s="189"/>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row>
    <row r="239" spans="1:26" x14ac:dyDescent="0.3">
      <c r="A239" s="189"/>
      <c r="B239" s="189"/>
      <c r="C239" s="189"/>
      <c r="D239" s="189"/>
      <c r="E239" s="189"/>
      <c r="F239" s="189"/>
      <c r="G239" s="189"/>
      <c r="H239" s="189"/>
      <c r="I239" s="189"/>
      <c r="J239" s="189"/>
      <c r="K239" s="189"/>
      <c r="L239" s="189"/>
      <c r="M239" s="189"/>
      <c r="N239" s="189"/>
      <c r="O239" s="189"/>
      <c r="P239" s="189"/>
      <c r="Q239" s="189"/>
      <c r="R239" s="189"/>
      <c r="S239" s="189"/>
      <c r="T239" s="189"/>
      <c r="U239" s="189"/>
      <c r="V239" s="189"/>
      <c r="W239" s="189"/>
      <c r="X239" s="189"/>
      <c r="Y239" s="189"/>
      <c r="Z239" s="189"/>
    </row>
    <row r="240" spans="1:26" x14ac:dyDescent="0.3">
      <c r="A240" s="189"/>
      <c r="B240" s="189"/>
      <c r="C240" s="189"/>
      <c r="D240" s="189"/>
      <c r="E240" s="189"/>
      <c r="F240" s="189"/>
      <c r="G240" s="189"/>
      <c r="H240" s="189"/>
      <c r="I240" s="189"/>
      <c r="J240" s="189"/>
      <c r="K240" s="189"/>
      <c r="L240" s="189"/>
      <c r="M240" s="189"/>
      <c r="N240" s="189"/>
      <c r="O240" s="189"/>
      <c r="P240" s="189"/>
      <c r="Q240" s="189"/>
      <c r="R240" s="189"/>
      <c r="S240" s="189"/>
      <c r="T240" s="189"/>
      <c r="U240" s="189"/>
      <c r="V240" s="189"/>
      <c r="W240" s="189"/>
      <c r="X240" s="189"/>
      <c r="Y240" s="189"/>
      <c r="Z240" s="189"/>
    </row>
    <row r="241" spans="1:26" x14ac:dyDescent="0.3">
      <c r="A241" s="189"/>
      <c r="B241" s="189"/>
      <c r="C241" s="189"/>
      <c r="D241" s="189"/>
      <c r="E241" s="189"/>
      <c r="F241" s="189"/>
      <c r="G241" s="189"/>
      <c r="H241" s="189"/>
      <c r="I241" s="189"/>
      <c r="J241" s="189"/>
      <c r="K241" s="189"/>
      <c r="L241" s="189"/>
      <c r="M241" s="189"/>
      <c r="N241" s="189"/>
      <c r="O241" s="189"/>
      <c r="P241" s="189"/>
      <c r="Q241" s="189"/>
      <c r="R241" s="189"/>
      <c r="S241" s="189"/>
      <c r="T241" s="189"/>
      <c r="U241" s="189"/>
      <c r="V241" s="189"/>
      <c r="W241" s="189"/>
      <c r="X241" s="189"/>
      <c r="Y241" s="189"/>
      <c r="Z241" s="189"/>
    </row>
    <row r="242" spans="1:26" x14ac:dyDescent="0.3">
      <c r="A242" s="189"/>
      <c r="B242" s="189"/>
      <c r="C242" s="189"/>
      <c r="D242" s="189"/>
      <c r="E242" s="189"/>
      <c r="F242" s="189"/>
      <c r="G242" s="189"/>
      <c r="H242" s="189"/>
      <c r="I242" s="189"/>
      <c r="J242" s="189"/>
      <c r="K242" s="189"/>
      <c r="L242" s="189"/>
      <c r="M242" s="189"/>
      <c r="N242" s="189"/>
      <c r="O242" s="189"/>
      <c r="P242" s="189"/>
      <c r="Q242" s="189"/>
      <c r="R242" s="189"/>
      <c r="S242" s="189"/>
      <c r="T242" s="189"/>
      <c r="U242" s="189"/>
      <c r="V242" s="189"/>
      <c r="W242" s="189"/>
      <c r="X242" s="189"/>
      <c r="Y242" s="189"/>
      <c r="Z242" s="189"/>
    </row>
    <row r="243" spans="1:26" x14ac:dyDescent="0.3">
      <c r="A243" s="189"/>
      <c r="B243" s="189"/>
      <c r="C243" s="189"/>
      <c r="D243" s="189"/>
      <c r="E243" s="189"/>
      <c r="F243" s="189"/>
      <c r="G243" s="189"/>
      <c r="H243" s="189"/>
      <c r="I243" s="189"/>
      <c r="J243" s="189"/>
      <c r="K243" s="189"/>
      <c r="L243" s="189"/>
      <c r="M243" s="189"/>
      <c r="N243" s="189"/>
      <c r="O243" s="189"/>
      <c r="P243" s="189"/>
      <c r="Q243" s="189"/>
      <c r="R243" s="189"/>
      <c r="S243" s="189"/>
      <c r="T243" s="189"/>
      <c r="U243" s="189"/>
      <c r="V243" s="189"/>
      <c r="W243" s="189"/>
      <c r="X243" s="189"/>
      <c r="Y243" s="189"/>
      <c r="Z243" s="189"/>
    </row>
    <row r="244" spans="1:26" x14ac:dyDescent="0.3">
      <c r="A244" s="189"/>
      <c r="B244" s="189"/>
      <c r="C244" s="189"/>
      <c r="D244" s="189"/>
      <c r="E244" s="189"/>
      <c r="F244" s="189"/>
      <c r="G244" s="189"/>
      <c r="H244" s="189"/>
      <c r="I244" s="189"/>
      <c r="J244" s="189"/>
      <c r="K244" s="189"/>
      <c r="L244" s="189"/>
      <c r="M244" s="189"/>
      <c r="N244" s="189"/>
      <c r="O244" s="189"/>
      <c r="P244" s="189"/>
      <c r="Q244" s="189"/>
      <c r="R244" s="189"/>
      <c r="S244" s="189"/>
      <c r="T244" s="189"/>
      <c r="U244" s="189"/>
      <c r="V244" s="189"/>
      <c r="W244" s="189"/>
      <c r="X244" s="189"/>
      <c r="Y244" s="189"/>
      <c r="Z244" s="189"/>
    </row>
    <row r="245" spans="1:26" x14ac:dyDescent="0.3">
      <c r="A245" s="189"/>
      <c r="B245" s="189"/>
      <c r="C245" s="189"/>
      <c r="D245" s="189"/>
      <c r="E245" s="189"/>
      <c r="F245" s="189"/>
      <c r="G245" s="189"/>
      <c r="H245" s="189"/>
      <c r="I245" s="189"/>
      <c r="J245" s="189"/>
      <c r="K245" s="189"/>
      <c r="L245" s="189"/>
      <c r="M245" s="189"/>
      <c r="N245" s="189"/>
      <c r="O245" s="189"/>
      <c r="P245" s="189"/>
      <c r="Q245" s="189"/>
      <c r="R245" s="189"/>
      <c r="S245" s="189"/>
      <c r="T245" s="189"/>
      <c r="U245" s="189"/>
      <c r="V245" s="189"/>
      <c r="W245" s="189"/>
      <c r="X245" s="189"/>
      <c r="Y245" s="189"/>
      <c r="Z245" s="189"/>
    </row>
    <row r="246" spans="1:26" x14ac:dyDescent="0.3">
      <c r="A246" s="189"/>
      <c r="B246" s="189"/>
      <c r="C246" s="189"/>
      <c r="D246" s="189"/>
      <c r="E246" s="189"/>
      <c r="F246" s="189"/>
      <c r="G246" s="189"/>
      <c r="H246" s="189"/>
      <c r="I246" s="189"/>
      <c r="J246" s="189"/>
      <c r="K246" s="189"/>
      <c r="L246" s="189"/>
      <c r="M246" s="189"/>
      <c r="N246" s="189"/>
      <c r="O246" s="189"/>
      <c r="P246" s="189"/>
      <c r="Q246" s="189"/>
      <c r="R246" s="189"/>
      <c r="S246" s="189"/>
      <c r="T246" s="189"/>
      <c r="U246" s="189"/>
      <c r="V246" s="189"/>
      <c r="W246" s="189"/>
      <c r="X246" s="189"/>
      <c r="Y246" s="189"/>
      <c r="Z246" s="189"/>
    </row>
    <row r="247" spans="1:26" x14ac:dyDescent="0.3">
      <c r="A247" s="189"/>
      <c r="B247" s="189"/>
      <c r="C247" s="189"/>
      <c r="D247" s="189"/>
      <c r="E247" s="189"/>
      <c r="F247" s="189"/>
      <c r="G247" s="189"/>
      <c r="H247" s="189"/>
      <c r="I247" s="189"/>
      <c r="J247" s="189"/>
      <c r="K247" s="189"/>
      <c r="L247" s="189"/>
      <c r="M247" s="189"/>
      <c r="N247" s="189"/>
      <c r="O247" s="189"/>
      <c r="P247" s="189"/>
      <c r="Q247" s="189"/>
      <c r="R247" s="189"/>
      <c r="S247" s="189"/>
      <c r="T247" s="189"/>
      <c r="U247" s="189"/>
      <c r="V247" s="189"/>
      <c r="W247" s="189"/>
      <c r="X247" s="189"/>
      <c r="Y247" s="189"/>
      <c r="Z247" s="189"/>
    </row>
    <row r="248" spans="1:26" x14ac:dyDescent="0.3">
      <c r="A248" s="189"/>
      <c r="B248" s="189"/>
      <c r="C248" s="189"/>
      <c r="D248" s="189"/>
      <c r="E248" s="189"/>
      <c r="F248" s="189"/>
      <c r="G248" s="189"/>
      <c r="H248" s="189"/>
      <c r="I248" s="189"/>
      <c r="J248" s="189"/>
      <c r="K248" s="189"/>
      <c r="L248" s="189"/>
      <c r="M248" s="189"/>
      <c r="N248" s="189"/>
      <c r="O248" s="189"/>
      <c r="P248" s="189"/>
      <c r="Q248" s="189"/>
      <c r="R248" s="189"/>
      <c r="S248" s="189"/>
      <c r="T248" s="189"/>
      <c r="U248" s="189"/>
      <c r="V248" s="189"/>
      <c r="W248" s="189"/>
      <c r="X248" s="189"/>
      <c r="Y248" s="189"/>
      <c r="Z248" s="189"/>
    </row>
    <row r="249" spans="1:26" x14ac:dyDescent="0.3">
      <c r="A249" s="189"/>
      <c r="B249" s="189"/>
      <c r="C249" s="189"/>
      <c r="D249" s="189"/>
      <c r="E249" s="189"/>
      <c r="F249" s="189"/>
      <c r="G249" s="189"/>
      <c r="H249" s="189"/>
      <c r="I249" s="189"/>
      <c r="J249" s="189"/>
      <c r="K249" s="189"/>
      <c r="L249" s="189"/>
      <c r="M249" s="189"/>
      <c r="N249" s="189"/>
      <c r="O249" s="189"/>
      <c r="P249" s="189"/>
      <c r="Q249" s="189"/>
      <c r="R249" s="189"/>
      <c r="S249" s="189"/>
      <c r="T249" s="189"/>
      <c r="U249" s="189"/>
      <c r="V249" s="189"/>
      <c r="W249" s="189"/>
      <c r="X249" s="189"/>
      <c r="Y249" s="189"/>
      <c r="Z249" s="189"/>
    </row>
    <row r="250" spans="1:26" x14ac:dyDescent="0.3">
      <c r="A250" s="189"/>
      <c r="B250" s="189"/>
      <c r="C250" s="189"/>
      <c r="D250" s="189"/>
      <c r="E250" s="189"/>
      <c r="F250" s="189"/>
      <c r="G250" s="189"/>
      <c r="H250" s="189"/>
      <c r="I250" s="189"/>
      <c r="J250" s="189"/>
      <c r="K250" s="189"/>
      <c r="L250" s="189"/>
      <c r="M250" s="189"/>
      <c r="N250" s="189"/>
      <c r="O250" s="189"/>
      <c r="P250" s="189"/>
      <c r="Q250" s="189"/>
      <c r="R250" s="189"/>
      <c r="S250" s="189"/>
      <c r="T250" s="189"/>
      <c r="U250" s="189"/>
      <c r="V250" s="189"/>
      <c r="W250" s="189"/>
      <c r="X250" s="189"/>
      <c r="Y250" s="189"/>
      <c r="Z250" s="189"/>
    </row>
    <row r="251" spans="1:26" x14ac:dyDescent="0.3">
      <c r="A251" s="189"/>
      <c r="B251" s="189"/>
      <c r="C251" s="189"/>
      <c r="D251" s="189"/>
      <c r="E251" s="189"/>
      <c r="F251" s="189"/>
      <c r="G251" s="189"/>
      <c r="H251" s="189"/>
      <c r="I251" s="189"/>
      <c r="J251" s="189"/>
      <c r="K251" s="189"/>
      <c r="L251" s="189"/>
      <c r="M251" s="189"/>
      <c r="N251" s="189"/>
      <c r="O251" s="189"/>
      <c r="P251" s="189"/>
      <c r="Q251" s="189"/>
      <c r="R251" s="189"/>
      <c r="S251" s="189"/>
      <c r="T251" s="189"/>
      <c r="U251" s="189"/>
      <c r="V251" s="189"/>
      <c r="W251" s="189"/>
      <c r="X251" s="189"/>
      <c r="Y251" s="189"/>
      <c r="Z251" s="189"/>
    </row>
    <row r="252" spans="1:26" x14ac:dyDescent="0.3">
      <c r="A252" s="189"/>
      <c r="B252" s="189"/>
      <c r="C252" s="189"/>
      <c r="D252" s="189"/>
      <c r="E252" s="189"/>
      <c r="F252" s="189"/>
      <c r="G252" s="189"/>
      <c r="H252" s="189"/>
      <c r="I252" s="189"/>
      <c r="J252" s="189"/>
      <c r="K252" s="189"/>
      <c r="L252" s="189"/>
      <c r="M252" s="189"/>
      <c r="N252" s="189"/>
      <c r="O252" s="189"/>
      <c r="P252" s="189"/>
      <c r="Q252" s="189"/>
      <c r="R252" s="189"/>
      <c r="S252" s="189"/>
      <c r="T252" s="189"/>
      <c r="U252" s="189"/>
      <c r="V252" s="189"/>
      <c r="W252" s="189"/>
      <c r="X252" s="189"/>
      <c r="Y252" s="189"/>
      <c r="Z252" s="189"/>
    </row>
    <row r="253" spans="1:26" x14ac:dyDescent="0.3">
      <c r="A253" s="189"/>
      <c r="B253" s="189"/>
      <c r="C253" s="189"/>
      <c r="D253" s="189"/>
      <c r="E253" s="189"/>
      <c r="F253" s="189"/>
      <c r="G253" s="189"/>
      <c r="H253" s="189"/>
      <c r="I253" s="189"/>
      <c r="J253" s="189"/>
      <c r="K253" s="189"/>
      <c r="L253" s="189"/>
      <c r="M253" s="189"/>
      <c r="N253" s="189"/>
      <c r="O253" s="189"/>
      <c r="P253" s="189"/>
      <c r="Q253" s="189"/>
      <c r="R253" s="189"/>
      <c r="S253" s="189"/>
      <c r="T253" s="189"/>
      <c r="U253" s="189"/>
      <c r="V253" s="189"/>
      <c r="W253" s="189"/>
      <c r="X253" s="189"/>
      <c r="Y253" s="189"/>
      <c r="Z253" s="189"/>
    </row>
    <row r="254" spans="1:26" x14ac:dyDescent="0.3">
      <c r="A254" s="189"/>
      <c r="B254" s="189"/>
      <c r="C254" s="189"/>
      <c r="D254" s="189"/>
      <c r="E254" s="189"/>
      <c r="F254" s="189"/>
      <c r="G254" s="189"/>
      <c r="H254" s="189"/>
      <c r="I254" s="189"/>
      <c r="J254" s="189"/>
      <c r="K254" s="189"/>
      <c r="L254" s="189"/>
      <c r="M254" s="189"/>
      <c r="N254" s="189"/>
      <c r="O254" s="189"/>
      <c r="P254" s="189"/>
      <c r="Q254" s="189"/>
      <c r="R254" s="189"/>
      <c r="S254" s="189"/>
      <c r="T254" s="189"/>
      <c r="U254" s="189"/>
      <c r="V254" s="189"/>
      <c r="W254" s="189"/>
      <c r="X254" s="189"/>
      <c r="Y254" s="189"/>
      <c r="Z254" s="189"/>
    </row>
    <row r="255" spans="1:26" x14ac:dyDescent="0.3">
      <c r="A255" s="189"/>
      <c r="B255" s="189"/>
      <c r="C255" s="189"/>
      <c r="D255" s="189"/>
      <c r="E255" s="189"/>
      <c r="F255" s="189"/>
      <c r="G255" s="189"/>
      <c r="H255" s="189"/>
      <c r="I255" s="189"/>
      <c r="J255" s="189"/>
      <c r="K255" s="189"/>
      <c r="L255" s="189"/>
      <c r="M255" s="189"/>
      <c r="N255" s="189"/>
      <c r="O255" s="189"/>
      <c r="P255" s="189"/>
      <c r="Q255" s="189"/>
      <c r="R255" s="189"/>
      <c r="S255" s="189"/>
      <c r="T255" s="189"/>
      <c r="U255" s="189"/>
      <c r="V255" s="189"/>
      <c r="W255" s="189"/>
      <c r="X255" s="189"/>
      <c r="Y255" s="189"/>
      <c r="Z255" s="189"/>
    </row>
    <row r="256" spans="1:26" x14ac:dyDescent="0.3">
      <c r="A256" s="189"/>
      <c r="B256" s="189"/>
      <c r="C256" s="189"/>
      <c r="D256" s="189"/>
      <c r="E256" s="189"/>
      <c r="F256" s="189"/>
      <c r="G256" s="189"/>
      <c r="H256" s="189"/>
      <c r="I256" s="189"/>
      <c r="J256" s="189"/>
      <c r="K256" s="189"/>
      <c r="L256" s="189"/>
      <c r="M256" s="189"/>
      <c r="N256" s="189"/>
      <c r="O256" s="189"/>
      <c r="P256" s="189"/>
      <c r="Q256" s="189"/>
      <c r="R256" s="189"/>
      <c r="S256" s="189"/>
      <c r="T256" s="189"/>
      <c r="U256" s="189"/>
      <c r="V256" s="189"/>
      <c r="W256" s="189"/>
      <c r="X256" s="189"/>
      <c r="Y256" s="189"/>
      <c r="Z256" s="189"/>
    </row>
    <row r="257" spans="1:26" x14ac:dyDescent="0.3">
      <c r="A257" s="189"/>
      <c r="B257" s="189"/>
      <c r="C257" s="189"/>
      <c r="D257" s="189"/>
      <c r="E257" s="189"/>
      <c r="F257" s="189"/>
      <c r="G257" s="189"/>
      <c r="H257" s="189"/>
      <c r="I257" s="189"/>
      <c r="J257" s="189"/>
      <c r="K257" s="189"/>
      <c r="L257" s="189"/>
      <c r="M257" s="189"/>
      <c r="N257" s="189"/>
      <c r="O257" s="189"/>
      <c r="P257" s="189"/>
      <c r="Q257" s="189"/>
      <c r="R257" s="189"/>
      <c r="S257" s="189"/>
      <c r="T257" s="189"/>
      <c r="U257" s="189"/>
      <c r="V257" s="189"/>
      <c r="W257" s="189"/>
      <c r="X257" s="189"/>
      <c r="Y257" s="189"/>
      <c r="Z257" s="189"/>
    </row>
    <row r="258" spans="1:26" x14ac:dyDescent="0.3">
      <c r="A258" s="189"/>
      <c r="B258" s="189"/>
      <c r="C258" s="189"/>
      <c r="D258" s="189"/>
      <c r="E258" s="189"/>
      <c r="F258" s="189"/>
      <c r="G258" s="189"/>
      <c r="H258" s="189"/>
      <c r="I258" s="189"/>
      <c r="J258" s="189"/>
      <c r="K258" s="189"/>
      <c r="L258" s="189"/>
      <c r="M258" s="189"/>
      <c r="N258" s="189"/>
      <c r="O258" s="189"/>
      <c r="P258" s="189"/>
      <c r="Q258" s="189"/>
      <c r="R258" s="189"/>
      <c r="S258" s="189"/>
      <c r="T258" s="189"/>
      <c r="U258" s="189"/>
      <c r="V258" s="189"/>
      <c r="W258" s="189"/>
      <c r="X258" s="189"/>
      <c r="Y258" s="189"/>
      <c r="Z258" s="189"/>
    </row>
    <row r="259" spans="1:26" x14ac:dyDescent="0.3">
      <c r="A259" s="189"/>
      <c r="B259" s="189"/>
      <c r="C259" s="189"/>
      <c r="D259" s="189"/>
      <c r="E259" s="189"/>
      <c r="F259" s="189"/>
      <c r="G259" s="189"/>
      <c r="H259" s="189"/>
      <c r="I259" s="189"/>
      <c r="J259" s="189"/>
      <c r="K259" s="189"/>
      <c r="L259" s="189"/>
      <c r="M259" s="189"/>
      <c r="N259" s="189"/>
      <c r="O259" s="189"/>
      <c r="P259" s="189"/>
      <c r="Q259" s="189"/>
      <c r="R259" s="189"/>
      <c r="S259" s="189"/>
      <c r="T259" s="189"/>
      <c r="U259" s="189"/>
      <c r="V259" s="189"/>
      <c r="W259" s="189"/>
      <c r="X259" s="189"/>
      <c r="Y259" s="189"/>
      <c r="Z259" s="189"/>
    </row>
    <row r="260" spans="1:26" x14ac:dyDescent="0.3">
      <c r="A260" s="189"/>
      <c r="B260" s="189"/>
      <c r="C260" s="189"/>
      <c r="D260" s="189"/>
      <c r="E260" s="189"/>
      <c r="F260" s="189"/>
      <c r="G260" s="189"/>
      <c r="H260" s="189"/>
      <c r="I260" s="189"/>
      <c r="J260" s="189"/>
      <c r="K260" s="189"/>
      <c r="L260" s="189"/>
      <c r="M260" s="189"/>
      <c r="N260" s="189"/>
      <c r="O260" s="189"/>
      <c r="P260" s="189"/>
      <c r="Q260" s="189"/>
      <c r="R260" s="189"/>
      <c r="S260" s="189"/>
      <c r="T260" s="189"/>
      <c r="U260" s="189"/>
      <c r="V260" s="189"/>
      <c r="W260" s="189"/>
      <c r="X260" s="189"/>
      <c r="Y260" s="189"/>
      <c r="Z260" s="189"/>
    </row>
    <row r="261" spans="1:26" x14ac:dyDescent="0.3">
      <c r="A261" s="189"/>
      <c r="B261" s="189"/>
      <c r="C261" s="189"/>
      <c r="D261" s="189"/>
      <c r="E261" s="189"/>
      <c r="F261" s="189"/>
      <c r="G261" s="189"/>
      <c r="H261" s="189"/>
      <c r="I261" s="189"/>
      <c r="J261" s="189"/>
      <c r="K261" s="189"/>
      <c r="L261" s="189"/>
      <c r="M261" s="189"/>
      <c r="N261" s="189"/>
      <c r="O261" s="189"/>
      <c r="P261" s="189"/>
      <c r="Q261" s="189"/>
      <c r="R261" s="189"/>
      <c r="S261" s="189"/>
      <c r="T261" s="189"/>
      <c r="U261" s="189"/>
      <c r="V261" s="189"/>
      <c r="W261" s="189"/>
      <c r="X261" s="189"/>
      <c r="Y261" s="189"/>
      <c r="Z261" s="189"/>
    </row>
    <row r="262" spans="1:26" x14ac:dyDescent="0.3">
      <c r="A262" s="189"/>
      <c r="B262" s="189"/>
      <c r="C262" s="189"/>
      <c r="D262" s="189"/>
      <c r="E262" s="189"/>
      <c r="F262" s="189"/>
      <c r="G262" s="189"/>
      <c r="H262" s="189"/>
      <c r="I262" s="189"/>
      <c r="J262" s="189"/>
      <c r="K262" s="189"/>
      <c r="L262" s="189"/>
      <c r="M262" s="189"/>
      <c r="N262" s="189"/>
      <c r="O262" s="189"/>
      <c r="P262" s="189"/>
      <c r="Q262" s="189"/>
      <c r="R262" s="189"/>
      <c r="S262" s="189"/>
      <c r="T262" s="189"/>
      <c r="U262" s="189"/>
      <c r="V262" s="189"/>
      <c r="W262" s="189"/>
      <c r="X262" s="189"/>
      <c r="Y262" s="189"/>
      <c r="Z262" s="189"/>
    </row>
    <row r="263" spans="1:26" x14ac:dyDescent="0.3">
      <c r="A263" s="189"/>
      <c r="B263" s="189"/>
      <c r="C263" s="189"/>
      <c r="D263" s="189"/>
      <c r="E263" s="189"/>
      <c r="F263" s="189"/>
      <c r="G263" s="189"/>
      <c r="H263" s="189"/>
      <c r="I263" s="189"/>
      <c r="J263" s="189"/>
      <c r="K263" s="189"/>
      <c r="L263" s="189"/>
      <c r="M263" s="189"/>
      <c r="N263" s="189"/>
      <c r="O263" s="189"/>
      <c r="P263" s="189"/>
      <c r="Q263" s="189"/>
      <c r="R263" s="189"/>
      <c r="S263" s="189"/>
      <c r="T263" s="189"/>
      <c r="U263" s="189"/>
      <c r="V263" s="189"/>
      <c r="W263" s="189"/>
      <c r="X263" s="189"/>
      <c r="Y263" s="189"/>
      <c r="Z263" s="189"/>
    </row>
    <row r="264" spans="1:26" x14ac:dyDescent="0.3">
      <c r="A264" s="189"/>
      <c r="B264" s="189"/>
      <c r="C264" s="189"/>
      <c r="D264" s="189"/>
      <c r="E264" s="189"/>
      <c r="F264" s="189"/>
      <c r="G264" s="189"/>
      <c r="H264" s="189"/>
      <c r="I264" s="189"/>
      <c r="J264" s="189"/>
      <c r="K264" s="189"/>
      <c r="L264" s="189"/>
      <c r="M264" s="189"/>
      <c r="N264" s="189"/>
      <c r="O264" s="189"/>
      <c r="P264" s="189"/>
      <c r="Q264" s="189"/>
      <c r="R264" s="189"/>
      <c r="S264" s="189"/>
      <c r="T264" s="189"/>
      <c r="U264" s="189"/>
      <c r="V264" s="189"/>
      <c r="W264" s="189"/>
      <c r="X264" s="189"/>
      <c r="Y264" s="189"/>
      <c r="Z264" s="189"/>
    </row>
    <row r="265" spans="1:26" x14ac:dyDescent="0.3">
      <c r="A265" s="189"/>
      <c r="B265" s="189"/>
      <c r="C265" s="189"/>
      <c r="D265" s="189"/>
      <c r="E265" s="189"/>
      <c r="F265" s="189"/>
      <c r="G265" s="189"/>
      <c r="H265" s="189"/>
      <c r="I265" s="189"/>
      <c r="J265" s="189"/>
      <c r="K265" s="189"/>
      <c r="L265" s="189"/>
      <c r="M265" s="189"/>
      <c r="N265" s="189"/>
      <c r="O265" s="189"/>
      <c r="P265" s="189"/>
      <c r="Q265" s="189"/>
      <c r="R265" s="189"/>
      <c r="S265" s="189"/>
      <c r="T265" s="189"/>
      <c r="U265" s="189"/>
      <c r="V265" s="189"/>
      <c r="W265" s="189"/>
      <c r="X265" s="189"/>
      <c r="Y265" s="189"/>
      <c r="Z265" s="189"/>
    </row>
    <row r="266" spans="1:26" x14ac:dyDescent="0.3">
      <c r="A266" s="189"/>
      <c r="B266" s="189"/>
      <c r="C266" s="189"/>
      <c r="D266" s="189"/>
      <c r="E266" s="189"/>
      <c r="F266" s="189"/>
      <c r="G266" s="189"/>
      <c r="H266" s="189"/>
      <c r="I266" s="189"/>
      <c r="J266" s="189"/>
      <c r="K266" s="189"/>
      <c r="L266" s="189"/>
      <c r="M266" s="189"/>
      <c r="N266" s="189"/>
      <c r="O266" s="189"/>
      <c r="P266" s="189"/>
      <c r="Q266" s="189"/>
      <c r="R266" s="189"/>
      <c r="S266" s="189"/>
      <c r="T266" s="189"/>
      <c r="U266" s="189"/>
      <c r="V266" s="189"/>
      <c r="W266" s="189"/>
      <c r="X266" s="189"/>
      <c r="Y266" s="189"/>
      <c r="Z266" s="189"/>
    </row>
    <row r="267" spans="1:26" x14ac:dyDescent="0.3">
      <c r="A267" s="189"/>
      <c r="B267" s="189"/>
      <c r="C267" s="189"/>
      <c r="D267" s="189"/>
      <c r="E267" s="189"/>
      <c r="F267" s="189"/>
      <c r="G267" s="189"/>
      <c r="H267" s="189"/>
      <c r="I267" s="189"/>
      <c r="J267" s="189"/>
      <c r="K267" s="189"/>
      <c r="L267" s="189"/>
      <c r="M267" s="189"/>
      <c r="N267" s="189"/>
      <c r="O267" s="189"/>
      <c r="P267" s="189"/>
      <c r="Q267" s="189"/>
      <c r="R267" s="189"/>
      <c r="S267" s="189"/>
      <c r="T267" s="189"/>
      <c r="U267" s="189"/>
      <c r="V267" s="189"/>
      <c r="W267" s="189"/>
      <c r="X267" s="189"/>
      <c r="Y267" s="189"/>
      <c r="Z267" s="189"/>
    </row>
    <row r="268" spans="1:26" x14ac:dyDescent="0.3">
      <c r="A268" s="189"/>
      <c r="B268" s="189"/>
      <c r="C268" s="189"/>
      <c r="D268" s="189"/>
      <c r="E268" s="189"/>
      <c r="F268" s="189"/>
      <c r="G268" s="189"/>
      <c r="H268" s="189"/>
      <c r="I268" s="189"/>
      <c r="J268" s="189"/>
      <c r="K268" s="189"/>
      <c r="L268" s="189"/>
      <c r="M268" s="189"/>
      <c r="N268" s="189"/>
      <c r="O268" s="189"/>
      <c r="P268" s="189"/>
      <c r="Q268" s="189"/>
      <c r="R268" s="189"/>
      <c r="S268" s="189"/>
      <c r="T268" s="189"/>
      <c r="U268" s="189"/>
      <c r="V268" s="189"/>
      <c r="W268" s="189"/>
      <c r="X268" s="189"/>
      <c r="Y268" s="189"/>
      <c r="Z268" s="189"/>
    </row>
    <row r="269" spans="1:26" x14ac:dyDescent="0.3">
      <c r="A269" s="189"/>
      <c r="B269" s="189"/>
      <c r="C269" s="189"/>
      <c r="D269" s="189"/>
      <c r="E269" s="189"/>
      <c r="F269" s="189"/>
      <c r="G269" s="189"/>
      <c r="H269" s="189"/>
      <c r="I269" s="189"/>
      <c r="J269" s="189"/>
      <c r="K269" s="189"/>
      <c r="L269" s="189"/>
      <c r="M269" s="189"/>
      <c r="N269" s="189"/>
      <c r="O269" s="189"/>
      <c r="P269" s="189"/>
      <c r="Q269" s="189"/>
      <c r="R269" s="189"/>
      <c r="S269" s="189"/>
      <c r="T269" s="189"/>
      <c r="U269" s="189"/>
      <c r="V269" s="189"/>
      <c r="W269" s="189"/>
      <c r="X269" s="189"/>
      <c r="Y269" s="189"/>
      <c r="Z269" s="189"/>
    </row>
    <row r="270" spans="1:26" x14ac:dyDescent="0.3">
      <c r="A270" s="189"/>
      <c r="B270" s="189"/>
      <c r="C270" s="189"/>
      <c r="D270" s="189"/>
      <c r="E270" s="189"/>
      <c r="F270" s="189"/>
      <c r="G270" s="189"/>
      <c r="H270" s="189"/>
      <c r="I270" s="189"/>
      <c r="J270" s="189"/>
      <c r="K270" s="189"/>
      <c r="L270" s="189"/>
      <c r="M270" s="189"/>
      <c r="N270" s="189"/>
      <c r="O270" s="189"/>
      <c r="P270" s="189"/>
      <c r="Q270" s="189"/>
      <c r="R270" s="189"/>
      <c r="S270" s="189"/>
      <c r="T270" s="189"/>
      <c r="U270" s="189"/>
      <c r="V270" s="189"/>
      <c r="W270" s="189"/>
      <c r="X270" s="189"/>
      <c r="Y270" s="189"/>
      <c r="Z270" s="189"/>
    </row>
    <row r="271" spans="1:26" x14ac:dyDescent="0.3">
      <c r="A271" s="189"/>
      <c r="B271" s="189"/>
      <c r="C271" s="189"/>
      <c r="D271" s="189"/>
      <c r="E271" s="189"/>
      <c r="F271" s="189"/>
      <c r="G271" s="189"/>
      <c r="H271" s="189"/>
      <c r="I271" s="189"/>
      <c r="J271" s="189"/>
      <c r="K271" s="189"/>
      <c r="L271" s="189"/>
      <c r="M271" s="189"/>
      <c r="N271" s="189"/>
      <c r="O271" s="189"/>
      <c r="P271" s="189"/>
      <c r="Q271" s="189"/>
      <c r="R271" s="189"/>
      <c r="S271" s="189"/>
      <c r="T271" s="189"/>
      <c r="U271" s="189"/>
      <c r="V271" s="189"/>
      <c r="W271" s="189"/>
      <c r="X271" s="189"/>
      <c r="Y271" s="189"/>
      <c r="Z271" s="189"/>
    </row>
    <row r="272" spans="1:26" x14ac:dyDescent="0.3">
      <c r="A272" s="189"/>
      <c r="B272" s="189"/>
      <c r="C272" s="189"/>
      <c r="D272" s="189"/>
      <c r="E272" s="189"/>
      <c r="F272" s="189"/>
      <c r="G272" s="189"/>
      <c r="H272" s="189"/>
      <c r="I272" s="189"/>
      <c r="J272" s="189"/>
      <c r="K272" s="189"/>
      <c r="L272" s="189"/>
      <c r="M272" s="189"/>
      <c r="N272" s="189"/>
      <c r="O272" s="189"/>
      <c r="P272" s="189"/>
      <c r="Q272" s="189"/>
      <c r="R272" s="189"/>
      <c r="S272" s="189"/>
      <c r="T272" s="189"/>
      <c r="U272" s="189"/>
      <c r="V272" s="189"/>
      <c r="W272" s="189"/>
      <c r="X272" s="189"/>
      <c r="Y272" s="189"/>
      <c r="Z272" s="189"/>
    </row>
    <row r="273" spans="1:26" x14ac:dyDescent="0.3">
      <c r="A273" s="189"/>
      <c r="B273" s="189"/>
      <c r="C273" s="189"/>
      <c r="D273" s="189"/>
      <c r="E273" s="189"/>
      <c r="F273" s="189"/>
      <c r="G273" s="189"/>
      <c r="H273" s="189"/>
      <c r="I273" s="189"/>
      <c r="J273" s="189"/>
      <c r="K273" s="189"/>
      <c r="L273" s="189"/>
      <c r="M273" s="189"/>
      <c r="N273" s="189"/>
      <c r="O273" s="189"/>
      <c r="P273" s="189"/>
      <c r="Q273" s="189"/>
      <c r="R273" s="189"/>
      <c r="S273" s="189"/>
      <c r="T273" s="189"/>
      <c r="U273" s="189"/>
      <c r="V273" s="189"/>
      <c r="W273" s="189"/>
      <c r="X273" s="189"/>
      <c r="Y273" s="189"/>
      <c r="Z273" s="189"/>
    </row>
    <row r="274" spans="1:26" x14ac:dyDescent="0.3">
      <c r="A274" s="189"/>
      <c r="B274" s="189"/>
      <c r="C274" s="189"/>
      <c r="D274" s="189"/>
      <c r="E274" s="189"/>
      <c r="F274" s="189"/>
      <c r="G274" s="189"/>
      <c r="H274" s="189"/>
      <c r="I274" s="189"/>
      <c r="J274" s="189"/>
      <c r="K274" s="189"/>
      <c r="L274" s="189"/>
      <c r="M274" s="189"/>
      <c r="N274" s="189"/>
      <c r="O274" s="189"/>
      <c r="P274" s="189"/>
      <c r="Q274" s="189"/>
      <c r="R274" s="189"/>
      <c r="S274" s="189"/>
      <c r="T274" s="189"/>
      <c r="U274" s="189"/>
      <c r="V274" s="189"/>
      <c r="W274" s="189"/>
      <c r="X274" s="189"/>
      <c r="Y274" s="189"/>
      <c r="Z274" s="189"/>
    </row>
    <row r="275" spans="1:26" x14ac:dyDescent="0.3">
      <c r="A275" s="189"/>
      <c r="B275" s="189"/>
      <c r="C275" s="189"/>
      <c r="D275" s="189"/>
      <c r="E275" s="189"/>
      <c r="F275" s="189"/>
      <c r="G275" s="189"/>
      <c r="H275" s="189"/>
      <c r="I275" s="189"/>
      <c r="J275" s="189"/>
      <c r="K275" s="189"/>
      <c r="L275" s="189"/>
      <c r="M275" s="189"/>
      <c r="N275" s="189"/>
      <c r="O275" s="189"/>
      <c r="P275" s="189"/>
      <c r="Q275" s="189"/>
      <c r="R275" s="189"/>
      <c r="S275" s="189"/>
      <c r="T275" s="189"/>
      <c r="U275" s="189"/>
      <c r="V275" s="189"/>
      <c r="W275" s="189"/>
      <c r="X275" s="189"/>
      <c r="Y275" s="189"/>
      <c r="Z275" s="189"/>
    </row>
    <row r="276" spans="1:26" x14ac:dyDescent="0.3">
      <c r="A276" s="189"/>
      <c r="B276" s="189"/>
      <c r="C276" s="189"/>
      <c r="D276" s="189"/>
      <c r="E276" s="189"/>
      <c r="F276" s="189"/>
      <c r="G276" s="189"/>
      <c r="H276" s="189"/>
      <c r="I276" s="189"/>
      <c r="J276" s="189"/>
      <c r="K276" s="189"/>
      <c r="L276" s="189"/>
      <c r="M276" s="189"/>
      <c r="N276" s="189"/>
      <c r="O276" s="189"/>
      <c r="P276" s="189"/>
      <c r="Q276" s="189"/>
      <c r="R276" s="189"/>
      <c r="S276" s="189"/>
      <c r="T276" s="189"/>
      <c r="U276" s="189"/>
      <c r="V276" s="189"/>
      <c r="W276" s="189"/>
      <c r="X276" s="189"/>
      <c r="Y276" s="189"/>
      <c r="Z276" s="189"/>
    </row>
    <row r="277" spans="1:26" x14ac:dyDescent="0.3">
      <c r="A277" s="189"/>
      <c r="B277" s="189"/>
      <c r="C277" s="189"/>
      <c r="D277" s="189"/>
      <c r="E277" s="189"/>
      <c r="F277" s="189"/>
      <c r="G277" s="189"/>
      <c r="H277" s="189"/>
      <c r="I277" s="189"/>
      <c r="J277" s="189"/>
      <c r="K277" s="189"/>
      <c r="L277" s="189"/>
      <c r="M277" s="189"/>
      <c r="N277" s="189"/>
      <c r="O277" s="189"/>
      <c r="P277" s="189"/>
      <c r="Q277" s="189"/>
      <c r="R277" s="189"/>
      <c r="S277" s="189"/>
      <c r="T277" s="189"/>
      <c r="U277" s="189"/>
      <c r="V277" s="189"/>
      <c r="W277" s="189"/>
      <c r="X277" s="189"/>
      <c r="Y277" s="189"/>
      <c r="Z277" s="189"/>
    </row>
    <row r="278" spans="1:26" x14ac:dyDescent="0.3">
      <c r="A278" s="189"/>
      <c r="B278" s="189"/>
      <c r="C278" s="189"/>
      <c r="D278" s="189"/>
      <c r="E278" s="189"/>
      <c r="F278" s="189"/>
      <c r="G278" s="189"/>
      <c r="H278" s="189"/>
      <c r="I278" s="189"/>
      <c r="J278" s="189"/>
      <c r="K278" s="189"/>
      <c r="L278" s="189"/>
      <c r="M278" s="189"/>
      <c r="N278" s="189"/>
      <c r="O278" s="189"/>
      <c r="P278" s="189"/>
      <c r="Q278" s="189"/>
      <c r="R278" s="189"/>
      <c r="S278" s="189"/>
      <c r="T278" s="189"/>
      <c r="U278" s="189"/>
      <c r="V278" s="189"/>
      <c r="W278" s="189"/>
      <c r="X278" s="189"/>
      <c r="Y278" s="189"/>
      <c r="Z278" s="189"/>
    </row>
    <row r="279" spans="1:26" x14ac:dyDescent="0.3">
      <c r="A279" s="189"/>
      <c r="B279" s="189"/>
      <c r="C279" s="189"/>
      <c r="D279" s="189"/>
      <c r="E279" s="189"/>
      <c r="F279" s="189"/>
      <c r="G279" s="189"/>
      <c r="H279" s="189"/>
      <c r="I279" s="189"/>
      <c r="J279" s="189"/>
      <c r="K279" s="189"/>
      <c r="L279" s="189"/>
      <c r="M279" s="189"/>
      <c r="N279" s="189"/>
      <c r="O279" s="189"/>
      <c r="P279" s="189"/>
      <c r="Q279" s="189"/>
      <c r="R279" s="189"/>
      <c r="S279" s="189"/>
      <c r="T279" s="189"/>
      <c r="U279" s="189"/>
      <c r="V279" s="189"/>
      <c r="W279" s="189"/>
      <c r="X279" s="189"/>
      <c r="Y279" s="189"/>
      <c r="Z279" s="189"/>
    </row>
    <row r="280" spans="1:26" x14ac:dyDescent="0.3">
      <c r="A280" s="189"/>
      <c r="B280" s="189"/>
      <c r="C280" s="189"/>
      <c r="D280" s="189"/>
      <c r="E280" s="189"/>
      <c r="F280" s="189"/>
      <c r="G280" s="189"/>
      <c r="H280" s="189"/>
      <c r="I280" s="189"/>
      <c r="J280" s="189"/>
      <c r="K280" s="189"/>
      <c r="L280" s="189"/>
      <c r="M280" s="189"/>
      <c r="N280" s="189"/>
      <c r="O280" s="189"/>
      <c r="P280" s="189"/>
      <c r="Q280" s="189"/>
      <c r="R280" s="189"/>
      <c r="S280" s="189"/>
      <c r="T280" s="189"/>
      <c r="U280" s="189"/>
      <c r="V280" s="189"/>
      <c r="W280" s="189"/>
      <c r="X280" s="189"/>
      <c r="Y280" s="189"/>
      <c r="Z280" s="189"/>
    </row>
    <row r="281" spans="1:26" x14ac:dyDescent="0.3">
      <c r="A281" s="189"/>
      <c r="B281" s="189"/>
      <c r="C281" s="189"/>
      <c r="D281" s="189"/>
      <c r="E281" s="189"/>
      <c r="F281" s="189"/>
      <c r="G281" s="189"/>
      <c r="H281" s="189"/>
      <c r="I281" s="189"/>
      <c r="J281" s="189"/>
      <c r="K281" s="189"/>
      <c r="L281" s="189"/>
      <c r="M281" s="189"/>
      <c r="N281" s="189"/>
      <c r="O281" s="189"/>
      <c r="P281" s="189"/>
      <c r="Q281" s="189"/>
      <c r="R281" s="189"/>
      <c r="S281" s="189"/>
      <c r="T281" s="189"/>
      <c r="U281" s="189"/>
      <c r="V281" s="189"/>
      <c r="W281" s="189"/>
      <c r="X281" s="189"/>
      <c r="Y281" s="189"/>
      <c r="Z281" s="189"/>
    </row>
    <row r="282" spans="1:26" x14ac:dyDescent="0.3">
      <c r="A282" s="189"/>
      <c r="B282" s="189"/>
      <c r="C282" s="189"/>
      <c r="D282" s="189"/>
      <c r="E282" s="189"/>
      <c r="F282" s="189"/>
      <c r="G282" s="189"/>
      <c r="H282" s="189"/>
      <c r="I282" s="189"/>
      <c r="J282" s="189"/>
      <c r="K282" s="189"/>
      <c r="L282" s="189"/>
      <c r="M282" s="189"/>
      <c r="N282" s="189"/>
      <c r="O282" s="189"/>
      <c r="P282" s="189"/>
      <c r="Q282" s="189"/>
      <c r="R282" s="189"/>
      <c r="S282" s="189"/>
      <c r="T282" s="189"/>
      <c r="U282" s="189"/>
      <c r="V282" s="189"/>
      <c r="W282" s="189"/>
      <c r="X282" s="189"/>
      <c r="Y282" s="189"/>
      <c r="Z282" s="189"/>
    </row>
    <row r="283" spans="1:26" x14ac:dyDescent="0.3">
      <c r="A283" s="189"/>
      <c r="B283" s="189"/>
      <c r="C283" s="189"/>
      <c r="D283" s="189"/>
      <c r="E283" s="189"/>
      <c r="F283" s="189"/>
      <c r="G283" s="189"/>
      <c r="H283" s="189"/>
      <c r="I283" s="189"/>
      <c r="J283" s="189"/>
      <c r="K283" s="189"/>
      <c r="L283" s="189"/>
      <c r="M283" s="189"/>
      <c r="N283" s="189"/>
      <c r="O283" s="189"/>
      <c r="P283" s="189"/>
      <c r="Q283" s="189"/>
      <c r="R283" s="189"/>
      <c r="S283" s="189"/>
      <c r="T283" s="189"/>
      <c r="U283" s="189"/>
      <c r="V283" s="189"/>
      <c r="W283" s="189"/>
      <c r="X283" s="189"/>
      <c r="Y283" s="189"/>
      <c r="Z283" s="189"/>
    </row>
    <row r="284" spans="1:26" x14ac:dyDescent="0.3">
      <c r="A284" s="189"/>
      <c r="B284" s="189"/>
      <c r="C284" s="189"/>
      <c r="D284" s="189"/>
      <c r="E284" s="189"/>
      <c r="F284" s="189"/>
      <c r="G284" s="189"/>
      <c r="H284" s="189"/>
      <c r="I284" s="189"/>
      <c r="J284" s="189"/>
      <c r="K284" s="189"/>
      <c r="L284" s="189"/>
      <c r="M284" s="189"/>
      <c r="N284" s="189"/>
      <c r="O284" s="189"/>
      <c r="P284" s="189"/>
      <c r="Q284" s="189"/>
      <c r="R284" s="189"/>
      <c r="S284" s="189"/>
      <c r="T284" s="189"/>
      <c r="U284" s="189"/>
      <c r="V284" s="189"/>
      <c r="W284" s="189"/>
      <c r="X284" s="189"/>
      <c r="Y284" s="189"/>
      <c r="Z284" s="189"/>
    </row>
    <row r="285" spans="1:26" x14ac:dyDescent="0.3">
      <c r="A285" s="189"/>
      <c r="B285" s="189"/>
      <c r="C285" s="189"/>
      <c r="D285" s="189"/>
      <c r="E285" s="189"/>
      <c r="F285" s="189"/>
      <c r="G285" s="189"/>
      <c r="H285" s="189"/>
      <c r="I285" s="189"/>
      <c r="J285" s="189"/>
      <c r="K285" s="189"/>
      <c r="L285" s="189"/>
      <c r="M285" s="189"/>
      <c r="N285" s="189"/>
      <c r="O285" s="189"/>
      <c r="P285" s="189"/>
      <c r="Q285" s="189"/>
      <c r="R285" s="189"/>
      <c r="S285" s="189"/>
      <c r="T285" s="189"/>
      <c r="U285" s="189"/>
      <c r="V285" s="189"/>
      <c r="W285" s="189"/>
      <c r="X285" s="189"/>
      <c r="Y285" s="189"/>
      <c r="Z285" s="189"/>
    </row>
    <row r="286" spans="1:26" x14ac:dyDescent="0.3">
      <c r="A286" s="189"/>
      <c r="B286" s="189"/>
      <c r="C286" s="189"/>
      <c r="D286" s="189"/>
      <c r="E286" s="189"/>
      <c r="F286" s="189"/>
      <c r="G286" s="189"/>
      <c r="H286" s="189"/>
      <c r="I286" s="189"/>
      <c r="J286" s="189"/>
      <c r="K286" s="189"/>
      <c r="L286" s="189"/>
      <c r="M286" s="189"/>
      <c r="N286" s="189"/>
      <c r="O286" s="189"/>
      <c r="P286" s="189"/>
      <c r="Q286" s="189"/>
      <c r="R286" s="189"/>
      <c r="S286" s="189"/>
      <c r="T286" s="189"/>
      <c r="U286" s="189"/>
      <c r="V286" s="189"/>
      <c r="W286" s="189"/>
      <c r="X286" s="189"/>
      <c r="Y286" s="189"/>
      <c r="Z286" s="189"/>
    </row>
    <row r="287" spans="1:26" x14ac:dyDescent="0.3">
      <c r="A287" s="189"/>
      <c r="B287" s="189"/>
      <c r="C287" s="189"/>
      <c r="D287" s="189"/>
      <c r="E287" s="189"/>
      <c r="F287" s="189"/>
      <c r="G287" s="189"/>
      <c r="H287" s="189"/>
      <c r="I287" s="189"/>
      <c r="J287" s="189"/>
      <c r="K287" s="189"/>
      <c r="L287" s="189"/>
      <c r="M287" s="189"/>
      <c r="N287" s="189"/>
      <c r="O287" s="189"/>
      <c r="P287" s="189"/>
      <c r="Q287" s="189"/>
      <c r="R287" s="189"/>
      <c r="S287" s="189"/>
      <c r="T287" s="189"/>
      <c r="U287" s="189"/>
      <c r="V287" s="189"/>
      <c r="W287" s="189"/>
      <c r="X287" s="189"/>
      <c r="Y287" s="189"/>
      <c r="Z287" s="189"/>
    </row>
    <row r="288" spans="1:26" x14ac:dyDescent="0.3">
      <c r="A288" s="189"/>
      <c r="B288" s="189"/>
      <c r="C288" s="189"/>
      <c r="D288" s="189"/>
      <c r="E288" s="189"/>
      <c r="F288" s="189"/>
      <c r="G288" s="189"/>
      <c r="H288" s="189"/>
      <c r="I288" s="189"/>
      <c r="J288" s="189"/>
      <c r="K288" s="189"/>
      <c r="L288" s="189"/>
      <c r="M288" s="189"/>
      <c r="N288" s="189"/>
      <c r="O288" s="189"/>
      <c r="P288" s="189"/>
      <c r="Q288" s="189"/>
      <c r="R288" s="189"/>
      <c r="S288" s="189"/>
      <c r="T288" s="189"/>
      <c r="U288" s="189"/>
      <c r="V288" s="189"/>
      <c r="W288" s="189"/>
      <c r="X288" s="189"/>
      <c r="Y288" s="189"/>
      <c r="Z288" s="189"/>
    </row>
    <row r="289" spans="1:26" x14ac:dyDescent="0.3">
      <c r="A289" s="189"/>
      <c r="B289" s="189"/>
      <c r="C289" s="189"/>
      <c r="D289" s="189"/>
      <c r="E289" s="189"/>
      <c r="F289" s="189"/>
      <c r="G289" s="189"/>
      <c r="H289" s="189"/>
      <c r="I289" s="189"/>
      <c r="J289" s="189"/>
      <c r="K289" s="189"/>
      <c r="L289" s="189"/>
      <c r="M289" s="189"/>
      <c r="N289" s="189"/>
      <c r="O289" s="189"/>
      <c r="P289" s="189"/>
      <c r="Q289" s="189"/>
      <c r="R289" s="189"/>
      <c r="S289" s="189"/>
      <c r="T289" s="189"/>
      <c r="U289" s="189"/>
      <c r="V289" s="189"/>
      <c r="W289" s="189"/>
      <c r="X289" s="189"/>
      <c r="Y289" s="189"/>
      <c r="Z289" s="189"/>
    </row>
    <row r="290" spans="1:26" x14ac:dyDescent="0.3">
      <c r="A290" s="189"/>
      <c r="B290" s="189"/>
      <c r="C290" s="189"/>
      <c r="D290" s="189"/>
      <c r="E290" s="189"/>
      <c r="F290" s="189"/>
      <c r="G290" s="189"/>
      <c r="H290" s="189"/>
      <c r="I290" s="189"/>
      <c r="J290" s="189"/>
      <c r="K290" s="189"/>
      <c r="L290" s="189"/>
      <c r="M290" s="189"/>
      <c r="N290" s="189"/>
      <c r="O290" s="189"/>
      <c r="P290" s="189"/>
      <c r="Q290" s="189"/>
      <c r="R290" s="189"/>
      <c r="S290" s="189"/>
      <c r="T290" s="189"/>
      <c r="U290" s="189"/>
      <c r="V290" s="189"/>
      <c r="W290" s="189"/>
      <c r="X290" s="189"/>
      <c r="Y290" s="189"/>
      <c r="Z290" s="189"/>
    </row>
    <row r="291" spans="1:26" x14ac:dyDescent="0.3">
      <c r="A291" s="189"/>
      <c r="B291" s="189"/>
      <c r="C291" s="189"/>
      <c r="D291" s="189"/>
      <c r="E291" s="189"/>
      <c r="F291" s="189"/>
      <c r="G291" s="189"/>
      <c r="H291" s="189"/>
      <c r="I291" s="189"/>
      <c r="J291" s="189"/>
      <c r="K291" s="189"/>
      <c r="L291" s="189"/>
      <c r="M291" s="189"/>
      <c r="N291" s="189"/>
      <c r="O291" s="189"/>
      <c r="P291" s="189"/>
      <c r="Q291" s="189"/>
      <c r="R291" s="189"/>
      <c r="S291" s="189"/>
      <c r="T291" s="189"/>
      <c r="U291" s="189"/>
      <c r="V291" s="189"/>
      <c r="W291" s="189"/>
      <c r="X291" s="189"/>
      <c r="Y291" s="189"/>
      <c r="Z291" s="189"/>
    </row>
    <row r="292" spans="1:26" x14ac:dyDescent="0.3">
      <c r="A292" s="189"/>
      <c r="B292" s="189"/>
      <c r="C292" s="189"/>
      <c r="D292" s="189"/>
      <c r="E292" s="189"/>
      <c r="F292" s="189"/>
      <c r="G292" s="189"/>
      <c r="H292" s="189"/>
      <c r="I292" s="189"/>
      <c r="J292" s="189"/>
      <c r="K292" s="189"/>
      <c r="L292" s="189"/>
      <c r="M292" s="189"/>
      <c r="N292" s="189"/>
      <c r="O292" s="189"/>
      <c r="P292" s="189"/>
      <c r="Q292" s="189"/>
      <c r="R292" s="189"/>
      <c r="S292" s="189"/>
      <c r="T292" s="189"/>
      <c r="U292" s="189"/>
      <c r="V292" s="189"/>
      <c r="W292" s="189"/>
      <c r="X292" s="189"/>
      <c r="Y292" s="189"/>
      <c r="Z292" s="189"/>
    </row>
    <row r="293" spans="1:26" x14ac:dyDescent="0.3">
      <c r="A293" s="189"/>
      <c r="B293" s="189"/>
      <c r="C293" s="189"/>
      <c r="D293" s="189"/>
      <c r="E293" s="189"/>
      <c r="F293" s="189"/>
      <c r="G293" s="189"/>
      <c r="H293" s="189"/>
      <c r="I293" s="189"/>
      <c r="J293" s="189"/>
      <c r="K293" s="189"/>
      <c r="L293" s="189"/>
      <c r="M293" s="189"/>
      <c r="N293" s="189"/>
      <c r="O293" s="189"/>
      <c r="P293" s="189"/>
      <c r="Q293" s="189"/>
      <c r="R293" s="189"/>
      <c r="S293" s="189"/>
      <c r="T293" s="189"/>
      <c r="U293" s="189"/>
      <c r="V293" s="189"/>
      <c r="W293" s="189"/>
      <c r="X293" s="189"/>
      <c r="Y293" s="189"/>
      <c r="Z293" s="189"/>
    </row>
    <row r="294" spans="1:26" x14ac:dyDescent="0.3">
      <c r="A294" s="189"/>
      <c r="B294" s="189"/>
      <c r="C294" s="189"/>
      <c r="D294" s="189"/>
      <c r="E294" s="189"/>
      <c r="F294" s="189"/>
      <c r="G294" s="189"/>
      <c r="H294" s="189"/>
      <c r="I294" s="189"/>
      <c r="J294" s="189"/>
      <c r="K294" s="189"/>
      <c r="L294" s="189"/>
      <c r="M294" s="189"/>
      <c r="N294" s="189"/>
      <c r="O294" s="189"/>
      <c r="P294" s="189"/>
      <c r="Q294" s="189"/>
      <c r="R294" s="189"/>
      <c r="S294" s="189"/>
      <c r="T294" s="189"/>
      <c r="U294" s="189"/>
      <c r="V294" s="189"/>
      <c r="W294" s="189"/>
      <c r="X294" s="189"/>
      <c r="Y294" s="189"/>
      <c r="Z294" s="189"/>
    </row>
    <row r="295" spans="1:26" x14ac:dyDescent="0.3">
      <c r="A295" s="189"/>
      <c r="B295" s="189"/>
      <c r="C295" s="189"/>
      <c r="D295" s="189"/>
      <c r="E295" s="189"/>
      <c r="F295" s="189"/>
      <c r="G295" s="189"/>
      <c r="H295" s="189"/>
      <c r="I295" s="189"/>
      <c r="J295" s="189"/>
      <c r="K295" s="189"/>
      <c r="L295" s="189"/>
      <c r="M295" s="189"/>
      <c r="N295" s="189"/>
      <c r="O295" s="189"/>
      <c r="P295" s="189"/>
      <c r="Q295" s="189"/>
      <c r="R295" s="189"/>
      <c r="S295" s="189"/>
      <c r="T295" s="189"/>
      <c r="U295" s="189"/>
      <c r="V295" s="189"/>
      <c r="W295" s="189"/>
      <c r="X295" s="189"/>
      <c r="Y295" s="189"/>
      <c r="Z295" s="189"/>
    </row>
    <row r="296" spans="1:26" x14ac:dyDescent="0.3">
      <c r="A296" s="189"/>
      <c r="B296" s="189"/>
      <c r="C296" s="189"/>
      <c r="D296" s="189"/>
      <c r="E296" s="189"/>
      <c r="F296" s="189"/>
      <c r="G296" s="189"/>
      <c r="H296" s="189"/>
      <c r="I296" s="189"/>
      <c r="J296" s="189"/>
      <c r="K296" s="189"/>
      <c r="L296" s="189"/>
      <c r="M296" s="189"/>
      <c r="N296" s="189"/>
      <c r="O296" s="189"/>
      <c r="P296" s="189"/>
      <c r="Q296" s="189"/>
      <c r="R296" s="189"/>
      <c r="S296" s="189"/>
      <c r="T296" s="189"/>
      <c r="U296" s="189"/>
      <c r="V296" s="189"/>
      <c r="W296" s="189"/>
      <c r="X296" s="189"/>
      <c r="Y296" s="189"/>
      <c r="Z296" s="189"/>
    </row>
    <row r="297" spans="1:26" x14ac:dyDescent="0.3">
      <c r="A297" s="189"/>
      <c r="B297" s="189"/>
      <c r="C297" s="189"/>
      <c r="D297" s="189"/>
      <c r="E297" s="189"/>
      <c r="F297" s="189"/>
      <c r="G297" s="189"/>
      <c r="H297" s="189"/>
      <c r="I297" s="189"/>
      <c r="J297" s="189"/>
      <c r="K297" s="189"/>
      <c r="L297" s="189"/>
      <c r="M297" s="189"/>
      <c r="N297" s="189"/>
      <c r="O297" s="189"/>
      <c r="P297" s="189"/>
      <c r="Q297" s="189"/>
      <c r="R297" s="189"/>
      <c r="S297" s="189"/>
      <c r="T297" s="189"/>
      <c r="U297" s="189"/>
      <c r="V297" s="189"/>
      <c r="W297" s="189"/>
      <c r="X297" s="189"/>
      <c r="Y297" s="189"/>
      <c r="Z297" s="189"/>
    </row>
    <row r="298" spans="1:26" x14ac:dyDescent="0.3">
      <c r="A298" s="189"/>
      <c r="B298" s="189"/>
      <c r="C298" s="189"/>
      <c r="D298" s="189"/>
      <c r="E298" s="189"/>
      <c r="F298" s="189"/>
      <c r="G298" s="189"/>
      <c r="H298" s="189"/>
      <c r="I298" s="189"/>
      <c r="J298" s="189"/>
      <c r="K298" s="189"/>
      <c r="L298" s="189"/>
      <c r="M298" s="189"/>
      <c r="N298" s="189"/>
      <c r="O298" s="189"/>
      <c r="P298" s="189"/>
      <c r="Q298" s="189"/>
      <c r="R298" s="189"/>
      <c r="S298" s="189"/>
      <c r="T298" s="189"/>
      <c r="U298" s="189"/>
      <c r="V298" s="189"/>
      <c r="W298" s="189"/>
      <c r="X298" s="189"/>
      <c r="Y298" s="189"/>
      <c r="Z298" s="189"/>
    </row>
    <row r="299" spans="1:26" x14ac:dyDescent="0.3">
      <c r="A299" s="189"/>
      <c r="B299" s="189"/>
      <c r="C299" s="189"/>
      <c r="D299" s="189"/>
      <c r="E299" s="189"/>
      <c r="F299" s="189"/>
      <c r="G299" s="189"/>
      <c r="H299" s="189"/>
      <c r="I299" s="189"/>
      <c r="J299" s="189"/>
      <c r="K299" s="189"/>
      <c r="L299" s="189"/>
      <c r="M299" s="189"/>
      <c r="N299" s="189"/>
      <c r="O299" s="189"/>
      <c r="P299" s="189"/>
      <c r="Q299" s="189"/>
      <c r="R299" s="189"/>
      <c r="S299" s="189"/>
      <c r="T299" s="189"/>
      <c r="U299" s="189"/>
      <c r="V299" s="189"/>
      <c r="W299" s="189"/>
      <c r="X299" s="189"/>
      <c r="Y299" s="189"/>
      <c r="Z299" s="189"/>
    </row>
  </sheetData>
  <mergeCells count="2">
    <mergeCell ref="A1:A3"/>
    <mergeCell ref="D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FD712-26D5-4153-A94D-DB991D715638}">
  <dimension ref="A1:E10"/>
  <sheetViews>
    <sheetView zoomScale="130" zoomScaleNormal="130" workbookViewId="0">
      <selection sqref="A1:E1"/>
    </sheetView>
  </sheetViews>
  <sheetFormatPr defaultRowHeight="14.4" x14ac:dyDescent="0.3"/>
  <cols>
    <col min="2" max="2" width="12" customWidth="1"/>
    <col min="4" max="4" width="12.5546875" customWidth="1"/>
  </cols>
  <sheetData>
    <row r="1" spans="1:5" x14ac:dyDescent="0.3">
      <c r="A1" s="105" t="s">
        <v>40</v>
      </c>
      <c r="B1" s="105"/>
      <c r="C1" s="105"/>
      <c r="D1" s="105"/>
      <c r="E1" s="105"/>
    </row>
    <row r="2" spans="1:5" x14ac:dyDescent="0.3">
      <c r="B2" s="6" t="s">
        <v>0</v>
      </c>
      <c r="C2" s="7"/>
      <c r="D2" s="7"/>
      <c r="E2" s="7"/>
    </row>
    <row r="3" spans="1:5" x14ac:dyDescent="0.3">
      <c r="B3" s="7" t="s">
        <v>1</v>
      </c>
      <c r="C3" s="7">
        <v>10</v>
      </c>
      <c r="D3" s="7"/>
      <c r="E3" s="7"/>
    </row>
    <row r="4" spans="1:5" x14ac:dyDescent="0.3">
      <c r="B4" s="7" t="s">
        <v>2</v>
      </c>
      <c r="C4" s="7">
        <v>50</v>
      </c>
      <c r="D4" s="7"/>
      <c r="E4" s="7"/>
    </row>
    <row r="5" spans="1:5" x14ac:dyDescent="0.3">
      <c r="B5" s="7"/>
      <c r="C5" s="7"/>
      <c r="D5" s="7"/>
      <c r="E5" s="7"/>
    </row>
    <row r="6" spans="1:5" x14ac:dyDescent="0.3">
      <c r="B6" s="6" t="s">
        <v>3</v>
      </c>
      <c r="C6" s="7">
        <f>250*C3+75*C4</f>
        <v>6250</v>
      </c>
      <c r="D6" s="7" t="s">
        <v>30</v>
      </c>
      <c r="E6" s="7"/>
    </row>
    <row r="7" spans="1:5" x14ac:dyDescent="0.3">
      <c r="B7" s="7"/>
      <c r="C7" s="7"/>
      <c r="D7" s="7"/>
      <c r="E7" s="7"/>
    </row>
    <row r="8" spans="1:5" x14ac:dyDescent="0.3">
      <c r="B8" s="6" t="s">
        <v>5</v>
      </c>
      <c r="C8" s="7"/>
      <c r="D8" s="7"/>
      <c r="E8" s="7"/>
    </row>
    <row r="9" spans="1:5" x14ac:dyDescent="0.3">
      <c r="B9" s="7">
        <v>1</v>
      </c>
      <c r="C9" s="7">
        <f>5*C3+C4</f>
        <v>100</v>
      </c>
      <c r="D9" s="7" t="s">
        <v>31</v>
      </c>
      <c r="E9" s="7">
        <v>100</v>
      </c>
    </row>
    <row r="10" spans="1:5" x14ac:dyDescent="0.3">
      <c r="B10" s="7">
        <v>2</v>
      </c>
      <c r="C10" s="7">
        <f>C3+C4</f>
        <v>60</v>
      </c>
      <c r="D10" s="7" t="s">
        <v>31</v>
      </c>
      <c r="E10" s="7">
        <v>60</v>
      </c>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AD3C9-5240-4FBE-A3E8-F99B48C2A7A6}">
  <dimension ref="A1:H19"/>
  <sheetViews>
    <sheetView showGridLines="0" workbookViewId="0"/>
  </sheetViews>
  <sheetFormatPr defaultRowHeight="14.4" x14ac:dyDescent="0.3"/>
  <cols>
    <col min="1" max="1" width="2.33203125" customWidth="1"/>
    <col min="2" max="2" width="6.109375" bestFit="1" customWidth="1"/>
    <col min="3" max="3" width="6"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7</v>
      </c>
    </row>
    <row r="2" spans="1:8" x14ac:dyDescent="0.3">
      <c r="A2" s="1" t="s">
        <v>35</v>
      </c>
    </row>
    <row r="3" spans="1:8" x14ac:dyDescent="0.3">
      <c r="A3" s="1" t="s">
        <v>36</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115</v>
      </c>
      <c r="E9" s="2">
        <v>0</v>
      </c>
      <c r="F9" s="2">
        <v>225</v>
      </c>
      <c r="G9" s="2">
        <v>1E+30</v>
      </c>
      <c r="H9" s="2">
        <v>225</v>
      </c>
    </row>
    <row r="10" spans="1:8" ht="15" thickBot="1" x14ac:dyDescent="0.35">
      <c r="B10" s="3" t="s">
        <v>26</v>
      </c>
      <c r="C10" s="3" t="s">
        <v>2</v>
      </c>
      <c r="D10" s="3">
        <v>35</v>
      </c>
      <c r="E10" s="3">
        <v>0</v>
      </c>
      <c r="F10" s="3">
        <v>200</v>
      </c>
      <c r="G10" s="3">
        <v>1E+30</v>
      </c>
      <c r="H10" s="3">
        <v>200</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35</v>
      </c>
      <c r="E15" s="2">
        <v>0</v>
      </c>
      <c r="F15" s="2">
        <v>25</v>
      </c>
      <c r="G15" s="2">
        <v>10</v>
      </c>
      <c r="H15" s="2">
        <v>1E+30</v>
      </c>
    </row>
    <row r="16" spans="1:8" x14ac:dyDescent="0.3">
      <c r="B16" s="2" t="s">
        <v>28</v>
      </c>
      <c r="C16" s="2"/>
      <c r="D16" s="2">
        <v>150</v>
      </c>
      <c r="E16" s="2">
        <v>0</v>
      </c>
      <c r="F16" s="2">
        <v>150</v>
      </c>
      <c r="G16" s="2">
        <v>1E+30</v>
      </c>
      <c r="H16" s="2">
        <v>0</v>
      </c>
    </row>
    <row r="17" spans="2:8" x14ac:dyDescent="0.3">
      <c r="B17" s="2" t="s">
        <v>37</v>
      </c>
      <c r="C17" s="2"/>
      <c r="D17" s="2">
        <v>115</v>
      </c>
      <c r="E17" s="2">
        <v>225</v>
      </c>
      <c r="F17" s="2">
        <v>115</v>
      </c>
      <c r="G17" s="2">
        <v>0</v>
      </c>
      <c r="H17" s="2">
        <v>75</v>
      </c>
    </row>
    <row r="18" spans="2:8" x14ac:dyDescent="0.3">
      <c r="B18" s="2" t="s">
        <v>38</v>
      </c>
      <c r="C18" s="2"/>
      <c r="D18" s="2">
        <v>35</v>
      </c>
      <c r="E18" s="2">
        <v>200</v>
      </c>
      <c r="F18" s="2">
        <v>35</v>
      </c>
      <c r="G18" s="2">
        <v>0</v>
      </c>
      <c r="H18" s="2">
        <v>10</v>
      </c>
    </row>
    <row r="19" spans="2:8" ht="15" thickBot="1" x14ac:dyDescent="0.35">
      <c r="B19" s="3" t="s">
        <v>29</v>
      </c>
      <c r="C19" s="3"/>
      <c r="D19" s="3">
        <v>115</v>
      </c>
      <c r="E19" s="3">
        <v>0</v>
      </c>
      <c r="F19" s="3">
        <v>40</v>
      </c>
      <c r="G19" s="3">
        <v>75</v>
      </c>
      <c r="H19" s="3">
        <v>1E+30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ACFD-1FEE-4946-A14E-8836FADE4922}">
  <dimension ref="A1:H15"/>
  <sheetViews>
    <sheetView zoomScale="120" zoomScaleNormal="120" workbookViewId="0">
      <selection activeCell="K9" sqref="K9"/>
    </sheetView>
  </sheetViews>
  <sheetFormatPr defaultRowHeight="14.4" x14ac:dyDescent="0.3"/>
  <cols>
    <col min="2" max="2" width="10.77734375" customWidth="1"/>
    <col min="4" max="4" width="35" customWidth="1"/>
  </cols>
  <sheetData>
    <row r="1" spans="1:8" x14ac:dyDescent="0.3">
      <c r="A1" s="105" t="s">
        <v>39</v>
      </c>
      <c r="B1" s="105"/>
      <c r="C1" s="105"/>
      <c r="D1" s="105"/>
      <c r="E1" s="105"/>
    </row>
    <row r="2" spans="1:8" x14ac:dyDescent="0.3">
      <c r="B2" s="6" t="s">
        <v>0</v>
      </c>
      <c r="C2" s="7"/>
      <c r="D2" s="7"/>
      <c r="E2" s="7"/>
      <c r="G2" s="106" t="s">
        <v>42</v>
      </c>
      <c r="H2" s="106"/>
    </row>
    <row r="3" spans="1:8" x14ac:dyDescent="0.3">
      <c r="B3" s="7" t="s">
        <v>1</v>
      </c>
      <c r="C3" s="7">
        <v>115</v>
      </c>
      <c r="D3" s="7"/>
      <c r="E3" s="7"/>
      <c r="G3" s="106"/>
      <c r="H3" s="106"/>
    </row>
    <row r="4" spans="1:8" x14ac:dyDescent="0.3">
      <c r="B4" s="7" t="s">
        <v>2</v>
      </c>
      <c r="C4" s="7">
        <v>35</v>
      </c>
      <c r="D4" s="7"/>
      <c r="E4" s="7"/>
      <c r="G4" s="106"/>
      <c r="H4" s="106"/>
    </row>
    <row r="5" spans="1:8" x14ac:dyDescent="0.3">
      <c r="B5" s="7"/>
      <c r="C5" s="7"/>
      <c r="D5" s="7"/>
      <c r="E5" s="7"/>
      <c r="G5" s="106"/>
      <c r="H5" s="106"/>
    </row>
    <row r="6" spans="1:8" x14ac:dyDescent="0.3">
      <c r="B6" s="6" t="s">
        <v>3</v>
      </c>
      <c r="C6" s="7">
        <f>225*C3+200*C4</f>
        <v>32875</v>
      </c>
      <c r="D6" s="8" t="s">
        <v>34</v>
      </c>
      <c r="E6" s="7"/>
      <c r="G6" s="106"/>
      <c r="H6" s="106"/>
    </row>
    <row r="7" spans="1:8" x14ac:dyDescent="0.3">
      <c r="B7" s="7"/>
      <c r="C7" s="7"/>
      <c r="D7" s="7"/>
      <c r="E7" s="7"/>
      <c r="G7" s="106"/>
      <c r="H7" s="106"/>
    </row>
    <row r="8" spans="1:8" x14ac:dyDescent="0.3">
      <c r="B8" s="6" t="s">
        <v>5</v>
      </c>
      <c r="C8" s="7"/>
      <c r="D8" s="7"/>
      <c r="E8" s="7"/>
      <c r="G8" s="106"/>
      <c r="H8" s="106"/>
    </row>
    <row r="9" spans="1:8" x14ac:dyDescent="0.3">
      <c r="B9" s="7">
        <v>1</v>
      </c>
      <c r="C9" s="7">
        <f>C3</f>
        <v>115</v>
      </c>
      <c r="D9" s="7" t="s">
        <v>6</v>
      </c>
      <c r="E9" s="7">
        <v>40</v>
      </c>
      <c r="G9" s="106"/>
      <c r="H9" s="106"/>
    </row>
    <row r="10" spans="1:8" x14ac:dyDescent="0.3">
      <c r="B10" s="7">
        <v>2</v>
      </c>
      <c r="C10" s="7">
        <f>C4</f>
        <v>35</v>
      </c>
      <c r="D10" s="7" t="s">
        <v>6</v>
      </c>
      <c r="E10" s="7">
        <v>25</v>
      </c>
      <c r="G10" s="106"/>
      <c r="H10" s="106"/>
    </row>
    <row r="11" spans="1:8" x14ac:dyDescent="0.3">
      <c r="B11" s="7">
        <v>3</v>
      </c>
      <c r="C11" s="7">
        <f>C3+C4</f>
        <v>150</v>
      </c>
      <c r="D11" s="7" t="s">
        <v>31</v>
      </c>
      <c r="E11" s="7">
        <v>150</v>
      </c>
    </row>
    <row r="12" spans="1:8" x14ac:dyDescent="0.3">
      <c r="B12" s="7">
        <v>4</v>
      </c>
      <c r="C12" s="7">
        <f>C3</f>
        <v>115</v>
      </c>
      <c r="D12" s="7" t="s">
        <v>31</v>
      </c>
      <c r="E12" s="7">
        <v>115</v>
      </c>
    </row>
    <row r="13" spans="1:8" x14ac:dyDescent="0.3">
      <c r="B13" s="7">
        <v>5</v>
      </c>
      <c r="C13" s="7">
        <f>C4</f>
        <v>35</v>
      </c>
      <c r="D13" s="7" t="s">
        <v>31</v>
      </c>
      <c r="E13" s="7">
        <v>35</v>
      </c>
    </row>
    <row r="14" spans="1:8" x14ac:dyDescent="0.3">
      <c r="B14" s="7"/>
      <c r="C14" s="7"/>
      <c r="D14" s="7"/>
      <c r="E14" s="7"/>
    </row>
    <row r="15" spans="1:8" x14ac:dyDescent="0.3">
      <c r="B15" s="7"/>
      <c r="C15" s="7"/>
      <c r="D15" s="7"/>
      <c r="E15" s="7"/>
    </row>
  </sheetData>
  <mergeCells count="2">
    <mergeCell ref="A1:E1"/>
    <mergeCell ref="G2: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5A8E-ED27-458A-AEAC-4503BEF4B04D}">
  <dimension ref="A1:H17"/>
  <sheetViews>
    <sheetView showGridLines="0" zoomScale="130" zoomScaleNormal="130" workbookViewId="0"/>
  </sheetViews>
  <sheetFormatPr defaultRowHeight="14.4" x14ac:dyDescent="0.3"/>
  <cols>
    <col min="1" max="1" width="2.33203125" customWidth="1"/>
    <col min="2" max="2" width="6.109375" bestFit="1" customWidth="1"/>
    <col min="3" max="3" width="6" bestFit="1" customWidth="1"/>
    <col min="4" max="4" width="5.77734375" bestFit="1" customWidth="1"/>
    <col min="5" max="5" width="12" bestFit="1" customWidth="1"/>
    <col min="6" max="6" width="10.109375" bestFit="1" customWidth="1"/>
    <col min="7" max="7" width="9.21875" bestFit="1" customWidth="1"/>
    <col min="8" max="8" width="12" bestFit="1" customWidth="1"/>
  </cols>
  <sheetData>
    <row r="1" spans="1:8" x14ac:dyDescent="0.3">
      <c r="A1" s="1" t="s">
        <v>7</v>
      </c>
    </row>
    <row r="2" spans="1:8" x14ac:dyDescent="0.3">
      <c r="A2" s="1" t="s">
        <v>44</v>
      </c>
    </row>
    <row r="3" spans="1:8" x14ac:dyDescent="0.3">
      <c r="A3" s="1" t="s">
        <v>45</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60</v>
      </c>
      <c r="E9" s="2">
        <v>0</v>
      </c>
      <c r="F9" s="2">
        <v>15</v>
      </c>
      <c r="G9" s="2">
        <v>1E+30</v>
      </c>
      <c r="H9" s="2">
        <v>8.3333333333333339</v>
      </c>
    </row>
    <row r="10" spans="1:8" ht="15" thickBot="1" x14ac:dyDescent="0.35">
      <c r="B10" s="3" t="s">
        <v>26</v>
      </c>
      <c r="C10" s="3" t="s">
        <v>2</v>
      </c>
      <c r="D10" s="3">
        <v>20</v>
      </c>
      <c r="E10" s="3">
        <v>0</v>
      </c>
      <c r="F10" s="3">
        <v>10</v>
      </c>
      <c r="G10" s="3">
        <v>12.5</v>
      </c>
      <c r="H10" s="3">
        <v>10</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180</v>
      </c>
      <c r="E15" s="2">
        <v>2.7777777777777777</v>
      </c>
      <c r="F15" s="2">
        <v>180</v>
      </c>
      <c r="G15" s="2">
        <v>90</v>
      </c>
      <c r="H15" s="2">
        <v>90</v>
      </c>
    </row>
    <row r="16" spans="1:8" x14ac:dyDescent="0.3">
      <c r="B16" s="2" t="s">
        <v>28</v>
      </c>
      <c r="C16" s="2"/>
      <c r="D16" s="2">
        <v>100</v>
      </c>
      <c r="E16" s="2">
        <v>0</v>
      </c>
      <c r="F16" s="2">
        <v>200</v>
      </c>
      <c r="G16" s="2">
        <v>1E+30</v>
      </c>
      <c r="H16" s="2">
        <v>100</v>
      </c>
    </row>
    <row r="17" spans="2:8" ht="15" thickBot="1" x14ac:dyDescent="0.35">
      <c r="B17" s="3" t="s">
        <v>29</v>
      </c>
      <c r="C17" s="3"/>
      <c r="D17" s="3">
        <v>360</v>
      </c>
      <c r="E17" s="3">
        <v>1.6666666666666665</v>
      </c>
      <c r="F17" s="3">
        <v>360</v>
      </c>
      <c r="G17" s="3">
        <v>120.00000000000001</v>
      </c>
      <c r="H17" s="3">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982D2-86CB-4F3E-80D0-240AC6354B3E}">
  <dimension ref="B1:H17"/>
  <sheetViews>
    <sheetView zoomScale="130" zoomScaleNormal="130" workbookViewId="0">
      <selection activeCell="B2" sqref="B2"/>
    </sheetView>
  </sheetViews>
  <sheetFormatPr defaultRowHeight="14.4" x14ac:dyDescent="0.3"/>
  <cols>
    <col min="2" max="2" width="11" customWidth="1"/>
  </cols>
  <sheetData>
    <row r="1" spans="2:8" x14ac:dyDescent="0.3">
      <c r="B1" s="105" t="s">
        <v>46</v>
      </c>
      <c r="C1" s="105"/>
      <c r="D1" s="105"/>
      <c r="E1" s="105"/>
    </row>
    <row r="2" spans="2:8" x14ac:dyDescent="0.3">
      <c r="B2" s="6" t="s">
        <v>0</v>
      </c>
      <c r="C2" s="7"/>
      <c r="D2" s="7"/>
      <c r="E2" s="7"/>
      <c r="F2" s="7"/>
      <c r="G2" s="7"/>
      <c r="H2" s="7"/>
    </row>
    <row r="3" spans="2:8" x14ac:dyDescent="0.3">
      <c r="B3" s="7" t="s">
        <v>1</v>
      </c>
      <c r="C3" s="7">
        <v>60</v>
      </c>
      <c r="D3" s="7"/>
      <c r="E3" s="7"/>
      <c r="F3" s="7"/>
      <c r="G3" s="7"/>
      <c r="H3" s="7"/>
    </row>
    <row r="4" spans="2:8" x14ac:dyDescent="0.3">
      <c r="B4" s="7" t="s">
        <v>2</v>
      </c>
      <c r="C4" s="7">
        <v>20</v>
      </c>
      <c r="D4" s="7"/>
      <c r="E4" s="7"/>
      <c r="F4" s="7"/>
      <c r="G4" s="7"/>
      <c r="H4" s="7"/>
    </row>
    <row r="5" spans="2:8" x14ac:dyDescent="0.3">
      <c r="B5" s="7"/>
      <c r="C5" s="7"/>
      <c r="D5" s="7"/>
      <c r="E5" s="7"/>
      <c r="F5" s="7"/>
      <c r="G5" s="7"/>
      <c r="H5" s="7"/>
    </row>
    <row r="6" spans="2:8" x14ac:dyDescent="0.3">
      <c r="B6" s="6" t="s">
        <v>3</v>
      </c>
      <c r="C6" s="7">
        <f>15*C3+10*C4</f>
        <v>1100</v>
      </c>
      <c r="D6" s="7" t="s">
        <v>43</v>
      </c>
      <c r="E6" s="7"/>
      <c r="F6" s="7"/>
      <c r="G6" s="7"/>
      <c r="H6" s="7"/>
    </row>
    <row r="7" spans="2:8" x14ac:dyDescent="0.3">
      <c r="B7" s="7"/>
      <c r="C7" s="7"/>
      <c r="D7" s="7"/>
      <c r="E7" s="7"/>
      <c r="F7" s="7"/>
      <c r="G7" s="7"/>
      <c r="H7" s="7"/>
    </row>
    <row r="8" spans="2:8" x14ac:dyDescent="0.3">
      <c r="B8" s="6" t="s">
        <v>5</v>
      </c>
      <c r="C8" s="7"/>
      <c r="D8" s="7"/>
      <c r="E8" s="7"/>
      <c r="F8" s="7"/>
      <c r="G8" s="7"/>
      <c r="H8" s="7"/>
    </row>
    <row r="9" spans="2:8" x14ac:dyDescent="0.3">
      <c r="B9" s="7">
        <v>1</v>
      </c>
      <c r="C9" s="7">
        <f>4*C3+6*C4</f>
        <v>360</v>
      </c>
      <c r="D9" s="7" t="s">
        <v>31</v>
      </c>
      <c r="E9" s="7">
        <v>360</v>
      </c>
      <c r="F9" s="7"/>
      <c r="G9" s="7"/>
      <c r="H9" s="7"/>
    </row>
    <row r="10" spans="2:8" x14ac:dyDescent="0.3">
      <c r="B10" s="7">
        <v>2</v>
      </c>
      <c r="C10" s="7">
        <f>3*C3+0*C4</f>
        <v>180</v>
      </c>
      <c r="D10" s="7" t="s">
        <v>31</v>
      </c>
      <c r="E10" s="7">
        <v>180</v>
      </c>
      <c r="F10" s="7"/>
      <c r="G10" s="7"/>
      <c r="H10" s="7"/>
    </row>
    <row r="11" spans="2:8" x14ac:dyDescent="0.3">
      <c r="B11" s="7">
        <v>3</v>
      </c>
      <c r="C11" s="7">
        <f>0*C3+5*C4</f>
        <v>100</v>
      </c>
      <c r="D11" s="7" t="s">
        <v>31</v>
      </c>
      <c r="E11" s="7">
        <v>200</v>
      </c>
      <c r="F11" s="7"/>
      <c r="G11" s="7"/>
      <c r="H11" s="7"/>
    </row>
    <row r="12" spans="2:8" x14ac:dyDescent="0.3">
      <c r="B12" s="7"/>
      <c r="C12" s="7"/>
      <c r="D12" s="7"/>
      <c r="E12" s="7"/>
      <c r="F12" s="7"/>
      <c r="G12" s="7"/>
      <c r="H12" s="7"/>
    </row>
    <row r="13" spans="2:8" x14ac:dyDescent="0.3">
      <c r="B13" s="7"/>
      <c r="C13" s="7"/>
      <c r="D13" s="7"/>
      <c r="E13" s="7"/>
      <c r="F13" s="7"/>
      <c r="G13" s="7"/>
      <c r="H13" s="7"/>
    </row>
    <row r="14" spans="2:8" x14ac:dyDescent="0.3">
      <c r="B14" s="7"/>
      <c r="C14" s="7"/>
      <c r="D14" s="7"/>
      <c r="E14" s="7"/>
      <c r="F14" s="7"/>
      <c r="G14" s="7"/>
      <c r="H14" s="7"/>
    </row>
    <row r="15" spans="2:8" x14ac:dyDescent="0.3">
      <c r="B15" s="7"/>
      <c r="C15" s="7"/>
      <c r="D15" s="7"/>
      <c r="E15" s="7"/>
      <c r="F15" s="7"/>
      <c r="G15" s="7"/>
      <c r="H15" s="7"/>
    </row>
    <row r="16" spans="2:8" x14ac:dyDescent="0.3">
      <c r="B16" s="7"/>
      <c r="C16" s="7"/>
      <c r="D16" s="7"/>
      <c r="E16" s="7"/>
      <c r="F16" s="7"/>
      <c r="G16" s="7"/>
      <c r="H16" s="7"/>
    </row>
    <row r="17" spans="2:8" x14ac:dyDescent="0.3">
      <c r="B17" s="7"/>
      <c r="C17" s="7"/>
      <c r="D17" s="7"/>
      <c r="E17" s="7"/>
      <c r="F17" s="7"/>
      <c r="G17" s="7"/>
      <c r="H17" s="7"/>
    </row>
  </sheetData>
  <mergeCells count="1">
    <mergeCell ref="B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2EAFD-DF37-4E0C-958F-3A2F8EFC4DEF}">
  <dimension ref="A1:H18"/>
  <sheetViews>
    <sheetView showGridLines="0" zoomScale="130" zoomScaleNormal="130" workbookViewId="0"/>
  </sheetViews>
  <sheetFormatPr defaultRowHeight="14.4" x14ac:dyDescent="0.3"/>
  <cols>
    <col min="1" max="1" width="2.33203125" customWidth="1"/>
    <col min="2" max="2" width="6.109375" bestFit="1" customWidth="1"/>
    <col min="3" max="3" width="6" bestFit="1" customWidth="1"/>
    <col min="4" max="4" width="5.77734375" bestFit="1" customWidth="1"/>
    <col min="5" max="5" width="8.33203125" bestFit="1" customWidth="1"/>
    <col min="6" max="6" width="10.109375" bestFit="1" customWidth="1"/>
    <col min="7" max="7" width="12" bestFit="1" customWidth="1"/>
    <col min="8" max="8" width="9.21875" bestFit="1" customWidth="1"/>
  </cols>
  <sheetData>
    <row r="1" spans="1:8" x14ac:dyDescent="0.3">
      <c r="A1" s="1" t="s">
        <v>7</v>
      </c>
    </row>
    <row r="2" spans="1:8" x14ac:dyDescent="0.3">
      <c r="A2" s="1" t="s">
        <v>48</v>
      </c>
    </row>
    <row r="3" spans="1:8" x14ac:dyDescent="0.3">
      <c r="A3" s="1" t="s">
        <v>49</v>
      </c>
    </row>
    <row r="6" spans="1:8" ht="15" thickBot="1" x14ac:dyDescent="0.35">
      <c r="A6" t="s">
        <v>10</v>
      </c>
    </row>
    <row r="7" spans="1:8" x14ac:dyDescent="0.3">
      <c r="B7" s="4"/>
      <c r="C7" s="4"/>
      <c r="D7" s="4" t="s">
        <v>13</v>
      </c>
      <c r="E7" s="4" t="s">
        <v>15</v>
      </c>
      <c r="F7" s="4" t="s">
        <v>3</v>
      </c>
      <c r="G7" s="4" t="s">
        <v>18</v>
      </c>
      <c r="H7" s="4" t="s">
        <v>18</v>
      </c>
    </row>
    <row r="8" spans="1:8" ht="15" thickBot="1" x14ac:dyDescent="0.35">
      <c r="B8" s="5" t="s">
        <v>11</v>
      </c>
      <c r="C8" s="5" t="s">
        <v>12</v>
      </c>
      <c r="D8" s="5" t="s">
        <v>14</v>
      </c>
      <c r="E8" s="5" t="s">
        <v>16</v>
      </c>
      <c r="F8" s="5" t="s">
        <v>17</v>
      </c>
      <c r="G8" s="5" t="s">
        <v>19</v>
      </c>
      <c r="H8" s="5" t="s">
        <v>20</v>
      </c>
    </row>
    <row r="9" spans="1:8" x14ac:dyDescent="0.3">
      <c r="B9" s="2" t="s">
        <v>25</v>
      </c>
      <c r="C9" s="2" t="s">
        <v>1</v>
      </c>
      <c r="D9" s="2">
        <v>4</v>
      </c>
      <c r="E9" s="2">
        <v>0</v>
      </c>
      <c r="F9" s="2">
        <v>2</v>
      </c>
      <c r="G9" s="2">
        <v>1E+30</v>
      </c>
      <c r="H9" s="2">
        <v>1</v>
      </c>
    </row>
    <row r="10" spans="1:8" ht="15" thickBot="1" x14ac:dyDescent="0.35">
      <c r="B10" s="3" t="s">
        <v>26</v>
      </c>
      <c r="C10" s="3" t="s">
        <v>2</v>
      </c>
      <c r="D10" s="3">
        <v>2</v>
      </c>
      <c r="E10" s="3">
        <v>0</v>
      </c>
      <c r="F10" s="3">
        <v>1</v>
      </c>
      <c r="G10" s="3">
        <v>1</v>
      </c>
      <c r="H10" s="3">
        <v>3</v>
      </c>
    </row>
    <row r="12" spans="1:8" ht="15" thickBot="1" x14ac:dyDescent="0.35">
      <c r="A12" t="s">
        <v>5</v>
      </c>
    </row>
    <row r="13" spans="1:8" x14ac:dyDescent="0.3">
      <c r="B13" s="4"/>
      <c r="C13" s="4"/>
      <c r="D13" s="4" t="s">
        <v>13</v>
      </c>
      <c r="E13" s="4" t="s">
        <v>21</v>
      </c>
      <c r="F13" s="4" t="s">
        <v>23</v>
      </c>
      <c r="G13" s="4" t="s">
        <v>18</v>
      </c>
      <c r="H13" s="4" t="s">
        <v>18</v>
      </c>
    </row>
    <row r="14" spans="1:8" ht="15" thickBot="1" x14ac:dyDescent="0.35">
      <c r="B14" s="5" t="s">
        <v>11</v>
      </c>
      <c r="C14" s="5" t="s">
        <v>12</v>
      </c>
      <c r="D14" s="5" t="s">
        <v>14</v>
      </c>
      <c r="E14" s="5" t="s">
        <v>22</v>
      </c>
      <c r="F14" s="5" t="s">
        <v>24</v>
      </c>
      <c r="G14" s="5" t="s">
        <v>19</v>
      </c>
      <c r="H14" s="5" t="s">
        <v>20</v>
      </c>
    </row>
    <row r="15" spans="1:8" x14ac:dyDescent="0.3">
      <c r="B15" s="2" t="s">
        <v>27</v>
      </c>
      <c r="C15" s="2"/>
      <c r="D15" s="2">
        <v>6</v>
      </c>
      <c r="E15" s="2">
        <v>1.5</v>
      </c>
      <c r="F15" s="2">
        <v>6</v>
      </c>
      <c r="G15" s="2">
        <v>1.3333333333333333</v>
      </c>
      <c r="H15" s="2">
        <v>2</v>
      </c>
    </row>
    <row r="16" spans="1:8" x14ac:dyDescent="0.3">
      <c r="B16" s="2" t="s">
        <v>28</v>
      </c>
      <c r="C16" s="2"/>
      <c r="D16" s="2">
        <v>2</v>
      </c>
      <c r="E16" s="2">
        <v>0.5</v>
      </c>
      <c r="F16" s="2">
        <v>2</v>
      </c>
      <c r="G16" s="2">
        <v>0.66666666666666663</v>
      </c>
      <c r="H16" s="2">
        <v>4</v>
      </c>
    </row>
    <row r="17" spans="2:8" x14ac:dyDescent="0.3">
      <c r="B17" s="2" t="s">
        <v>37</v>
      </c>
      <c r="C17" s="2"/>
      <c r="D17" s="2">
        <v>0</v>
      </c>
      <c r="E17" s="2">
        <v>0</v>
      </c>
      <c r="F17" s="2">
        <v>1</v>
      </c>
      <c r="G17" s="2">
        <v>1E+30</v>
      </c>
      <c r="H17" s="2">
        <v>1</v>
      </c>
    </row>
    <row r="18" spans="2:8" ht="15" thickBot="1" x14ac:dyDescent="0.35">
      <c r="B18" s="3" t="s">
        <v>29</v>
      </c>
      <c r="C18" s="3"/>
      <c r="D18" s="3">
        <v>8</v>
      </c>
      <c r="E18" s="3">
        <v>0</v>
      </c>
      <c r="F18" s="3">
        <v>10</v>
      </c>
      <c r="G18" s="3">
        <v>1E+30</v>
      </c>
      <c r="H18" s="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Sensitivity Rt.- 21 July- Class</vt:lpstr>
      <vt:lpstr>Minimization- 21 July- Class</vt:lpstr>
      <vt:lpstr>Sensitivity Rt.- 7 July- Class</vt:lpstr>
      <vt:lpstr>Maximization- 7 July- Class</vt:lpstr>
      <vt:lpstr>Sensitivity Rt.- 14 July- Class</vt:lpstr>
      <vt:lpstr>Duality- 14 July- Class</vt:lpstr>
      <vt:lpstr>Sensitivity Rt.- Pg-73- 9 July</vt:lpstr>
      <vt:lpstr>Textbook- Pg- 73- 9 July- Max</vt:lpstr>
      <vt:lpstr>Sensitivity Rt- April 2013</vt:lpstr>
      <vt:lpstr>April 2013- Max- 9 July</vt:lpstr>
      <vt:lpstr>Sensitivity Rt- April 2008</vt:lpstr>
      <vt:lpstr>April 2008- Max- 9 July</vt:lpstr>
      <vt:lpstr>Sensitivity Rt- April 2015</vt:lpstr>
      <vt:lpstr>April 2015- Max- 9 July</vt:lpstr>
      <vt:lpstr>Sensitivity Rt- VK K.- Pg- 2.37</vt:lpstr>
      <vt:lpstr>VK Kapoor- Pg- 2.37- 10 July</vt:lpstr>
      <vt:lpstr>Sensitivity-Assignment 1- Class</vt:lpstr>
      <vt:lpstr>Assignment 1- Class 4 August</vt:lpstr>
      <vt:lpstr>Sensitivity-Assignment 2- Class</vt:lpstr>
      <vt:lpstr>Assignment 2- Class 4 August</vt:lpstr>
      <vt:lpstr>Sensitivity-Asint 3 Flight pair</vt:lpstr>
      <vt:lpstr>Assignment 3- Flight pairing</vt:lpstr>
      <vt:lpstr>Answer- Transportation 28 July</vt:lpstr>
      <vt:lpstr>Sensiti- Transportation 28 July</vt:lpstr>
      <vt:lpstr>Limits- Transportation 28 July</vt:lpstr>
      <vt:lpstr>Transportation Class 28 July</vt:lpstr>
      <vt:lpstr>Answer- Transportation 2 HW</vt:lpstr>
      <vt:lpstr>Sensitivit- Transportation 2 HW</vt:lpstr>
      <vt:lpstr>Limits- Transportation 2 HW</vt:lpstr>
      <vt:lpstr>Transportation 2 Homework</vt:lpstr>
      <vt:lpstr>Answer- Transport 23 August</vt:lpstr>
      <vt:lpstr>Sensitivity Transport 23 August</vt:lpstr>
      <vt:lpstr>Limits- Transport 23 August</vt:lpstr>
      <vt:lpstr>Transportation 23 August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2022-07-21T16:44:01Z</dcterms:created>
  <dcterms:modified xsi:type="dcterms:W3CDTF">2022-10-07T17:16:39Z</dcterms:modified>
</cp:coreProperties>
</file>