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Travelling Salesman Problem" sheetId="1" r:id="rId1"/>
    <sheet name="Deterministic Inventory Model" sheetId="2" r:id="rId2"/>
    <sheet name="Sheet3" sheetId="3" r:id="rId3"/>
    <sheet name="Sheet4" sheetId="4" r:id="rId4"/>
  </sheets>
  <definedNames>
    <definedName name="Ch">Sheet3!$C$5</definedName>
    <definedName name="Co">Sheet3!$C$4</definedName>
    <definedName name="D">Sheet3!$C$3</definedName>
    <definedName name="P">Sheet3!$C$6</definedName>
    <definedName name="solver_adj" localSheetId="1" hidden="1">'Deterministic Inventory Model'!$H$11:$I$16</definedName>
    <definedName name="solver_adj" localSheetId="0" hidden="1">'Travelling Salesman Problem'!$B$10:$H$10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'Deterministic Inventory Model'!$C$13:$C$18</definedName>
    <definedName name="solver_lhs1" localSheetId="0" hidden="1">'Travelling Salesman Problem'!$B$10:$H$10</definedName>
    <definedName name="solver_lhs2" localSheetId="1" hidden="1">'Deterministic Inventory Model'!$H$11:$H$16</definedName>
    <definedName name="solver_lin" localSheetId="1" hidden="1">1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'Deterministic Inventory Model'!$M$2</definedName>
    <definedName name="solver_opt" localSheetId="0" hidden="1">'Travelling Salesman Problem'!$C$15</definedName>
    <definedName name="solver_pre" localSheetId="1" hidden="1">0.000001</definedName>
    <definedName name="solver_pre" localSheetId="0" hidden="1">0.000001</definedName>
    <definedName name="solver_rel1" localSheetId="1" hidden="1">2</definedName>
    <definedName name="solver_rel1" localSheetId="0" hidden="1">4</definedName>
    <definedName name="solver_rel2" localSheetId="1" hidden="1">1</definedName>
    <definedName name="solver_rhs1" localSheetId="1" hidden="1">'Deterministic Inventory Model'!$D$13:$D$18</definedName>
    <definedName name="solver_rhs1" localSheetId="0" hidden="1">integer</definedName>
    <definedName name="solver_rhs2" localSheetId="1" hidden="1">'Deterministic Inventory Model'!$C$3:$C$8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1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3"/>
  <c r="F8" i="3"/>
  <c r="F7"/>
  <c r="C18" i="2"/>
  <c r="C17"/>
  <c r="C16"/>
  <c r="C15"/>
  <c r="C14"/>
  <c r="C13"/>
  <c r="M2"/>
  <c r="C15" i="1"/>
  <c r="C12"/>
  <c r="D12"/>
  <c r="E12"/>
  <c r="F12"/>
  <c r="G12"/>
  <c r="H12"/>
  <c r="B12"/>
  <c r="I10"/>
</calcChain>
</file>

<file path=xl/sharedStrings.xml><?xml version="1.0" encoding="utf-8"?>
<sst xmlns="http://schemas.openxmlformats.org/spreadsheetml/2006/main" count="35" uniqueCount="26">
  <si>
    <t>Objective</t>
  </si>
  <si>
    <t>Month</t>
  </si>
  <si>
    <t>January</t>
  </si>
  <si>
    <t>February</t>
  </si>
  <si>
    <t>March</t>
  </si>
  <si>
    <t>April</t>
  </si>
  <si>
    <t>May</t>
  </si>
  <si>
    <t>June</t>
  </si>
  <si>
    <t>Maximum Production</t>
  </si>
  <si>
    <t>Demand</t>
  </si>
  <si>
    <t>Production Cost</t>
  </si>
  <si>
    <t>Inventory Cost</t>
  </si>
  <si>
    <t>Variables</t>
  </si>
  <si>
    <t>X</t>
  </si>
  <si>
    <t>I</t>
  </si>
  <si>
    <t>Inventory balance constraint left hand side formula</t>
  </si>
  <si>
    <t>D</t>
  </si>
  <si>
    <t>Co</t>
  </si>
  <si>
    <t>Ch</t>
  </si>
  <si>
    <t>P</t>
  </si>
  <si>
    <t>Date</t>
  </si>
  <si>
    <t>Open</t>
  </si>
  <si>
    <t>High</t>
  </si>
  <si>
    <t>Low</t>
  </si>
  <si>
    <t>Close</t>
  </si>
  <si>
    <t>Percentage Return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</si>
</sst>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5C5C5C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/>
      <right style="medium">
        <color rgb="FFE9E9E9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left" vertical="top" wrapText="1" indent="1"/>
    </xf>
    <xf numFmtId="0" fontId="1" fillId="3" borderId="2" xfId="0" applyFont="1" applyFill="1" applyBorder="1" applyAlignment="1">
      <alignment horizontal="right" vertical="top" wrapText="1" indent="1"/>
    </xf>
    <xf numFmtId="17" fontId="2" fillId="2" borderId="3" xfId="0" applyNumberFormat="1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right" vertical="top" wrapText="1" indent="1"/>
    </xf>
    <xf numFmtId="0" fontId="3" fillId="2" borderId="3" xfId="0" applyFont="1" applyFill="1" applyBorder="1" applyAlignment="1">
      <alignment horizontal="right" vertical="top" wrapText="1" indent="1"/>
    </xf>
    <xf numFmtId="2" fontId="0" fillId="0" borderId="0" xfId="0" applyNumberFormat="1"/>
    <xf numFmtId="0" fontId="1" fillId="3" borderId="4" xfId="0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24" sqref="F24"/>
    </sheetView>
  </sheetViews>
  <sheetFormatPr defaultRowHeight="15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9">
      <c r="A2">
        <v>1</v>
      </c>
      <c r="B2">
        <v>0</v>
      </c>
      <c r="C2">
        <v>34</v>
      </c>
      <c r="D2">
        <v>36</v>
      </c>
      <c r="E2">
        <v>37</v>
      </c>
      <c r="F2">
        <v>31</v>
      </c>
      <c r="G2">
        <v>33</v>
      </c>
      <c r="H2">
        <v>35</v>
      </c>
    </row>
    <row r="3" spans="1:9">
      <c r="A3">
        <v>2</v>
      </c>
      <c r="B3">
        <v>34</v>
      </c>
      <c r="C3">
        <v>0</v>
      </c>
      <c r="D3">
        <v>29</v>
      </c>
      <c r="E3">
        <v>23</v>
      </c>
      <c r="F3">
        <v>22</v>
      </c>
      <c r="G3">
        <v>25</v>
      </c>
      <c r="H3">
        <v>24</v>
      </c>
    </row>
    <row r="4" spans="1:9">
      <c r="A4">
        <v>3</v>
      </c>
      <c r="B4">
        <v>36</v>
      </c>
      <c r="C4">
        <v>29</v>
      </c>
      <c r="D4">
        <v>0</v>
      </c>
      <c r="E4">
        <v>17</v>
      </c>
      <c r="F4">
        <v>12</v>
      </c>
      <c r="G4">
        <v>18</v>
      </c>
      <c r="H4">
        <v>17</v>
      </c>
    </row>
    <row r="5" spans="1:9">
      <c r="A5">
        <v>4</v>
      </c>
      <c r="B5">
        <v>37</v>
      </c>
      <c r="C5">
        <v>23</v>
      </c>
      <c r="D5">
        <v>17</v>
      </c>
      <c r="E5">
        <v>0</v>
      </c>
      <c r="F5">
        <v>32</v>
      </c>
      <c r="G5">
        <v>30</v>
      </c>
      <c r="H5">
        <v>29</v>
      </c>
    </row>
    <row r="6" spans="1:9">
      <c r="A6">
        <v>5</v>
      </c>
      <c r="B6">
        <v>31</v>
      </c>
      <c r="C6">
        <v>22</v>
      </c>
      <c r="D6">
        <v>12</v>
      </c>
      <c r="E6">
        <v>32</v>
      </c>
      <c r="F6">
        <v>0</v>
      </c>
      <c r="G6">
        <v>26</v>
      </c>
      <c r="H6">
        <v>24</v>
      </c>
    </row>
    <row r="7" spans="1:9">
      <c r="A7">
        <v>6</v>
      </c>
      <c r="B7">
        <v>33</v>
      </c>
      <c r="C7">
        <v>25</v>
      </c>
      <c r="D7">
        <v>18</v>
      </c>
      <c r="E7">
        <v>30</v>
      </c>
      <c r="F7">
        <v>26</v>
      </c>
      <c r="G7">
        <v>0</v>
      </c>
      <c r="H7">
        <v>19</v>
      </c>
    </row>
    <row r="8" spans="1:9">
      <c r="A8">
        <v>7</v>
      </c>
      <c r="B8">
        <v>35</v>
      </c>
      <c r="C8">
        <v>24</v>
      </c>
      <c r="D8">
        <v>17</v>
      </c>
      <c r="E8">
        <v>29</v>
      </c>
      <c r="F8">
        <v>24</v>
      </c>
      <c r="G8">
        <v>19</v>
      </c>
      <c r="H8">
        <v>0</v>
      </c>
    </row>
    <row r="10" spans="1:9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f>B10</f>
        <v>1</v>
      </c>
    </row>
    <row r="12" spans="1:9">
      <c r="B12">
        <f>INDEX($B$2:$H$8,B10,C10)</f>
        <v>34</v>
      </c>
      <c r="C12">
        <f t="shared" ref="C12:H12" si="0">INDEX($B$2:$H$8,C10,D10)</f>
        <v>29</v>
      </c>
      <c r="D12">
        <f t="shared" si="0"/>
        <v>17</v>
      </c>
      <c r="E12">
        <f t="shared" si="0"/>
        <v>32</v>
      </c>
      <c r="F12">
        <f t="shared" si="0"/>
        <v>26</v>
      </c>
      <c r="G12">
        <f t="shared" si="0"/>
        <v>19</v>
      </c>
      <c r="H12">
        <f t="shared" si="0"/>
        <v>35</v>
      </c>
    </row>
    <row r="15" spans="1:9">
      <c r="B15" t="s">
        <v>0</v>
      </c>
      <c r="C15">
        <f>SUM(B12:H12)</f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8"/>
  <sheetViews>
    <sheetView workbookViewId="0">
      <selection activeCell="C19" sqref="C19"/>
    </sheetView>
  </sheetViews>
  <sheetFormatPr defaultRowHeight="15"/>
  <cols>
    <col min="3" max="3" width="20.28515625" bestFit="1" customWidth="1"/>
    <col min="5" max="5" width="15.140625" bestFit="1" customWidth="1"/>
    <col min="6" max="6" width="14" bestFit="1" customWidth="1"/>
    <col min="8" max="8" width="11.85546875" customWidth="1"/>
    <col min="9" max="9" width="12.7109375" customWidth="1"/>
  </cols>
  <sheetData>
    <row r="2" spans="2:13">
      <c r="B2" s="1" t="s">
        <v>1</v>
      </c>
      <c r="C2" s="1" t="s">
        <v>8</v>
      </c>
      <c r="D2" s="1" t="s">
        <v>9</v>
      </c>
      <c r="E2" s="1" t="s">
        <v>10</v>
      </c>
      <c r="F2" s="1" t="s">
        <v>11</v>
      </c>
      <c r="L2" t="s">
        <v>0</v>
      </c>
      <c r="M2">
        <f>SUMPRODUCT(E3:E8,H11:H16)+SUMPRODUCT(F3:F8,I11:I16)</f>
        <v>43450.000000412001</v>
      </c>
    </row>
    <row r="3" spans="2:13">
      <c r="B3" s="1" t="s">
        <v>2</v>
      </c>
      <c r="C3" s="1">
        <v>120</v>
      </c>
      <c r="D3" s="1">
        <v>100</v>
      </c>
      <c r="E3" s="1">
        <v>60</v>
      </c>
      <c r="F3" s="1">
        <v>15</v>
      </c>
    </row>
    <row r="4" spans="2:13">
      <c r="B4" s="1" t="s">
        <v>3</v>
      </c>
      <c r="C4" s="1">
        <v>120</v>
      </c>
      <c r="D4" s="1">
        <v>130</v>
      </c>
      <c r="E4" s="1">
        <v>60</v>
      </c>
      <c r="F4" s="1">
        <v>15</v>
      </c>
    </row>
    <row r="5" spans="2:13">
      <c r="B5" s="1" t="s">
        <v>4</v>
      </c>
      <c r="C5" s="1">
        <v>150</v>
      </c>
      <c r="D5" s="1">
        <v>160</v>
      </c>
      <c r="E5" s="1">
        <v>55</v>
      </c>
      <c r="F5" s="1">
        <v>20</v>
      </c>
    </row>
    <row r="6" spans="2:13">
      <c r="B6" s="1" t="s">
        <v>5</v>
      </c>
      <c r="C6" s="1">
        <v>150</v>
      </c>
      <c r="D6" s="1">
        <v>160</v>
      </c>
      <c r="E6" s="1">
        <v>55</v>
      </c>
      <c r="F6" s="1">
        <v>20</v>
      </c>
    </row>
    <row r="7" spans="2:13">
      <c r="B7" s="1" t="s">
        <v>6</v>
      </c>
      <c r="C7" s="1">
        <v>150</v>
      </c>
      <c r="D7" s="1">
        <v>140</v>
      </c>
      <c r="E7" s="1">
        <v>50</v>
      </c>
      <c r="F7" s="1">
        <v>20</v>
      </c>
    </row>
    <row r="8" spans="2:13">
      <c r="B8" s="1" t="s">
        <v>7</v>
      </c>
      <c r="C8" s="1">
        <v>150</v>
      </c>
      <c r="D8" s="1">
        <v>140</v>
      </c>
      <c r="E8" s="1">
        <v>50</v>
      </c>
      <c r="F8" s="1">
        <v>20</v>
      </c>
    </row>
    <row r="9" spans="2:13">
      <c r="H9" s="1" t="s">
        <v>12</v>
      </c>
      <c r="I9" s="1"/>
    </row>
    <row r="10" spans="2:13">
      <c r="H10" s="2" t="s">
        <v>13</v>
      </c>
      <c r="I10" s="2" t="s">
        <v>14</v>
      </c>
    </row>
    <row r="11" spans="2:13">
      <c r="H11" s="1">
        <v>80.000000006866685</v>
      </c>
      <c r="I11" s="1">
        <v>30</v>
      </c>
    </row>
    <row r="12" spans="2:13">
      <c r="B12" s="1" t="s">
        <v>1</v>
      </c>
      <c r="C12" s="1" t="s">
        <v>15</v>
      </c>
      <c r="D12" s="1" t="s">
        <v>9</v>
      </c>
      <c r="H12" s="1">
        <v>120</v>
      </c>
      <c r="I12" s="1">
        <v>20</v>
      </c>
    </row>
    <row r="13" spans="2:13">
      <c r="B13" s="1" t="s">
        <v>2</v>
      </c>
      <c r="C13" s="1">
        <f>H11+50-I11</f>
        <v>100.00000000686668</v>
      </c>
      <c r="D13" s="1">
        <v>100</v>
      </c>
      <c r="H13" s="1">
        <v>150</v>
      </c>
      <c r="I13" s="1">
        <v>10</v>
      </c>
    </row>
    <row r="14" spans="2:13">
      <c r="B14" s="1" t="s">
        <v>3</v>
      </c>
      <c r="C14" s="1">
        <f>H12+I11-I12</f>
        <v>130</v>
      </c>
      <c r="D14" s="1">
        <v>130</v>
      </c>
      <c r="H14" s="1">
        <v>150</v>
      </c>
      <c r="I14" s="1">
        <v>0</v>
      </c>
    </row>
    <row r="15" spans="2:13">
      <c r="B15" s="1" t="s">
        <v>4</v>
      </c>
      <c r="C15" s="1">
        <f>H13+I12-I13</f>
        <v>160</v>
      </c>
      <c r="D15" s="1">
        <v>160</v>
      </c>
      <c r="H15" s="1">
        <v>140</v>
      </c>
      <c r="I15" s="1">
        <v>0</v>
      </c>
    </row>
    <row r="16" spans="2:13">
      <c r="B16" s="1" t="s">
        <v>5</v>
      </c>
      <c r="C16" s="1">
        <f>H14+I13-I14</f>
        <v>160</v>
      </c>
      <c r="D16" s="1">
        <v>160</v>
      </c>
      <c r="H16" s="1">
        <v>140</v>
      </c>
      <c r="I16" s="1">
        <v>0</v>
      </c>
    </row>
    <row r="17" spans="2:4">
      <c r="B17" s="1" t="s">
        <v>6</v>
      </c>
      <c r="C17" s="1">
        <f>H15+I14-I15</f>
        <v>140</v>
      </c>
      <c r="D17" s="1">
        <v>140</v>
      </c>
    </row>
    <row r="18" spans="2:4">
      <c r="B18" s="1" t="s">
        <v>7</v>
      </c>
      <c r="C18" s="1">
        <f>H16+I15-I16</f>
        <v>140</v>
      </c>
      <c r="D18" s="1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F8"/>
  <sheetViews>
    <sheetView workbookViewId="0">
      <selection activeCell="I13" sqref="I13"/>
    </sheetView>
  </sheetViews>
  <sheetFormatPr defaultRowHeight="15"/>
  <sheetData>
    <row r="3" spans="2:6">
      <c r="B3" t="s">
        <v>16</v>
      </c>
      <c r="C3">
        <v>80000</v>
      </c>
    </row>
    <row r="4" spans="2:6">
      <c r="B4" t="s">
        <v>17</v>
      </c>
      <c r="C4">
        <v>200</v>
      </c>
    </row>
    <row r="5" spans="2:6">
      <c r="B5" t="s">
        <v>18</v>
      </c>
      <c r="C5">
        <v>0.05</v>
      </c>
    </row>
    <row r="6" spans="2:6">
      <c r="B6" t="s">
        <v>19</v>
      </c>
      <c r="C6">
        <v>30</v>
      </c>
    </row>
    <row r="7" spans="2:6">
      <c r="F7">
        <f>D</f>
        <v>80000</v>
      </c>
    </row>
    <row r="8" spans="2:6">
      <c r="F8">
        <f>Co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51"/>
  <sheetViews>
    <sheetView tabSelected="1" workbookViewId="0">
      <selection activeCell="I48" sqref="I48"/>
    </sheetView>
  </sheetViews>
  <sheetFormatPr defaultRowHeight="15"/>
  <cols>
    <col min="7" max="7" width="8.7109375" bestFit="1" customWidth="1"/>
  </cols>
  <sheetData>
    <row r="1" spans="2:7" ht="15.75" thickBot="1"/>
    <row r="2" spans="2:7" ht="36.75" thickBot="1">
      <c r="B2" s="3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9" t="s">
        <v>25</v>
      </c>
    </row>
    <row r="3" spans="2:7" ht="15.75" thickBot="1">
      <c r="B3" s="5">
        <v>44562</v>
      </c>
      <c r="C3" s="6">
        <v>2365</v>
      </c>
      <c r="D3" s="7">
        <v>2567.3000000000002</v>
      </c>
      <c r="E3" s="6">
        <v>2305</v>
      </c>
      <c r="F3" s="6">
        <v>2386.6</v>
      </c>
      <c r="G3" s="8">
        <f>(((F3-C3)/C3)*100)</f>
        <v>0.91331923890063049</v>
      </c>
    </row>
    <row r="4" spans="2:7" ht="15.75" thickBot="1">
      <c r="B4" s="5">
        <v>44531</v>
      </c>
      <c r="C4" s="6">
        <v>2433</v>
      </c>
      <c r="D4" s="7">
        <v>2498.5</v>
      </c>
      <c r="E4" s="6">
        <v>2247.1</v>
      </c>
      <c r="F4" s="6">
        <v>2368.15</v>
      </c>
      <c r="G4" s="8">
        <f t="shared" ref="G4:G51" si="0">(((F4-C4)/C4)*100)</f>
        <v>-2.6654336210439751</v>
      </c>
    </row>
    <row r="5" spans="2:7" ht="15.75" thickBot="1">
      <c r="B5" s="5">
        <v>44501</v>
      </c>
      <c r="C5" s="6">
        <v>2536.25</v>
      </c>
      <c r="D5" s="7">
        <v>2602.1999999999998</v>
      </c>
      <c r="E5" s="6">
        <v>2309</v>
      </c>
      <c r="F5" s="6">
        <v>2405.4</v>
      </c>
      <c r="G5" s="8">
        <f t="shared" si="0"/>
        <v>-5.1591917200591393</v>
      </c>
    </row>
    <row r="6" spans="2:7" ht="15.75" thickBot="1">
      <c r="B6" s="5">
        <v>44470</v>
      </c>
      <c r="C6" s="6">
        <v>2501.9499999999998</v>
      </c>
      <c r="D6" s="7">
        <v>2751.35</v>
      </c>
      <c r="E6" s="6">
        <v>2495</v>
      </c>
      <c r="F6" s="6">
        <v>2536.25</v>
      </c>
      <c r="G6" s="8">
        <f t="shared" si="0"/>
        <v>1.3709306740742295</v>
      </c>
    </row>
    <row r="7" spans="2:7" ht="15.75" thickBot="1">
      <c r="B7" s="5">
        <v>44440</v>
      </c>
      <c r="C7" s="6">
        <v>2273</v>
      </c>
      <c r="D7" s="7">
        <v>2570</v>
      </c>
      <c r="E7" s="6">
        <v>2255</v>
      </c>
      <c r="F7" s="6">
        <v>2519.25</v>
      </c>
      <c r="G7" s="8">
        <f t="shared" si="0"/>
        <v>10.83369995600528</v>
      </c>
    </row>
    <row r="8" spans="2:7" ht="15.75" thickBot="1">
      <c r="B8" s="5">
        <v>44409</v>
      </c>
      <c r="C8" s="6">
        <v>2054.3000000000002</v>
      </c>
      <c r="D8" s="7">
        <v>2283.75</v>
      </c>
      <c r="E8" s="6">
        <v>2041.15</v>
      </c>
      <c r="F8" s="6">
        <v>2258.15</v>
      </c>
      <c r="G8" s="8">
        <f t="shared" si="0"/>
        <v>9.9230881565496709</v>
      </c>
    </row>
    <row r="9" spans="2:7" ht="15.75" thickBot="1">
      <c r="B9" s="5">
        <v>44378</v>
      </c>
      <c r="C9" s="6">
        <v>2118</v>
      </c>
      <c r="D9" s="7">
        <v>2153.5500000000002</v>
      </c>
      <c r="E9" s="6">
        <v>2016.25</v>
      </c>
      <c r="F9" s="6">
        <v>2035.3</v>
      </c>
      <c r="G9" s="8">
        <f t="shared" si="0"/>
        <v>-3.9046270066100113</v>
      </c>
    </row>
    <row r="10" spans="2:7" ht="15.75" thickBot="1">
      <c r="B10" s="5">
        <v>44348</v>
      </c>
      <c r="C10" s="6">
        <v>2166</v>
      </c>
      <c r="D10" s="7">
        <v>2274.9</v>
      </c>
      <c r="E10" s="6">
        <v>2081</v>
      </c>
      <c r="F10" s="6">
        <v>2110.65</v>
      </c>
      <c r="G10" s="8">
        <f t="shared" si="0"/>
        <v>-2.555401662049857</v>
      </c>
    </row>
    <row r="11" spans="2:7" ht="15.75" thickBot="1">
      <c r="B11" s="5">
        <v>44317</v>
      </c>
      <c r="C11" s="6">
        <v>1966</v>
      </c>
      <c r="D11" s="7">
        <v>2191.6999999999998</v>
      </c>
      <c r="E11" s="6">
        <v>1906</v>
      </c>
      <c r="F11" s="6">
        <v>2160.3000000000002</v>
      </c>
      <c r="G11" s="8">
        <f t="shared" si="0"/>
        <v>9.8830111902339866</v>
      </c>
    </row>
    <row r="12" spans="2:7" ht="15.75" thickBot="1">
      <c r="B12" s="5">
        <v>44287</v>
      </c>
      <c r="C12" s="6">
        <v>2018</v>
      </c>
      <c r="D12" s="7">
        <v>2046.9</v>
      </c>
      <c r="E12" s="6">
        <v>1876.7</v>
      </c>
      <c r="F12" s="6">
        <v>1994.5</v>
      </c>
      <c r="G12" s="8">
        <f t="shared" si="0"/>
        <v>-1.1645193260654112</v>
      </c>
    </row>
    <row r="13" spans="2:7" ht="15.75" thickBot="1">
      <c r="B13" s="5">
        <v>44256</v>
      </c>
      <c r="C13" s="6">
        <v>2110.1999999999998</v>
      </c>
      <c r="D13" s="7">
        <v>2231.9</v>
      </c>
      <c r="E13" s="6">
        <v>1973.7</v>
      </c>
      <c r="F13" s="6">
        <v>2003.1</v>
      </c>
      <c r="G13" s="8">
        <f t="shared" si="0"/>
        <v>-5.0753483082172268</v>
      </c>
    </row>
    <row r="14" spans="2:7" ht="15.75" thickBot="1">
      <c r="B14" s="5">
        <v>44228</v>
      </c>
      <c r="C14" s="6">
        <v>1859.4</v>
      </c>
      <c r="D14" s="7">
        <v>2152</v>
      </c>
      <c r="E14" s="6">
        <v>1848</v>
      </c>
      <c r="F14" s="6">
        <v>2085.8000000000002</v>
      </c>
      <c r="G14" s="8">
        <f t="shared" si="0"/>
        <v>12.175970743250515</v>
      </c>
    </row>
    <row r="15" spans="2:7" ht="15.75" thickBot="1">
      <c r="B15" s="5">
        <v>44197</v>
      </c>
      <c r="C15" s="6">
        <v>1988</v>
      </c>
      <c r="D15" s="7">
        <v>2120</v>
      </c>
      <c r="E15" s="6">
        <v>1830</v>
      </c>
      <c r="F15" s="6">
        <v>1841.95</v>
      </c>
      <c r="G15" s="8">
        <f t="shared" si="0"/>
        <v>-7.346579476861165</v>
      </c>
    </row>
    <row r="16" spans="2:7" ht="15.75" thickBot="1">
      <c r="B16" s="5">
        <v>44166</v>
      </c>
      <c r="C16" s="6">
        <v>1940.35</v>
      </c>
      <c r="D16" s="7">
        <v>2038</v>
      </c>
      <c r="E16" s="6">
        <v>1855.25</v>
      </c>
      <c r="F16" s="6">
        <v>1985.3</v>
      </c>
      <c r="G16" s="8">
        <f t="shared" si="0"/>
        <v>2.3165923673564071</v>
      </c>
    </row>
    <row r="17" spans="2:7" ht="15.75" thickBot="1">
      <c r="B17" s="5">
        <v>44136</v>
      </c>
      <c r="C17" s="6">
        <v>2027</v>
      </c>
      <c r="D17" s="7">
        <v>2095</v>
      </c>
      <c r="E17" s="6">
        <v>1835.1</v>
      </c>
      <c r="F17" s="6">
        <v>1929.8</v>
      </c>
      <c r="G17" s="8">
        <f t="shared" si="0"/>
        <v>-4.7952639368524936</v>
      </c>
    </row>
    <row r="18" spans="2:7" ht="15.75" thickBot="1">
      <c r="B18" s="5">
        <v>44105</v>
      </c>
      <c r="C18" s="6">
        <v>2263.8000000000002</v>
      </c>
      <c r="D18" s="7">
        <v>2309</v>
      </c>
      <c r="E18" s="6">
        <v>1991</v>
      </c>
      <c r="F18" s="6">
        <v>2054.5</v>
      </c>
      <c r="G18" s="8">
        <f t="shared" si="0"/>
        <v>-9.2455163883735381</v>
      </c>
    </row>
    <row r="19" spans="2:7" ht="15.75" thickBot="1">
      <c r="B19" s="5">
        <v>44075</v>
      </c>
      <c r="C19" s="6">
        <v>2100</v>
      </c>
      <c r="D19" s="7">
        <v>2369.35</v>
      </c>
      <c r="E19" s="6">
        <v>2044.25</v>
      </c>
      <c r="F19" s="6">
        <v>2234.35</v>
      </c>
      <c r="G19" s="8">
        <f t="shared" si="0"/>
        <v>6.3976190476190435</v>
      </c>
    </row>
    <row r="20" spans="2:7" ht="15.75" thickBot="1">
      <c r="B20" s="5">
        <v>44044</v>
      </c>
      <c r="C20" s="6">
        <v>2051.3000000000002</v>
      </c>
      <c r="D20" s="7">
        <v>2196</v>
      </c>
      <c r="E20" s="6">
        <v>2000.25</v>
      </c>
      <c r="F20" s="6">
        <v>2080.6999999999998</v>
      </c>
      <c r="G20" s="8">
        <f t="shared" si="0"/>
        <v>1.4332374591722143</v>
      </c>
    </row>
    <row r="21" spans="2:7" ht="15.75" thickBot="1">
      <c r="B21" s="5">
        <v>44013</v>
      </c>
      <c r="C21" s="6">
        <v>1720</v>
      </c>
      <c r="D21" s="7">
        <v>2198.8000000000002</v>
      </c>
      <c r="E21" s="6">
        <v>1708.05</v>
      </c>
      <c r="F21" s="6">
        <v>2067.1</v>
      </c>
      <c r="G21" s="8">
        <f t="shared" si="0"/>
        <v>20.180232558139529</v>
      </c>
    </row>
    <row r="22" spans="2:7" ht="15.75" thickBot="1">
      <c r="B22" s="5">
        <v>43983</v>
      </c>
      <c r="C22" s="6">
        <v>1480</v>
      </c>
      <c r="D22" s="7">
        <v>1804.2</v>
      </c>
      <c r="E22" s="6">
        <v>1475.95</v>
      </c>
      <c r="F22" s="6">
        <v>1704.1</v>
      </c>
      <c r="G22" s="8">
        <f t="shared" si="0"/>
        <v>15.141891891891888</v>
      </c>
    </row>
    <row r="23" spans="2:7" ht="15.75" thickBot="1">
      <c r="B23" s="5">
        <v>43952</v>
      </c>
      <c r="C23" s="6">
        <v>1426.48</v>
      </c>
      <c r="D23" s="7">
        <v>1599.83</v>
      </c>
      <c r="E23" s="6">
        <v>1393</v>
      </c>
      <c r="F23" s="6">
        <v>1464.4</v>
      </c>
      <c r="G23" s="8">
        <f t="shared" si="0"/>
        <v>2.6582917391060565</v>
      </c>
    </row>
    <row r="24" spans="2:7" ht="15.75" thickBot="1">
      <c r="B24" s="5">
        <v>43922</v>
      </c>
      <c r="C24" s="6">
        <v>1111.71</v>
      </c>
      <c r="D24" s="7">
        <v>1480.91</v>
      </c>
      <c r="E24" s="6">
        <v>1035.3900000000001</v>
      </c>
      <c r="F24" s="6">
        <v>1452.23</v>
      </c>
      <c r="G24" s="8">
        <f t="shared" si="0"/>
        <v>30.63029027354256</v>
      </c>
    </row>
    <row r="25" spans="2:7" ht="15.75" thickBot="1">
      <c r="B25" s="5">
        <v>43891</v>
      </c>
      <c r="C25" s="6">
        <v>1342.38</v>
      </c>
      <c r="D25" s="7">
        <v>1356.14</v>
      </c>
      <c r="E25" s="6">
        <v>867.43</v>
      </c>
      <c r="F25" s="6">
        <v>1103.29</v>
      </c>
      <c r="G25" s="8">
        <f t="shared" si="0"/>
        <v>-17.810903022989031</v>
      </c>
    </row>
    <row r="26" spans="2:7" ht="15.75" thickBot="1">
      <c r="B26" s="5">
        <v>43862</v>
      </c>
      <c r="C26" s="6">
        <v>1392.1</v>
      </c>
      <c r="D26" s="7">
        <v>1493.84</v>
      </c>
      <c r="E26" s="6">
        <v>1312.56</v>
      </c>
      <c r="F26" s="6">
        <v>1316.17</v>
      </c>
      <c r="G26" s="8">
        <f t="shared" si="0"/>
        <v>-5.4543495438545966</v>
      </c>
    </row>
    <row r="27" spans="2:7" ht="15.75" thickBot="1">
      <c r="B27" s="5">
        <v>43831</v>
      </c>
      <c r="C27" s="6">
        <v>1503.75</v>
      </c>
      <c r="D27" s="7">
        <v>1593.89</v>
      </c>
      <c r="E27" s="6">
        <v>1393.99</v>
      </c>
      <c r="F27" s="6">
        <v>1398.39</v>
      </c>
      <c r="G27" s="8">
        <f t="shared" si="0"/>
        <v>-7.0064837905236832</v>
      </c>
    </row>
    <row r="28" spans="2:7" ht="15.75" thickBot="1">
      <c r="B28" s="5">
        <v>43800</v>
      </c>
      <c r="C28" s="6">
        <v>1584.98</v>
      </c>
      <c r="D28" s="7">
        <v>1602.36</v>
      </c>
      <c r="E28" s="6">
        <v>1493.89</v>
      </c>
      <c r="F28" s="6">
        <v>1499.83</v>
      </c>
      <c r="G28" s="8">
        <f t="shared" si="0"/>
        <v>-5.3723075370036275</v>
      </c>
    </row>
    <row r="29" spans="2:7" ht="15.75" thickBot="1">
      <c r="B29" s="5">
        <v>43770</v>
      </c>
      <c r="C29" s="6">
        <v>1441.34</v>
      </c>
      <c r="D29" s="7">
        <v>1569.27</v>
      </c>
      <c r="E29" s="6">
        <v>1409.19</v>
      </c>
      <c r="F29" s="6">
        <v>1536.58</v>
      </c>
      <c r="G29" s="8">
        <f t="shared" si="0"/>
        <v>6.607740019703888</v>
      </c>
    </row>
    <row r="30" spans="2:7" ht="15.75" thickBot="1">
      <c r="B30" s="5">
        <v>43739</v>
      </c>
      <c r="C30" s="6">
        <v>1324.45</v>
      </c>
      <c r="D30" s="7">
        <v>1475.66</v>
      </c>
      <c r="E30" s="6">
        <v>1269.27</v>
      </c>
      <c r="F30" s="6">
        <v>1450.6</v>
      </c>
      <c r="G30" s="8">
        <f t="shared" si="0"/>
        <v>9.5247083695118633</v>
      </c>
    </row>
    <row r="31" spans="2:7" ht="15.75" thickBot="1">
      <c r="B31" s="5">
        <v>43709</v>
      </c>
      <c r="C31" s="6">
        <v>1230.58</v>
      </c>
      <c r="D31" s="7">
        <v>1323.21</v>
      </c>
      <c r="E31" s="6">
        <v>1161.6400000000001</v>
      </c>
      <c r="F31" s="6">
        <v>1319.74</v>
      </c>
      <c r="G31" s="8">
        <f t="shared" si="0"/>
        <v>7.2453639747111191</v>
      </c>
    </row>
    <row r="32" spans="2:7" ht="15.75" thickBot="1">
      <c r="B32" s="5">
        <v>43678</v>
      </c>
      <c r="C32" s="6">
        <v>1152.48</v>
      </c>
      <c r="D32" s="7">
        <v>1292.2</v>
      </c>
      <c r="E32" s="6">
        <v>1085.01</v>
      </c>
      <c r="F32" s="6">
        <v>1236.83</v>
      </c>
      <c r="G32" s="8">
        <f t="shared" si="0"/>
        <v>7.3189990281826933</v>
      </c>
    </row>
    <row r="33" spans="2:7" ht="15.75" thickBot="1">
      <c r="B33" s="5">
        <v>43647</v>
      </c>
      <c r="C33" s="6">
        <v>1246.24</v>
      </c>
      <c r="D33" s="7">
        <v>1287.79</v>
      </c>
      <c r="E33" s="6">
        <v>1151.48</v>
      </c>
      <c r="F33" s="6">
        <v>1155.3</v>
      </c>
      <c r="G33" s="8">
        <f t="shared" si="0"/>
        <v>-7.2971498266786536</v>
      </c>
    </row>
    <row r="34" spans="2:7" ht="15.75" thickBot="1">
      <c r="B34" s="5">
        <v>43617</v>
      </c>
      <c r="C34" s="6">
        <v>1322.46</v>
      </c>
      <c r="D34" s="7">
        <v>1361.35</v>
      </c>
      <c r="E34" s="6">
        <v>1236.92</v>
      </c>
      <c r="F34" s="6">
        <v>1241.33</v>
      </c>
      <c r="G34" s="8">
        <f t="shared" si="0"/>
        <v>-6.1347791237542237</v>
      </c>
    </row>
    <row r="35" spans="2:7" ht="15.75" thickBot="1">
      <c r="B35" s="5">
        <v>43586</v>
      </c>
      <c r="C35" s="6">
        <v>1378.93</v>
      </c>
      <c r="D35" s="7">
        <v>1404.19</v>
      </c>
      <c r="E35" s="6">
        <v>1215.97</v>
      </c>
      <c r="F35" s="6">
        <v>1317.66</v>
      </c>
      <c r="G35" s="8">
        <f t="shared" si="0"/>
        <v>-4.4433002400411894</v>
      </c>
    </row>
    <row r="36" spans="2:7" ht="15.75" thickBot="1">
      <c r="B36" s="5">
        <v>43556</v>
      </c>
      <c r="C36" s="6">
        <v>1357.14</v>
      </c>
      <c r="D36" s="7">
        <v>1399.14</v>
      </c>
      <c r="E36" s="6">
        <v>1308.5999999999999</v>
      </c>
      <c r="F36" s="6">
        <v>1379.72</v>
      </c>
      <c r="G36" s="8">
        <f t="shared" si="0"/>
        <v>1.6637929764062607</v>
      </c>
    </row>
    <row r="37" spans="2:7" ht="15.75" thickBot="1">
      <c r="B37" s="5">
        <v>43525</v>
      </c>
      <c r="C37" s="6">
        <v>1225.3800000000001</v>
      </c>
      <c r="D37" s="7">
        <v>1374.97</v>
      </c>
      <c r="E37" s="6">
        <v>1207.1600000000001</v>
      </c>
      <c r="F37" s="6">
        <v>1350.45</v>
      </c>
      <c r="G37" s="8">
        <f t="shared" si="0"/>
        <v>10.206629780149825</v>
      </c>
    </row>
    <row r="38" spans="2:7" ht="15.75" thickBot="1">
      <c r="B38" s="5">
        <v>43497</v>
      </c>
      <c r="C38" s="6">
        <v>1222.4100000000001</v>
      </c>
      <c r="D38" s="7">
        <v>1308.79</v>
      </c>
      <c r="E38" s="6">
        <v>1194.68</v>
      </c>
      <c r="F38" s="6">
        <v>1219.49</v>
      </c>
      <c r="G38" s="8">
        <f t="shared" si="0"/>
        <v>-0.23887239142350541</v>
      </c>
    </row>
    <row r="39" spans="2:7" ht="15.75" thickBot="1">
      <c r="B39" s="5">
        <v>43466</v>
      </c>
      <c r="C39" s="6">
        <v>1114.68</v>
      </c>
      <c r="D39" s="7">
        <v>1252.82</v>
      </c>
      <c r="E39" s="6">
        <v>1070.95</v>
      </c>
      <c r="F39" s="6">
        <v>1215.6300000000001</v>
      </c>
      <c r="G39" s="8">
        <f t="shared" si="0"/>
        <v>9.0564108084831556</v>
      </c>
    </row>
    <row r="40" spans="2:7" ht="15.75" thickBot="1">
      <c r="B40" s="5">
        <v>43435</v>
      </c>
      <c r="C40" s="6">
        <v>1163.8699999999999</v>
      </c>
      <c r="D40" s="7">
        <v>1163.8699999999999</v>
      </c>
      <c r="E40" s="6">
        <v>1045.0899999999999</v>
      </c>
      <c r="F40" s="6">
        <v>1110.72</v>
      </c>
      <c r="G40" s="8">
        <f t="shared" si="0"/>
        <v>-4.566661225050896</v>
      </c>
    </row>
    <row r="41" spans="2:7" ht="15.75" thickBot="1">
      <c r="B41" s="5">
        <v>43405</v>
      </c>
      <c r="C41" s="6">
        <v>1057.8699999999999</v>
      </c>
      <c r="D41" s="7">
        <v>1174.8599999999999</v>
      </c>
      <c r="E41" s="6">
        <v>1040.1400000000001</v>
      </c>
      <c r="F41" s="6">
        <v>1156.5899999999999</v>
      </c>
      <c r="G41" s="8">
        <f t="shared" si="0"/>
        <v>9.3319595035306833</v>
      </c>
    </row>
    <row r="42" spans="2:7" ht="15.75" thickBot="1">
      <c r="B42" s="5">
        <v>43374</v>
      </c>
      <c r="C42" s="6">
        <v>1245.8900000000001</v>
      </c>
      <c r="D42" s="7">
        <v>1245.8900000000001</v>
      </c>
      <c r="E42" s="6">
        <v>1006.86</v>
      </c>
      <c r="F42" s="6">
        <v>1051.28</v>
      </c>
      <c r="G42" s="8">
        <f t="shared" si="0"/>
        <v>-15.620159083065127</v>
      </c>
    </row>
    <row r="43" spans="2:7" ht="15.75" thickBot="1">
      <c r="B43" s="5">
        <v>43344</v>
      </c>
      <c r="C43" s="6">
        <v>1233.31</v>
      </c>
      <c r="D43" s="7">
        <v>1269.32</v>
      </c>
      <c r="E43" s="6">
        <v>1172.3900000000001</v>
      </c>
      <c r="F43" s="6">
        <v>1246.1400000000001</v>
      </c>
      <c r="G43" s="8">
        <f t="shared" si="0"/>
        <v>1.040289951431526</v>
      </c>
    </row>
    <row r="44" spans="2:7" ht="15.75" thickBot="1">
      <c r="B44" s="5">
        <v>43313</v>
      </c>
      <c r="C44" s="6">
        <v>1179.22</v>
      </c>
      <c r="D44" s="7">
        <v>1316.52</v>
      </c>
      <c r="E44" s="6">
        <v>1155</v>
      </c>
      <c r="F44" s="6">
        <v>1229.99</v>
      </c>
      <c r="G44" s="8">
        <f t="shared" si="0"/>
        <v>4.3053883075253117</v>
      </c>
    </row>
    <row r="45" spans="2:7" ht="15.75" thickBot="1">
      <c r="B45" s="5">
        <v>43282</v>
      </c>
      <c r="C45" s="6">
        <v>963.22</v>
      </c>
      <c r="D45" s="7">
        <v>1179.22</v>
      </c>
      <c r="E45" s="6">
        <v>948.01</v>
      </c>
      <c r="F45" s="6">
        <v>1174.8599999999999</v>
      </c>
      <c r="G45" s="8">
        <f t="shared" si="0"/>
        <v>21.972135130084496</v>
      </c>
    </row>
    <row r="46" spans="2:7" ht="15.75" thickBot="1">
      <c r="B46" s="5">
        <v>43252</v>
      </c>
      <c r="C46" s="6">
        <v>911.36</v>
      </c>
      <c r="D46" s="7">
        <v>1026.27</v>
      </c>
      <c r="E46" s="6">
        <v>909.83</v>
      </c>
      <c r="F46" s="6">
        <v>963.32</v>
      </c>
      <c r="G46" s="8">
        <f t="shared" si="0"/>
        <v>5.7013693820224765</v>
      </c>
    </row>
    <row r="47" spans="2:7" ht="15.75" thickBot="1">
      <c r="B47" s="5">
        <v>43221</v>
      </c>
      <c r="C47" s="6">
        <v>957.92</v>
      </c>
      <c r="D47" s="7">
        <v>990.61</v>
      </c>
      <c r="E47" s="6">
        <v>898.09</v>
      </c>
      <c r="F47" s="6">
        <v>912.7</v>
      </c>
      <c r="G47" s="8">
        <f t="shared" si="0"/>
        <v>-4.7206447302488641</v>
      </c>
    </row>
    <row r="48" spans="2:7" ht="15.75" thickBot="1">
      <c r="B48" s="5">
        <v>43191</v>
      </c>
      <c r="C48" s="6">
        <v>884.61</v>
      </c>
      <c r="D48" s="7">
        <v>1001.51</v>
      </c>
      <c r="E48" s="6">
        <v>876.94</v>
      </c>
      <c r="F48" s="6">
        <v>954.25</v>
      </c>
      <c r="G48" s="8">
        <f t="shared" si="0"/>
        <v>7.8723957450175766</v>
      </c>
    </row>
    <row r="49" spans="2:7" ht="15.75" thickBot="1">
      <c r="B49" s="5">
        <v>43160</v>
      </c>
      <c r="C49" s="6">
        <v>940.83</v>
      </c>
      <c r="D49" s="7">
        <v>950.89</v>
      </c>
      <c r="E49" s="6">
        <v>871.74</v>
      </c>
      <c r="F49" s="6">
        <v>874.41</v>
      </c>
      <c r="G49" s="8">
        <f t="shared" si="0"/>
        <v>-7.0597238608462813</v>
      </c>
    </row>
    <row r="50" spans="2:7" ht="15.75" thickBot="1">
      <c r="B50" s="5">
        <v>43132</v>
      </c>
      <c r="C50" s="6">
        <v>954.2</v>
      </c>
      <c r="D50" s="7">
        <v>963.47</v>
      </c>
      <c r="E50" s="6">
        <v>862.82</v>
      </c>
      <c r="F50" s="6">
        <v>945.59</v>
      </c>
      <c r="G50" s="8">
        <f t="shared" si="0"/>
        <v>-0.90232655627751135</v>
      </c>
    </row>
    <row r="51" spans="2:7" ht="15.75" thickBot="1">
      <c r="B51" s="5">
        <v>43101</v>
      </c>
      <c r="C51" s="6">
        <v>914.04</v>
      </c>
      <c r="D51" s="7">
        <v>981.64</v>
      </c>
      <c r="E51" s="6">
        <v>897.89</v>
      </c>
      <c r="F51" s="6">
        <v>952.27</v>
      </c>
      <c r="G51" s="8">
        <f t="shared" si="0"/>
        <v>4.1825303050194762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Travelling Salesman Problem</vt:lpstr>
      <vt:lpstr>Deterministic Inventory Model</vt:lpstr>
      <vt:lpstr>Sheet3</vt:lpstr>
      <vt:lpstr>Sheet4</vt:lpstr>
      <vt:lpstr>Ch</vt:lpstr>
      <vt:lpstr>Co</vt:lpstr>
      <vt:lpstr>D</vt:lpstr>
      <vt:lpstr>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2022-08-09T08:04:53Z</dcterms:created>
  <dcterms:modified xsi:type="dcterms:W3CDTF">2022-08-09T11:39:46Z</dcterms:modified>
</cp:coreProperties>
</file>