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Shivansh\Desktop\"/>
    </mc:Choice>
  </mc:AlternateContent>
  <xr:revisionPtr revIDLastSave="0" documentId="13_ncr:1_{1069CECE-3D8D-46A1-BE98-AAEA6433DCAC}" xr6:coauthVersionLast="47" xr6:coauthVersionMax="47" xr10:uidLastSave="{00000000-0000-0000-0000-000000000000}"/>
  <bookViews>
    <workbookView xWindow="-108" yWindow="-108" windowWidth="23256" windowHeight="12456" xr2:uid="{2DBBAC0B-6E01-4BEA-96F8-3FFC8C7A01A5}"/>
  </bookViews>
  <sheets>
    <sheet name="Report" sheetId="1" r:id="rId1"/>
    <sheet name="Bank Transactions" sheetId="2" r:id="rId2"/>
    <sheet name="Categories" sheetId="3" r:id="rId3"/>
  </sheets>
  <definedNames>
    <definedName name="Slicer_Months__Date">#N/A</definedName>
    <definedName name="Slicer_Years__Date">#N/A</definedName>
    <definedName name="Subcategories">categories[Subcategory]</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68" i="2" l="1"/>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J2" i="1"/>
  <c r="K2" i="1"/>
  <c r="L2" i="1" l="1"/>
</calcChain>
</file>

<file path=xl/sharedStrings.xml><?xml version="1.0" encoding="utf-8"?>
<sst xmlns="http://schemas.openxmlformats.org/spreadsheetml/2006/main" count="2885" uniqueCount="144">
  <si>
    <t>Account</t>
  </si>
  <si>
    <t>Date</t>
  </si>
  <si>
    <t>Debit (Spend)</t>
  </si>
  <si>
    <t>Credit (Income)</t>
  </si>
  <si>
    <t>Income/(Expense)</t>
  </si>
  <si>
    <t>Subcategory</t>
  </si>
  <si>
    <t>Category</t>
  </si>
  <si>
    <t>Category Type</t>
  </si>
  <si>
    <t>Saving</t>
  </si>
  <si>
    <t>Interest Earned</t>
  </si>
  <si>
    <t>Checking</t>
  </si>
  <si>
    <t>Bank Transfer</t>
  </si>
  <si>
    <t>Side Hustle</t>
  </si>
  <si>
    <t>Salary</t>
  </si>
  <si>
    <t>Credit</t>
  </si>
  <si>
    <t>Coffee</t>
  </si>
  <si>
    <t>Rent</t>
  </si>
  <si>
    <t>Loan Repayment</t>
  </si>
  <si>
    <t>Groceries</t>
  </si>
  <si>
    <t>Gas/Electrics</t>
  </si>
  <si>
    <t>MV Fuel</t>
  </si>
  <si>
    <t>Entertainment</t>
  </si>
  <si>
    <t>Clothes</t>
  </si>
  <si>
    <t>Restaurant</t>
  </si>
  <si>
    <t>Taxi</t>
  </si>
  <si>
    <t>Gym</t>
  </si>
  <si>
    <t>Dentist</t>
  </si>
  <si>
    <t>Phone</t>
  </si>
  <si>
    <t>Gifts</t>
  </si>
  <si>
    <t>Donation</t>
  </si>
  <si>
    <t>Doctor</t>
  </si>
  <si>
    <t>Dividends</t>
  </si>
  <si>
    <t>Furnishings</t>
  </si>
  <si>
    <t>Transfer</t>
  </si>
  <si>
    <t>Not Reported</t>
  </si>
  <si>
    <t>Discretionary</t>
  </si>
  <si>
    <t>Expense</t>
  </si>
  <si>
    <t>Dining Out</t>
  </si>
  <si>
    <t>Medical</t>
  </si>
  <si>
    <t>Variable</t>
  </si>
  <si>
    <t>Income</t>
  </si>
  <si>
    <t>Living Expenses</t>
  </si>
  <si>
    <t>Debt Repayment</t>
  </si>
  <si>
    <t>Transport</t>
  </si>
  <si>
    <t>Fixed</t>
  </si>
  <si>
    <t>Grand Total</t>
  </si>
  <si>
    <t>Sum of Income/(Expense)2</t>
  </si>
  <si>
    <t>% of Total</t>
  </si>
  <si>
    <t>Jan</t>
  </si>
  <si>
    <t>Feb</t>
  </si>
  <si>
    <t>Mar</t>
  </si>
  <si>
    <t>Apr</t>
  </si>
  <si>
    <t>May</t>
  </si>
  <si>
    <t>Jun</t>
  </si>
  <si>
    <t>2025</t>
  </si>
  <si>
    <t>(Multiple Items)</t>
  </si>
  <si>
    <t>Net Savings</t>
  </si>
  <si>
    <t>Income &amp; Expenditure Dashboard</t>
  </si>
  <si>
    <t>Bank Transactions</t>
  </si>
  <si>
    <t>Income &amp; Expense Categories</t>
  </si>
  <si>
    <t>Education Loan</t>
  </si>
  <si>
    <t>Chai/Coffee with Friends</t>
  </si>
  <si>
    <t>Restaurant Meals</t>
  </si>
  <si>
    <t>Online Food Orders (Zomato, Swiggy)</t>
  </si>
  <si>
    <t>Clothes &amp; Footwear</t>
  </si>
  <si>
    <t>OTT Subscriptions (Netflix, Hotstar)</t>
  </si>
  <si>
    <t>Room Décor &amp; Furnishings</t>
  </si>
  <si>
    <t>Festival Gifts</t>
  </si>
  <si>
    <t>Internship Stipend</t>
  </si>
  <si>
    <t>Electricity/Water Bill</t>
  </si>
  <si>
    <t>Groceries &amp; Vegetables</t>
  </si>
  <si>
    <t>Mobile Recharge/Internet</t>
  </si>
  <si>
    <t>Hostel/PG Rent</t>
  </si>
  <si>
    <t>Doctor Consultation</t>
  </si>
  <si>
    <t>UPI Bank Transfer</t>
  </si>
  <si>
    <t>Bike Fuel</t>
  </si>
  <si>
    <t>Cab/Auto Fare</t>
  </si>
  <si>
    <t>Freelance Payment</t>
  </si>
  <si>
    <t>Bank Interest</t>
  </si>
  <si>
    <t>Side Project Earnings</t>
  </si>
  <si>
    <t>Trip with Friends</t>
  </si>
  <si>
    <t>From/To</t>
  </si>
  <si>
    <t>Bharat Petroleum</t>
  </si>
  <si>
    <t>Clove Dental</t>
  </si>
  <si>
    <t>Apollo Clinic</t>
  </si>
  <si>
    <t>PG Owner</t>
  </si>
  <si>
    <t>Blinkit</t>
  </si>
  <si>
    <t>Airtel</t>
  </si>
  <si>
    <t>Auto Rickshaw</t>
  </si>
  <si>
    <t>Jio</t>
  </si>
  <si>
    <t>Stipend Transfer</t>
  </si>
  <si>
    <t>Gold's Gym</t>
  </si>
  <si>
    <t>Swiggy</t>
  </si>
  <si>
    <t>Archies</t>
  </si>
  <si>
    <t>SBI Education Loan</t>
  </si>
  <si>
    <t>CSPDCL</t>
  </si>
  <si>
    <t>IRCTC</t>
  </si>
  <si>
    <t>Zomato</t>
  </si>
  <si>
    <t>Dental Care</t>
  </si>
  <si>
    <t>VI</t>
  </si>
  <si>
    <t>KFC</t>
  </si>
  <si>
    <t>Local Kirana</t>
  </si>
  <si>
    <t>Blue Tokai</t>
  </si>
  <si>
    <t>UPI Transfer</t>
  </si>
  <si>
    <t>DMart</t>
  </si>
  <si>
    <t>Local Clinic</t>
  </si>
  <si>
    <t>Disney+ Hotstar</t>
  </si>
  <si>
    <t>Nike</t>
  </si>
  <si>
    <t>Local Chai Stall</t>
  </si>
  <si>
    <t>IKEA</t>
  </si>
  <si>
    <t>Barbeque Nation</t>
  </si>
  <si>
    <t>Uber</t>
  </si>
  <si>
    <t>Municipal Water</t>
  </si>
  <si>
    <t>Local Gym</t>
  </si>
  <si>
    <t>Pepperfry</t>
  </si>
  <si>
    <t>Prime Video</t>
  </si>
  <si>
    <t>Company HR</t>
  </si>
  <si>
    <t>MakeMyTrip</t>
  </si>
  <si>
    <t>IndianOil</t>
  </si>
  <si>
    <t>Ola</t>
  </si>
  <si>
    <t>BigBasket</t>
  </si>
  <si>
    <t>Starbucks</t>
  </si>
  <si>
    <t>Razorpay</t>
  </si>
  <si>
    <t>Hostel Warden</t>
  </si>
  <si>
    <t>Client Transfer</t>
  </si>
  <si>
    <t>Local Market</t>
  </si>
  <si>
    <t>CCD</t>
  </si>
  <si>
    <t>HP Petrol Pump</t>
  </si>
  <si>
    <t>Subway</t>
  </si>
  <si>
    <t>Upwork</t>
  </si>
  <si>
    <t>Amazon</t>
  </si>
  <si>
    <t>Anytime Fitness</t>
  </si>
  <si>
    <t>HDFC Credila</t>
  </si>
  <si>
    <t>Reliance Trends</t>
  </si>
  <si>
    <t>Netflix</t>
  </si>
  <si>
    <t>Paytm Payments</t>
  </si>
  <si>
    <t>Zudio</t>
  </si>
  <si>
    <t>GitHub Sponsors</t>
  </si>
  <si>
    <t>RedBus</t>
  </si>
  <si>
    <t>Haldiram's</t>
  </si>
  <si>
    <t>Fortis OPD</t>
  </si>
  <si>
    <t>Biryani House</t>
  </si>
  <si>
    <t>Fiverr</t>
  </si>
  <si>
    <t>H&amp;M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</si>
</sst>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 #,##0"/>
  </numFmts>
  <fonts count="7" x14ac:knownFonts="1">
    <font>
      <sz val="11"/>
      <color theme="1"/>
      <name val="Aptos Narrow"/>
      <family val="2"/>
      <scheme val="minor"/>
    </font>
    <font>
      <sz val="24"/>
      <color theme="4" tint="-0.499984740745262"/>
      <name val="Aptos Narrow"/>
      <family val="2"/>
      <scheme val="minor"/>
    </font>
    <font>
      <sz val="16"/>
      <color theme="4" tint="-0.499984740745262"/>
      <name val="Aptos Narrow"/>
      <family val="2"/>
      <scheme val="minor"/>
    </font>
    <font>
      <sz val="16"/>
      <color theme="7" tint="-0.499984740745262"/>
      <name val="Aptos Narrow"/>
      <family val="2"/>
      <scheme val="minor"/>
    </font>
    <font>
      <sz val="28"/>
      <color theme="0"/>
      <name val="Segoe UI Light"/>
      <family val="2"/>
    </font>
    <font>
      <sz val="11"/>
      <color theme="1"/>
      <name val="Segoe UI"/>
      <family val="2"/>
    </font>
    <font>
      <sz val="28"/>
      <color theme="0"/>
      <name val="Rockwell"/>
      <family val="1"/>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4"/>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20">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3" borderId="2" xfId="0" applyFill="1" applyBorder="1"/>
    <xf numFmtId="0" fontId="1" fillId="3" borderId="2" xfId="0" applyFont="1" applyFill="1" applyBorder="1" applyAlignment="1">
      <alignment horizontal="left" indent="7"/>
    </xf>
    <xf numFmtId="165" fontId="3" fillId="3" borderId="2" xfId="0" applyNumberFormat="1" applyFont="1" applyFill="1" applyBorder="1"/>
    <xf numFmtId="165" fontId="2" fillId="3" borderId="2" xfId="0" applyNumberFormat="1" applyFont="1" applyFill="1" applyBorder="1"/>
    <xf numFmtId="0" fontId="6" fillId="4" borderId="0" xfId="0" applyFont="1" applyFill="1" applyAlignment="1">
      <alignment vertical="center"/>
    </xf>
    <xf numFmtId="0" fontId="4" fillId="4" borderId="0" xfId="0" applyFont="1" applyFill="1" applyAlignment="1">
      <alignment vertical="center"/>
    </xf>
    <xf numFmtId="14" fontId="4" fillId="4" borderId="0" xfId="0" applyNumberFormat="1" applyFont="1" applyFill="1" applyAlignment="1">
      <alignment vertical="center"/>
    </xf>
    <xf numFmtId="0" fontId="5" fillId="4" borderId="0" xfId="0" applyFont="1" applyFill="1"/>
  </cellXfs>
  <cellStyles count="1">
    <cellStyle name="Normal" xfId="0" builtinId="0"/>
  </cellStyles>
  <dxfs count="27">
    <dxf>
      <border outline="0">
        <bottom style="thin">
          <color indexed="64"/>
        </bottom>
      </border>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
      <numFmt numFmtId="19" formatCode="dd/mm/yyyy"/>
    </dxf>
    <dxf>
      <alignment horizontal="right"/>
    </dxf>
    <dxf>
      <numFmt numFmtId="164" formatCode=";;;"/>
    </dxf>
    <dxf>
      <numFmt numFmtId="164" formatCode=";;;"/>
    </dxf>
    <dxf>
      <alignment horizontal="right"/>
    </dxf>
    <dxf>
      <numFmt numFmtId="14" formatCode="0.00%"/>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4" formatCode="0.00%"/>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180975</xdr:colOff>
      <xdr:row>1</xdr:row>
      <xdr:rowOff>19050</xdr:rowOff>
    </xdr:from>
    <xdr:to>
      <xdr:col>10</xdr:col>
      <xdr:colOff>161925</xdr:colOff>
      <xdr:row>1</xdr:row>
      <xdr:rowOff>228600</xdr:rowOff>
    </xdr:to>
    <xdr:sp macro="" textlink="">
      <xdr:nvSpPr>
        <xdr:cNvPr id="6" name="TextBox 5">
          <a:extLst>
            <a:ext uri="{FF2B5EF4-FFF2-40B4-BE49-F238E27FC236}">
              <a16:creationId xmlns:a16="http://schemas.microsoft.com/office/drawing/2014/main" id="{5B050D5E-A333-ECEC-8654-D0BFA04D56D9}"/>
            </a:ext>
          </a:extLst>
        </xdr:cNvPr>
        <xdr:cNvSpPr txBox="1"/>
      </xdr:nvSpPr>
      <xdr:spPr>
        <a:xfrm>
          <a:off x="60960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INCOME</a:t>
          </a:r>
        </a:p>
      </xdr:txBody>
    </xdr:sp>
    <xdr:clientData/>
  </xdr:twoCellAnchor>
  <xdr:twoCellAnchor>
    <xdr:from>
      <xdr:col>11</xdr:col>
      <xdr:colOff>38100</xdr:colOff>
      <xdr:row>1</xdr:row>
      <xdr:rowOff>19050</xdr:rowOff>
    </xdr:from>
    <xdr:to>
      <xdr:col>12</xdr:col>
      <xdr:colOff>104775</xdr:colOff>
      <xdr:row>1</xdr:row>
      <xdr:rowOff>228600</xdr:rowOff>
    </xdr:to>
    <xdr:sp macro="" textlink="">
      <xdr:nvSpPr>
        <xdr:cNvPr id="7" name="TextBox 6">
          <a:extLst>
            <a:ext uri="{FF2B5EF4-FFF2-40B4-BE49-F238E27FC236}">
              <a16:creationId xmlns:a16="http://schemas.microsoft.com/office/drawing/2014/main" id="{075174A0-878D-DDF2-0A4C-A7C16B349F91}"/>
            </a:ext>
          </a:extLst>
        </xdr:cNvPr>
        <xdr:cNvSpPr txBox="1"/>
      </xdr:nvSpPr>
      <xdr:spPr>
        <a:xfrm>
          <a:off x="8086725"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NET SAVINGS</a:t>
          </a:r>
        </a:p>
      </xdr:txBody>
    </xdr:sp>
    <xdr:clientData/>
  </xdr:twoCellAnchor>
  <xdr:twoCellAnchor>
    <xdr:from>
      <xdr:col>10</xdr:col>
      <xdr:colOff>161925</xdr:colOff>
      <xdr:row>1</xdr:row>
      <xdr:rowOff>19050</xdr:rowOff>
    </xdr:from>
    <xdr:to>
      <xdr:col>11</xdr:col>
      <xdr:colOff>104775</xdr:colOff>
      <xdr:row>1</xdr:row>
      <xdr:rowOff>228600</xdr:rowOff>
    </xdr:to>
    <xdr:sp macro="" textlink="">
      <xdr:nvSpPr>
        <xdr:cNvPr id="8" name="TextBox 7">
          <a:extLst>
            <a:ext uri="{FF2B5EF4-FFF2-40B4-BE49-F238E27FC236}">
              <a16:creationId xmlns:a16="http://schemas.microsoft.com/office/drawing/2014/main" id="{6C3BD026-2B48-62D6-A64C-33AD12225F1A}"/>
            </a:ext>
          </a:extLst>
        </xdr:cNvPr>
        <xdr:cNvSpPr txBox="1"/>
      </xdr:nvSpPr>
      <xdr:spPr>
        <a:xfrm>
          <a:off x="71247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4">
                  <a:lumMod val="50000"/>
                </a:schemeClr>
              </a:solidFill>
            </a:rPr>
            <a:t>EXPENSES</a:t>
          </a:r>
        </a:p>
      </xdr:txBody>
    </xdr:sp>
    <xdr:clientData/>
  </xdr:twoCellAnchor>
  <xdr:twoCellAnchor editAs="oneCell">
    <xdr:from>
      <xdr:col>1</xdr:col>
      <xdr:colOff>38100</xdr:colOff>
      <xdr:row>0</xdr:row>
      <xdr:rowOff>85725</xdr:rowOff>
    </xdr:from>
    <xdr:to>
      <xdr:col>1</xdr:col>
      <xdr:colOff>571500</xdr:colOff>
      <xdr:row>2</xdr:row>
      <xdr:rowOff>58896</xdr:rowOff>
    </xdr:to>
    <xdr:pic>
      <xdr:nvPicPr>
        <xdr:cNvPr id="10" name="Graphic 9" descr="Abacus outline">
          <a:extLst>
            <a:ext uri="{FF2B5EF4-FFF2-40B4-BE49-F238E27FC236}">
              <a16:creationId xmlns:a16="http://schemas.microsoft.com/office/drawing/2014/main" id="{871B2BBB-F915-6E1D-8CC6-DF41FE24BE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125" y="85725"/>
          <a:ext cx="533400" cy="533400"/>
        </a:xfrm>
        <a:prstGeom prst="rect">
          <a:avLst/>
        </a:prstGeom>
      </xdr:spPr>
    </xdr:pic>
    <xdr:clientData/>
  </xdr:twoCellAnchor>
  <xdr:twoCellAnchor editAs="oneCell">
    <xdr:from>
      <xdr:col>2</xdr:col>
      <xdr:colOff>703027</xdr:colOff>
      <xdr:row>2</xdr:row>
      <xdr:rowOff>56322</xdr:rowOff>
    </xdr:from>
    <xdr:to>
      <xdr:col>3</xdr:col>
      <xdr:colOff>1449456</xdr:colOff>
      <xdr:row>13</xdr:row>
      <xdr:rowOff>157369</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608FE436-913D-C425-BD60-2543A415325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812897" y="619539"/>
              <a:ext cx="1682363" cy="2113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205741</xdr:colOff>
      <xdr:row>2</xdr:row>
      <xdr:rowOff>47709</xdr:rowOff>
    </xdr:from>
    <xdr:to>
      <xdr:col>2</xdr:col>
      <xdr:colOff>654327</xdr:colOff>
      <xdr:row>14</xdr:row>
      <xdr:rowOff>8282</xdr:rowOff>
    </xdr:to>
    <mc:AlternateContent xmlns:mc="http://schemas.openxmlformats.org/markup-compatibility/2006" xmlns:a14="http://schemas.microsoft.com/office/drawing/2010/main">
      <mc:Choice Requires="a14">
        <xdr:graphicFrame macro="">
          <xdr:nvGraphicFramePr>
            <xdr:cNvPr id="3" name="Years (Date)">
              <a:extLst>
                <a:ext uri="{FF2B5EF4-FFF2-40B4-BE49-F238E27FC236}">
                  <a16:creationId xmlns:a16="http://schemas.microsoft.com/office/drawing/2014/main" id="{3A454B41-D46E-ABDA-2A16-139BDE2A5EFA}"/>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05741" y="610926"/>
              <a:ext cx="1558456" cy="215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refreshedDate="45884.520166550923" createdVersion="8" refreshedVersion="8" minRefreshableVersion="3" recordCount="731" xr:uid="{A5078652-6E85-4D60-9BDF-8511B6604E81}">
  <cacheSource type="worksheet">
    <worksheetSource name="Transactions"/>
  </cacheSource>
  <cacheFields count="11">
    <cacheField name="Account" numFmtId="0">
      <sharedItems/>
    </cacheField>
    <cacheField name="Date" numFmtId="14">
      <sharedItems containsSemiMixedTypes="0" containsNonDate="0" containsDate="1" containsString="0" minDate="2025-01-01T00:00:00" maxDate="2025-07-01T00:00:00" count="181">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sharedItems>
      <fieldGroup par="10"/>
    </cacheField>
    <cacheField name="From/To" numFmtId="0">
      <sharedItems/>
    </cacheField>
    <cacheField name="Debit (Spend)" numFmtId="0">
      <sharedItems containsString="0" containsBlank="1" containsNumber="1" minValue="2.89" maxValue="5150"/>
    </cacheField>
    <cacheField name="Credit (Income)" numFmtId="0">
      <sharedItems containsString="0" containsBlank="1" containsNumber="1" minValue="5.27" maxValue="24380"/>
    </cacheField>
    <cacheField name="Income/(Expense)" numFmtId="0">
      <sharedItems containsSemiMixedTypes="0" containsString="0" containsNumber="1" minValue="-5150" maxValue="24380"/>
    </cacheField>
    <cacheField name="Subcategory" numFmtId="0">
      <sharedItems containsBlank="1" count="44">
        <s v="Freelance Payment"/>
        <s v="Bike Fuel"/>
        <s v="Hostel/PG Rent"/>
        <s v="Cab/Auto Fare"/>
        <s v="Trip with Friends"/>
        <s v="Restaurant Meals"/>
        <s v="Room Décor &amp; Furnishings"/>
        <s v="Electricity/Water Bill"/>
        <s v="Clothes &amp; Footwear"/>
        <s v="Internship Stipend"/>
        <s v="Online Food Orders (Zomato, Swiggy)"/>
        <s v="Mobile Recharge/Internet"/>
        <s v="Chai/Coffee with Friends"/>
        <s v="Festival Gifts"/>
        <s v="UPI Bank Transfer"/>
        <s v="Education Loan"/>
        <s v="Groceries &amp; Vegetables"/>
        <s v="OTT Subscriptions (Netflix, Hotstar)"/>
        <s v="Side Project Earnings"/>
        <s v="Dentist"/>
        <s v="Gym"/>
        <s v="Bank Interest"/>
        <s v="Doctor Consultation"/>
        <s v="Interest Earned" u="1"/>
        <s v="Bank Transfer" u="1"/>
        <s v="Side Hustle" u="1"/>
        <s v="Salary" u="1"/>
        <s v="Coffee" u="1"/>
        <s v="Rent" u="1"/>
        <s v="Loan Repayment" u="1"/>
        <s v="Groceries" u="1"/>
        <s v="Gas/Electrics" u="1"/>
        <s v="MV Fuel" u="1"/>
        <s v="Entertainment" u="1"/>
        <s v="Clothes" u="1"/>
        <s v="Restaurant" u="1"/>
        <s v="Taxi" u="1"/>
        <s v="Phone" u="1"/>
        <s v="Gifts" u="1"/>
        <s v="Donation" u="1"/>
        <s v="Doctor" u="1"/>
        <s v="Dividends" u="1"/>
        <s v="Furnishings" u="1"/>
        <m u="1"/>
      </sharedItems>
    </cacheField>
    <cacheField name="Category" numFmtId="4">
      <sharedItems count="11">
        <s v="Variable"/>
        <s v="Transport"/>
        <s v="Living Expenses"/>
        <s v="Dining Out"/>
        <s v="Discretionary"/>
        <s v="Fixed"/>
        <s v="Transfer"/>
        <s v="Debt Repayment"/>
        <s v="Medical"/>
        <s v="Add Subcategory" u="1"/>
        <s v="Charity" u="1"/>
      </sharedItems>
    </cacheField>
    <cacheField name="Category Type" numFmtId="4">
      <sharedItems count="4">
        <s v="Income"/>
        <s v="Expense"/>
        <s v="Not Reported"/>
        <s v="Add Subcategory" u="1"/>
      </sharedItems>
    </cacheField>
    <cacheField name="Months (Date)" numFmtId="0" databaseField="0">
      <fieldGroup base="1">
        <rangePr groupBy="months" startDate="2025-01-01T00:00:00" endDate="2025-07-01T00:00:00"/>
        <groupItems count="14">
          <s v="&lt;01-01-2025"/>
          <s v="Jan"/>
          <s v="Feb"/>
          <s v="Mar"/>
          <s v="Apr"/>
          <s v="May"/>
          <s v="Jun"/>
          <s v="Jul"/>
          <s v="Aug"/>
          <s v="Sep"/>
          <s v="Oct"/>
          <s v="Nov"/>
          <s v="Dec"/>
          <s v="&gt;01-07-2025"/>
        </groupItems>
      </fieldGroup>
    </cacheField>
    <cacheField name="Years (Date)" numFmtId="0" databaseField="0">
      <fieldGroup base="1">
        <rangePr groupBy="years" startDate="2025-01-01T00:00:00" endDate="2025-07-01T00:00:00"/>
        <groupItems count="3">
          <s v="&lt;01-01-2025"/>
          <s v="2025"/>
          <s v="&gt;01-07-2025"/>
        </groupItems>
      </fieldGroup>
    </cacheField>
  </cacheFields>
  <extLst>
    <ext xmlns:x14="http://schemas.microsoft.com/office/spreadsheetml/2009/9/main" uri="{725AE2AE-9491-48be-B2B4-4EB974FC3084}">
      <x14:pivotCacheDefinition pivotCacheId="149146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s v="Checking"/>
    <x v="0"/>
    <s v="Client Transfer"/>
    <m/>
    <n v="3044.31"/>
    <n v="3044.31"/>
    <x v="0"/>
    <x v="0"/>
    <x v="0"/>
  </r>
  <r>
    <s v="Checking"/>
    <x v="1"/>
    <s v="Bharat Petroleum"/>
    <n v="45.48"/>
    <m/>
    <n v="-45.48"/>
    <x v="1"/>
    <x v="1"/>
    <x v="1"/>
  </r>
  <r>
    <s v="Saving"/>
    <x v="1"/>
    <s v="PG Owner"/>
    <n v="1227.18"/>
    <m/>
    <n v="-1227.18"/>
    <x v="2"/>
    <x v="2"/>
    <x v="1"/>
  </r>
  <r>
    <s v="Saving"/>
    <x v="1"/>
    <s v="Auto Rickshaw"/>
    <n v="25.18"/>
    <m/>
    <n v="-25.18"/>
    <x v="3"/>
    <x v="1"/>
    <x v="1"/>
  </r>
  <r>
    <s v="Checking"/>
    <x v="2"/>
    <s v="MakeMyTrip"/>
    <n v="104.25"/>
    <m/>
    <n v="-104.25"/>
    <x v="4"/>
    <x v="0"/>
    <x v="1"/>
  </r>
  <r>
    <s v="Checking"/>
    <x v="2"/>
    <s v="Biryani House"/>
    <n v="30.08"/>
    <m/>
    <n v="-30.08"/>
    <x v="5"/>
    <x v="3"/>
    <x v="1"/>
  </r>
  <r>
    <s v="Credit"/>
    <x v="2"/>
    <s v="Amazon"/>
    <n v="79.760000000000005"/>
    <m/>
    <n v="-79.760000000000005"/>
    <x v="6"/>
    <x v="4"/>
    <x v="1"/>
  </r>
  <r>
    <s v="Credit"/>
    <x v="2"/>
    <s v="IndianOil"/>
    <n v="64.37"/>
    <m/>
    <n v="-64.37"/>
    <x v="1"/>
    <x v="1"/>
    <x v="1"/>
  </r>
  <r>
    <s v="Checking"/>
    <x v="3"/>
    <s v="Municipal Water"/>
    <n v="156.02000000000001"/>
    <m/>
    <n v="-156.02000000000001"/>
    <x v="7"/>
    <x v="2"/>
    <x v="1"/>
  </r>
  <r>
    <s v="Checking"/>
    <x v="3"/>
    <s v="Reliance Trends"/>
    <n v="299.45"/>
    <m/>
    <n v="-299.45"/>
    <x v="8"/>
    <x v="4"/>
    <x v="1"/>
  </r>
  <r>
    <s v="Credit"/>
    <x v="3"/>
    <s v="H&amp;M"/>
    <n v="103.55"/>
    <m/>
    <n v="-103.55"/>
    <x v="8"/>
    <x v="4"/>
    <x v="1"/>
  </r>
  <r>
    <s v="Saving"/>
    <x v="3"/>
    <s v="Stipend Transfer"/>
    <m/>
    <n v="4216.3900000000003"/>
    <n v="4216.3900000000003"/>
    <x v="9"/>
    <x v="5"/>
    <x v="0"/>
  </r>
  <r>
    <s v="Credit"/>
    <x v="4"/>
    <s v="Amazon"/>
    <n v="152.52000000000001"/>
    <m/>
    <n v="-152.52000000000001"/>
    <x v="6"/>
    <x v="4"/>
    <x v="1"/>
  </r>
  <r>
    <s v="Credit"/>
    <x v="4"/>
    <s v="RedBus"/>
    <n v="220.39"/>
    <m/>
    <n v="-220.39"/>
    <x v="4"/>
    <x v="0"/>
    <x v="1"/>
  </r>
  <r>
    <s v="Credit"/>
    <x v="4"/>
    <s v="Swiggy"/>
    <n v="38.479999999999997"/>
    <m/>
    <n v="-38.479999999999997"/>
    <x v="10"/>
    <x v="3"/>
    <x v="1"/>
  </r>
  <r>
    <s v="Saving"/>
    <x v="4"/>
    <s v="Jio"/>
    <n v="30.78"/>
    <m/>
    <n v="-30.78"/>
    <x v="11"/>
    <x v="2"/>
    <x v="1"/>
  </r>
  <r>
    <s v="Credit"/>
    <x v="5"/>
    <s v="Zomato"/>
    <n v="27.99"/>
    <m/>
    <n v="-27.99"/>
    <x v="10"/>
    <x v="3"/>
    <x v="1"/>
  </r>
  <r>
    <s v="Credit"/>
    <x v="5"/>
    <s v="CCD"/>
    <n v="7.07"/>
    <m/>
    <n v="-7.07"/>
    <x v="12"/>
    <x v="3"/>
    <x v="1"/>
  </r>
  <r>
    <s v="Saving"/>
    <x v="5"/>
    <s v="Municipal Water"/>
    <n v="195.9"/>
    <m/>
    <n v="-195.9"/>
    <x v="7"/>
    <x v="2"/>
    <x v="1"/>
  </r>
  <r>
    <s v="Saving"/>
    <x v="5"/>
    <s v="Archies"/>
    <n v="172.11"/>
    <m/>
    <n v="-172.11"/>
    <x v="13"/>
    <x v="4"/>
    <x v="1"/>
  </r>
  <r>
    <s v="Credit"/>
    <x v="6"/>
    <s v="IndianOil"/>
    <n v="58.77"/>
    <m/>
    <n v="-58.77"/>
    <x v="1"/>
    <x v="1"/>
    <x v="1"/>
  </r>
  <r>
    <s v="Saving"/>
    <x v="6"/>
    <s v="PG Owner"/>
    <n v="1402.09"/>
    <m/>
    <n v="-1402.09"/>
    <x v="2"/>
    <x v="2"/>
    <x v="1"/>
  </r>
  <r>
    <s v="Saving"/>
    <x v="6"/>
    <s v="UPI Transfer"/>
    <n v="257.47000000000003"/>
    <m/>
    <n v="-257.47000000000003"/>
    <x v="14"/>
    <x v="6"/>
    <x v="2"/>
  </r>
  <r>
    <s v="Saving"/>
    <x v="6"/>
    <s v="Bharat Petroleum"/>
    <n v="24.64"/>
    <m/>
    <n v="-24.64"/>
    <x v="1"/>
    <x v="1"/>
    <x v="1"/>
  </r>
  <r>
    <s v="Checking"/>
    <x v="7"/>
    <s v="SBI Education Loan"/>
    <n v="484.16"/>
    <m/>
    <n v="-484.16"/>
    <x v="15"/>
    <x v="7"/>
    <x v="1"/>
  </r>
  <r>
    <s v="Saving"/>
    <x v="7"/>
    <s v="KFC"/>
    <n v="53.17"/>
    <m/>
    <n v="-53.17"/>
    <x v="5"/>
    <x v="3"/>
    <x v="1"/>
  </r>
  <r>
    <s v="Checking"/>
    <x v="8"/>
    <s v="IndianOil"/>
    <n v="62.27"/>
    <m/>
    <n v="-62.27"/>
    <x v="1"/>
    <x v="1"/>
    <x v="1"/>
  </r>
  <r>
    <s v="Checking"/>
    <x v="8"/>
    <s v="IKEA"/>
    <n v="62.97"/>
    <m/>
    <n v="-62.97"/>
    <x v="6"/>
    <x v="4"/>
    <x v="1"/>
  </r>
  <r>
    <s v="Checking"/>
    <x v="8"/>
    <s v="Auto Rickshaw"/>
    <n v="30.08"/>
    <m/>
    <n v="-30.08"/>
    <x v="3"/>
    <x v="1"/>
    <x v="1"/>
  </r>
  <r>
    <s v="Credit"/>
    <x v="8"/>
    <s v="SBI Education Loan"/>
    <n v="538.73"/>
    <m/>
    <n v="-538.73"/>
    <x v="15"/>
    <x v="7"/>
    <x v="1"/>
  </r>
  <r>
    <s v="Credit"/>
    <x v="8"/>
    <s v="Pepperfry"/>
    <n v="167.92"/>
    <m/>
    <n v="-167.92"/>
    <x v="6"/>
    <x v="4"/>
    <x v="1"/>
  </r>
  <r>
    <s v="Saving"/>
    <x v="8"/>
    <s v="Airtel"/>
    <n v="53.87"/>
    <m/>
    <n v="-53.87"/>
    <x v="11"/>
    <x v="2"/>
    <x v="1"/>
  </r>
  <r>
    <s v="Saving"/>
    <x v="8"/>
    <s v="DMart"/>
    <n v="229.48"/>
    <m/>
    <n v="-229.48"/>
    <x v="16"/>
    <x v="2"/>
    <x v="1"/>
  </r>
  <r>
    <s v="Checking"/>
    <x v="9"/>
    <s v="Swiggy"/>
    <n v="34.28"/>
    <m/>
    <n v="-34.28"/>
    <x v="10"/>
    <x v="3"/>
    <x v="1"/>
  </r>
  <r>
    <s v="Credit"/>
    <x v="9"/>
    <s v="Hostel Warden"/>
    <n v="1362.91"/>
    <m/>
    <n v="-1362.91"/>
    <x v="2"/>
    <x v="2"/>
    <x v="1"/>
  </r>
  <r>
    <s v="Credit"/>
    <x v="9"/>
    <s v="Uber"/>
    <n v="38.479999999999997"/>
    <m/>
    <n v="-38.479999999999997"/>
    <x v="3"/>
    <x v="1"/>
    <x v="1"/>
  </r>
  <r>
    <s v="Credit"/>
    <x v="9"/>
    <s v="Jio"/>
    <n v="27.86"/>
    <m/>
    <n v="-27.86"/>
    <x v="11"/>
    <x v="2"/>
    <x v="1"/>
  </r>
  <r>
    <s v="Credit"/>
    <x v="9"/>
    <s v="UPI Transfer"/>
    <n v="2422.1799999999998"/>
    <m/>
    <n v="-2422.1799999999998"/>
    <x v="14"/>
    <x v="6"/>
    <x v="2"/>
  </r>
  <r>
    <s v="Saving"/>
    <x v="9"/>
    <s v="Uber"/>
    <n v="34.28"/>
    <m/>
    <n v="-34.28"/>
    <x v="3"/>
    <x v="1"/>
    <x v="1"/>
  </r>
  <r>
    <s v="Checking"/>
    <x v="10"/>
    <s v="Netflix"/>
    <n v="60.87"/>
    <m/>
    <n v="-60.87"/>
    <x v="17"/>
    <x v="4"/>
    <x v="1"/>
  </r>
  <r>
    <s v="Checking"/>
    <x v="10"/>
    <s v="Paytm Payments"/>
    <m/>
    <n v="1787.13"/>
    <n v="1787.13"/>
    <x v="18"/>
    <x v="0"/>
    <x v="0"/>
  </r>
  <r>
    <s v="Credit"/>
    <x v="10"/>
    <s v="Uber"/>
    <n v="33.58"/>
    <m/>
    <n v="-33.58"/>
    <x v="3"/>
    <x v="1"/>
    <x v="1"/>
  </r>
  <r>
    <s v="Credit"/>
    <x v="10"/>
    <s v="Zomato"/>
    <n v="48.28"/>
    <m/>
    <n v="-48.28"/>
    <x v="10"/>
    <x v="3"/>
    <x v="1"/>
  </r>
  <r>
    <s v="Saving"/>
    <x v="10"/>
    <s v="Dental Care"/>
    <n v="239.28"/>
    <m/>
    <n v="-239.28"/>
    <x v="19"/>
    <x v="8"/>
    <x v="1"/>
  </r>
  <r>
    <s v="Checking"/>
    <x v="11"/>
    <s v="Anytime Fitness"/>
    <n v="67.87"/>
    <m/>
    <n v="-67.87"/>
    <x v="20"/>
    <x v="4"/>
    <x v="1"/>
  </r>
  <r>
    <s v="Checking"/>
    <x v="11"/>
    <s v="Blinkit"/>
    <n v="464.57"/>
    <m/>
    <n v="-464.57"/>
    <x v="16"/>
    <x v="2"/>
    <x v="1"/>
  </r>
  <r>
    <s v="Credit"/>
    <x v="11"/>
    <s v="CCD"/>
    <n v="11.85"/>
    <m/>
    <n v="-11.85"/>
    <x v="12"/>
    <x v="3"/>
    <x v="1"/>
  </r>
  <r>
    <s v="Credit"/>
    <x v="11"/>
    <s v="Archies"/>
    <n v="122.44"/>
    <m/>
    <n v="-122.44"/>
    <x v="13"/>
    <x v="4"/>
    <x v="1"/>
  </r>
  <r>
    <s v="Credit"/>
    <x v="11"/>
    <s v="H&amp;M"/>
    <n v="313.44"/>
    <m/>
    <n v="-313.44"/>
    <x v="8"/>
    <x v="4"/>
    <x v="1"/>
  </r>
  <r>
    <s v="Saving"/>
    <x v="11"/>
    <s v="Blue Tokai"/>
    <n v="12.65"/>
    <m/>
    <n v="-12.65"/>
    <x v="12"/>
    <x v="3"/>
    <x v="1"/>
  </r>
  <r>
    <s v="Checking"/>
    <x v="12"/>
    <s v="Razorpay"/>
    <m/>
    <n v="967.06"/>
    <n v="967.06"/>
    <x v="18"/>
    <x v="0"/>
    <x v="0"/>
  </r>
  <r>
    <s v="Checking"/>
    <x v="12"/>
    <s v="Uber"/>
    <n v="9.9700000000000006"/>
    <m/>
    <n v="-9.9700000000000006"/>
    <x v="3"/>
    <x v="1"/>
    <x v="1"/>
  </r>
  <r>
    <s v="Checking"/>
    <x v="12"/>
    <s v="Disney+ Hotstar"/>
    <n v="40.58"/>
    <m/>
    <n v="-40.58"/>
    <x v="17"/>
    <x v="4"/>
    <x v="1"/>
  </r>
  <r>
    <s v="Credit"/>
    <x v="12"/>
    <s v="Uber"/>
    <n v="23.89"/>
    <m/>
    <n v="-23.89"/>
    <x v="3"/>
    <x v="1"/>
    <x v="1"/>
  </r>
  <r>
    <s v="Credit"/>
    <x v="12"/>
    <s v="Dental Care"/>
    <n v="104.25"/>
    <m/>
    <n v="-104.25"/>
    <x v="19"/>
    <x v="8"/>
    <x v="1"/>
  </r>
  <r>
    <s v="Checking"/>
    <x v="13"/>
    <s v="Pepperfry"/>
    <n v="130.13"/>
    <m/>
    <n v="-130.13"/>
    <x v="6"/>
    <x v="4"/>
    <x v="1"/>
  </r>
  <r>
    <s v="Checking"/>
    <x v="13"/>
    <s v="Clove Dental"/>
    <n v="223.19"/>
    <m/>
    <n v="-223.19"/>
    <x v="19"/>
    <x v="8"/>
    <x v="1"/>
  </r>
  <r>
    <s v="Credit"/>
    <x v="13"/>
    <s v="Disney+ Hotstar"/>
    <n v="24.3"/>
    <m/>
    <n v="-24.3"/>
    <x v="17"/>
    <x v="4"/>
    <x v="1"/>
  </r>
  <r>
    <s v="Credit"/>
    <x v="14"/>
    <s v="IndianOil"/>
    <n v="54.57"/>
    <m/>
    <n v="-54.57"/>
    <x v="1"/>
    <x v="1"/>
    <x v="1"/>
  </r>
  <r>
    <s v="Saving"/>
    <x v="15"/>
    <s v="Anytime Fitness"/>
    <n v="85.36"/>
    <m/>
    <n v="-85.36"/>
    <x v="20"/>
    <x v="4"/>
    <x v="1"/>
  </r>
  <r>
    <s v="Credit"/>
    <x v="16"/>
    <s v="Ola"/>
    <n v="36.380000000000003"/>
    <m/>
    <n v="-36.380000000000003"/>
    <x v="3"/>
    <x v="1"/>
    <x v="1"/>
  </r>
  <r>
    <s v="Saving"/>
    <x v="16"/>
    <s v="Bank Interest"/>
    <m/>
    <n v="42.38"/>
    <n v="42.38"/>
    <x v="21"/>
    <x v="0"/>
    <x v="0"/>
  </r>
  <r>
    <s v="Checking"/>
    <x v="17"/>
    <s v="Amazon"/>
    <n v="61.57"/>
    <m/>
    <n v="-61.57"/>
    <x v="13"/>
    <x v="4"/>
    <x v="1"/>
  </r>
  <r>
    <s v="Saving"/>
    <x v="17"/>
    <s v="Ola"/>
    <n v="20.45"/>
    <m/>
    <n v="-20.45"/>
    <x v="3"/>
    <x v="1"/>
    <x v="1"/>
  </r>
  <r>
    <s v="Saving"/>
    <x v="18"/>
    <s v="Blue Tokai"/>
    <n v="7.26"/>
    <m/>
    <n v="-7.26"/>
    <x v="12"/>
    <x v="3"/>
    <x v="1"/>
  </r>
  <r>
    <s v="Saving"/>
    <x v="19"/>
    <s v="IndianOil"/>
    <n v="32.18"/>
    <m/>
    <n v="-32.18"/>
    <x v="1"/>
    <x v="1"/>
    <x v="1"/>
  </r>
  <r>
    <s v="Saving"/>
    <x v="19"/>
    <s v="Local Kirana"/>
    <n v="380.61"/>
    <m/>
    <n v="-380.61"/>
    <x v="16"/>
    <x v="2"/>
    <x v="1"/>
  </r>
  <r>
    <s v="Checking"/>
    <x v="20"/>
    <s v="Hostel Warden"/>
    <n v="1369.91"/>
    <m/>
    <n v="-1369.91"/>
    <x v="2"/>
    <x v="2"/>
    <x v="1"/>
  </r>
  <r>
    <s v="Saving"/>
    <x v="21"/>
    <s v="Zomato"/>
    <n v="67.17"/>
    <m/>
    <n v="-67.17"/>
    <x v="10"/>
    <x v="3"/>
    <x v="1"/>
  </r>
  <r>
    <s v="Checking"/>
    <x v="22"/>
    <s v="Stipend Transfer"/>
    <m/>
    <n v="3125.54"/>
    <n v="3125.54"/>
    <x v="9"/>
    <x v="5"/>
    <x v="0"/>
  </r>
  <r>
    <s v="Checking"/>
    <x v="22"/>
    <s v="Fortis OPD"/>
    <n v="82.56"/>
    <m/>
    <n v="-82.56"/>
    <x v="22"/>
    <x v="8"/>
    <x v="1"/>
  </r>
  <r>
    <s v="Checking"/>
    <x v="22"/>
    <s v="Gold's Gym"/>
    <n v="51.07"/>
    <m/>
    <n v="-51.07"/>
    <x v="20"/>
    <x v="4"/>
    <x v="1"/>
  </r>
  <r>
    <s v="Credit"/>
    <x v="22"/>
    <s v="Swiggy"/>
    <n v="37.78"/>
    <m/>
    <n v="-37.78"/>
    <x v="10"/>
    <x v="3"/>
    <x v="1"/>
  </r>
  <r>
    <s v="Saving"/>
    <x v="22"/>
    <s v="Local Kirana"/>
    <n v="243.48"/>
    <m/>
    <n v="-243.48"/>
    <x v="16"/>
    <x v="2"/>
    <x v="1"/>
  </r>
  <r>
    <s v="Saving"/>
    <x v="22"/>
    <s v="Fortis OPD"/>
    <n v="111.24"/>
    <m/>
    <n v="-111.24"/>
    <x v="22"/>
    <x v="8"/>
    <x v="1"/>
  </r>
  <r>
    <s v="Checking"/>
    <x v="23"/>
    <s v="CSPDCL"/>
    <n v="50.37"/>
    <m/>
    <n v="-50.37"/>
    <x v="7"/>
    <x v="2"/>
    <x v="1"/>
  </r>
  <r>
    <s v="Checking"/>
    <x v="23"/>
    <s v="Pepperfry"/>
    <n v="170.71"/>
    <m/>
    <n v="-170.71"/>
    <x v="6"/>
    <x v="4"/>
    <x v="1"/>
  </r>
  <r>
    <s v="Credit"/>
    <x v="23"/>
    <s v="HP Petrol Pump"/>
    <n v="54.57"/>
    <m/>
    <n v="-54.57"/>
    <x v="1"/>
    <x v="1"/>
    <x v="1"/>
  </r>
  <r>
    <s v="Credit"/>
    <x v="23"/>
    <s v="HDFC Credila"/>
    <n v="812.99"/>
    <m/>
    <n v="-812.99"/>
    <x v="15"/>
    <x v="7"/>
    <x v="1"/>
  </r>
  <r>
    <s v="Credit"/>
    <x v="23"/>
    <s v="Uber"/>
    <n v="39.18"/>
    <m/>
    <n v="-39.18"/>
    <x v="3"/>
    <x v="1"/>
    <x v="1"/>
  </r>
  <r>
    <s v="Credit"/>
    <x v="23"/>
    <s v="Swiggy"/>
    <n v="34.28"/>
    <m/>
    <n v="-34.28"/>
    <x v="10"/>
    <x v="3"/>
    <x v="1"/>
  </r>
  <r>
    <s v="Credit"/>
    <x v="23"/>
    <s v="CCD"/>
    <n v="11.73"/>
    <m/>
    <n v="-11.73"/>
    <x v="12"/>
    <x v="3"/>
    <x v="1"/>
  </r>
  <r>
    <s v="Saving"/>
    <x v="23"/>
    <s v="Hostel Warden"/>
    <n v="934.73"/>
    <m/>
    <n v="-934.73"/>
    <x v="2"/>
    <x v="2"/>
    <x v="1"/>
  </r>
  <r>
    <s v="Saving"/>
    <x v="23"/>
    <s v="BigBasket"/>
    <n v="442.18"/>
    <m/>
    <n v="-442.18"/>
    <x v="16"/>
    <x v="2"/>
    <x v="1"/>
  </r>
  <r>
    <s v="Saving"/>
    <x v="23"/>
    <s v="Stipend Transfer"/>
    <m/>
    <n v="4328.57"/>
    <n v="4328.57"/>
    <x v="9"/>
    <x v="5"/>
    <x v="0"/>
  </r>
  <r>
    <s v="Credit"/>
    <x v="24"/>
    <s v="Starbucks"/>
    <n v="10.49"/>
    <m/>
    <n v="-10.49"/>
    <x v="12"/>
    <x v="3"/>
    <x v="1"/>
  </r>
  <r>
    <s v="Credit"/>
    <x v="24"/>
    <s v="KFC"/>
    <n v="25.89"/>
    <m/>
    <n v="-25.89"/>
    <x v="5"/>
    <x v="3"/>
    <x v="1"/>
  </r>
  <r>
    <s v="Credit"/>
    <x v="24"/>
    <s v="UPI Transfer"/>
    <n v="192.4"/>
    <m/>
    <n v="-192.4"/>
    <x v="14"/>
    <x v="6"/>
    <x v="2"/>
  </r>
  <r>
    <s v="Checking"/>
    <x v="25"/>
    <s v="Zomato"/>
    <n v="62.27"/>
    <m/>
    <n v="-62.27"/>
    <x v="10"/>
    <x v="3"/>
    <x v="1"/>
  </r>
  <r>
    <s v="Credit"/>
    <x v="25"/>
    <s v="Bank Interest"/>
    <m/>
    <n v="48.38"/>
    <n v="48.38"/>
    <x v="21"/>
    <x v="0"/>
    <x v="0"/>
  </r>
  <r>
    <s v="Credit"/>
    <x v="25"/>
    <s v="Local Kirana"/>
    <n v="396"/>
    <m/>
    <n v="-396"/>
    <x v="16"/>
    <x v="2"/>
    <x v="1"/>
  </r>
  <r>
    <s v="Saving"/>
    <x v="25"/>
    <s v="Bharat Petroleum"/>
    <n v="25.48"/>
    <m/>
    <n v="-25.48"/>
    <x v="1"/>
    <x v="1"/>
    <x v="1"/>
  </r>
  <r>
    <s v="Checking"/>
    <x v="26"/>
    <s v="Paytm Payments"/>
    <m/>
    <n v="574.42999999999995"/>
    <n v="574.42999999999995"/>
    <x v="18"/>
    <x v="0"/>
    <x v="0"/>
  </r>
  <r>
    <s v="Credit"/>
    <x v="26"/>
    <s v="Amazon"/>
    <n v="187.51"/>
    <m/>
    <n v="-187.51"/>
    <x v="6"/>
    <x v="4"/>
    <x v="1"/>
  </r>
  <r>
    <s v="Credit"/>
    <x v="26"/>
    <s v="Bharat Petroleum"/>
    <n v="31.48"/>
    <m/>
    <n v="-31.48"/>
    <x v="1"/>
    <x v="1"/>
    <x v="1"/>
  </r>
  <r>
    <s v="Saving"/>
    <x v="26"/>
    <s v="Barbeque Nation"/>
    <n v="101.45"/>
    <m/>
    <n v="-101.45"/>
    <x v="5"/>
    <x v="3"/>
    <x v="1"/>
  </r>
  <r>
    <s v="Saving"/>
    <x v="26"/>
    <s v="Hostel Warden"/>
    <n v="894.15"/>
    <m/>
    <n v="-894.15"/>
    <x v="2"/>
    <x v="2"/>
    <x v="1"/>
  </r>
  <r>
    <s v="Checking"/>
    <x v="27"/>
    <s v="Local Chai Stall"/>
    <n v="8.93"/>
    <m/>
    <n v="-8.93"/>
    <x v="12"/>
    <x v="3"/>
    <x v="1"/>
  </r>
  <r>
    <s v="Checking"/>
    <x v="27"/>
    <s v="Reliance Trends"/>
    <n v="310.64"/>
    <m/>
    <n v="-310.64"/>
    <x v="8"/>
    <x v="4"/>
    <x v="1"/>
  </r>
  <r>
    <s v="Checking"/>
    <x v="27"/>
    <s v="DMart"/>
    <n v="396"/>
    <m/>
    <n v="-396"/>
    <x v="16"/>
    <x v="2"/>
    <x v="1"/>
  </r>
  <r>
    <s v="Checking"/>
    <x v="27"/>
    <s v="GitHub Sponsors"/>
    <m/>
    <n v="763.98"/>
    <n v="763.98"/>
    <x v="18"/>
    <x v="0"/>
    <x v="0"/>
  </r>
  <r>
    <s v="Credit"/>
    <x v="27"/>
    <s v="Company HR"/>
    <m/>
    <n v="3628.41"/>
    <n v="3628.41"/>
    <x v="9"/>
    <x v="5"/>
    <x v="0"/>
  </r>
  <r>
    <s v="Credit"/>
    <x v="27"/>
    <s v="Swiggy"/>
    <n v="58.77"/>
    <m/>
    <n v="-58.77"/>
    <x v="10"/>
    <x v="3"/>
    <x v="1"/>
  </r>
  <r>
    <s v="Checking"/>
    <x v="28"/>
    <s v="Auto Rickshaw"/>
    <n v="12.21"/>
    <m/>
    <n v="-12.21"/>
    <x v="3"/>
    <x v="1"/>
    <x v="1"/>
  </r>
  <r>
    <s v="Checking"/>
    <x v="28"/>
    <s v="Local Kirana"/>
    <n v="217.59"/>
    <m/>
    <n v="-217.59"/>
    <x v="16"/>
    <x v="2"/>
    <x v="1"/>
  </r>
  <r>
    <s v="Checking"/>
    <x v="29"/>
    <s v="Local Kirana"/>
    <n v="380.61"/>
    <m/>
    <n v="-380.61"/>
    <x v="16"/>
    <x v="2"/>
    <x v="1"/>
  </r>
  <r>
    <s v="Credit"/>
    <x v="29"/>
    <s v="Hostel Warden"/>
    <n v="1446.87"/>
    <m/>
    <n v="-1446.87"/>
    <x v="2"/>
    <x v="2"/>
    <x v="1"/>
  </r>
  <r>
    <s v="Credit"/>
    <x v="29"/>
    <s v="IndianOil"/>
    <n v="59.47"/>
    <m/>
    <n v="-59.47"/>
    <x v="1"/>
    <x v="1"/>
    <x v="1"/>
  </r>
  <r>
    <s v="Credit"/>
    <x v="29"/>
    <s v="Blinkit"/>
    <n v="221.09"/>
    <m/>
    <n v="-221.09"/>
    <x v="16"/>
    <x v="2"/>
    <x v="1"/>
  </r>
  <r>
    <s v="Saving"/>
    <x v="29"/>
    <s v="Blue Tokai"/>
    <n v="12.41"/>
    <m/>
    <n v="-12.41"/>
    <x v="12"/>
    <x v="3"/>
    <x v="1"/>
  </r>
  <r>
    <s v="Credit"/>
    <x v="30"/>
    <s v="HP Petrol Pump"/>
    <n v="46.88"/>
    <m/>
    <n v="-46.88"/>
    <x v="1"/>
    <x v="1"/>
    <x v="1"/>
  </r>
  <r>
    <s v="Credit"/>
    <x v="30"/>
    <s v="Bharat Petroleum"/>
    <n v="14.99"/>
    <m/>
    <n v="-14.99"/>
    <x v="1"/>
    <x v="1"/>
    <x v="1"/>
  </r>
  <r>
    <s v="Credit"/>
    <x v="30"/>
    <s v="Ola"/>
    <n v="32.18"/>
    <m/>
    <n v="-32.18"/>
    <x v="3"/>
    <x v="1"/>
    <x v="1"/>
  </r>
  <r>
    <s v="Credit"/>
    <x v="30"/>
    <s v="Swiggy"/>
    <n v="21.29"/>
    <m/>
    <n v="-21.29"/>
    <x v="10"/>
    <x v="3"/>
    <x v="1"/>
  </r>
  <r>
    <s v="Credit"/>
    <x v="30"/>
    <s v="KFC"/>
    <n v="21.59"/>
    <m/>
    <n v="-21.59"/>
    <x v="5"/>
    <x v="3"/>
    <x v="1"/>
  </r>
  <r>
    <s v="Credit"/>
    <x v="30"/>
    <s v="Local Market"/>
    <n v="242.08"/>
    <m/>
    <n v="-242.08"/>
    <x v="13"/>
    <x v="4"/>
    <x v="1"/>
  </r>
  <r>
    <s v="Saving"/>
    <x v="30"/>
    <s v="CSPDCL"/>
    <n v="125.24"/>
    <m/>
    <n v="-125.24"/>
    <x v="7"/>
    <x v="2"/>
    <x v="1"/>
  </r>
  <r>
    <s v="Saving"/>
    <x v="30"/>
    <s v="Disney+ Hotstar"/>
    <n v="56.67"/>
    <m/>
    <n v="-56.67"/>
    <x v="17"/>
    <x v="4"/>
    <x v="1"/>
  </r>
  <r>
    <s v="Saving"/>
    <x v="30"/>
    <s v="Subway"/>
    <n v="55.27"/>
    <m/>
    <n v="-55.27"/>
    <x v="5"/>
    <x v="3"/>
    <x v="1"/>
  </r>
  <r>
    <s v="Checking"/>
    <x v="31"/>
    <s v="Uber"/>
    <n v="31.48"/>
    <m/>
    <n v="-31.48"/>
    <x v="3"/>
    <x v="1"/>
    <x v="1"/>
  </r>
  <r>
    <s v="Saving"/>
    <x v="31"/>
    <s v="PG Owner"/>
    <n v="1630.18"/>
    <m/>
    <n v="-1630.18"/>
    <x v="2"/>
    <x v="2"/>
    <x v="1"/>
  </r>
  <r>
    <s v="Checking"/>
    <x v="32"/>
    <s v="Starbucks"/>
    <n v="15.95"/>
    <m/>
    <n v="-15.95"/>
    <x v="12"/>
    <x v="3"/>
    <x v="1"/>
  </r>
  <r>
    <s v="Checking"/>
    <x v="32"/>
    <s v="HP Petrol Pump"/>
    <n v="59.47"/>
    <m/>
    <n v="-59.47"/>
    <x v="1"/>
    <x v="1"/>
    <x v="1"/>
  </r>
  <r>
    <s v="Credit"/>
    <x v="32"/>
    <s v="Local Gym"/>
    <n v="116.84"/>
    <m/>
    <n v="-116.84"/>
    <x v="20"/>
    <x v="4"/>
    <x v="1"/>
  </r>
  <r>
    <s v="Credit"/>
    <x v="32"/>
    <s v="Swiggy"/>
    <n v="47.58"/>
    <m/>
    <n v="-47.58"/>
    <x v="10"/>
    <x v="3"/>
    <x v="1"/>
  </r>
  <r>
    <s v="Saving"/>
    <x v="32"/>
    <s v="Prime Video"/>
    <n v="67.17"/>
    <m/>
    <n v="-67.17"/>
    <x v="17"/>
    <x v="4"/>
    <x v="1"/>
  </r>
  <r>
    <s v="Saving"/>
    <x v="32"/>
    <s v="Starbucks"/>
    <n v="16.63"/>
    <m/>
    <n v="-16.63"/>
    <x v="12"/>
    <x v="3"/>
    <x v="1"/>
  </r>
  <r>
    <s v="Saving"/>
    <x v="32"/>
    <s v="Local Clinic"/>
    <n v="65.069999999999993"/>
    <m/>
    <n v="-65.069999999999993"/>
    <x v="22"/>
    <x v="8"/>
    <x v="1"/>
  </r>
  <r>
    <s v="Saving"/>
    <x v="33"/>
    <s v="Amazon"/>
    <n v="135.03"/>
    <m/>
    <n v="-135.03"/>
    <x v="6"/>
    <x v="4"/>
    <x v="1"/>
  </r>
  <r>
    <s v="Saving"/>
    <x v="33"/>
    <s v="Auto Rickshaw"/>
    <n v="35.68"/>
    <m/>
    <n v="-35.68"/>
    <x v="3"/>
    <x v="1"/>
    <x v="1"/>
  </r>
  <r>
    <s v="Checking"/>
    <x v="34"/>
    <s v="Local Kirana"/>
    <n v="472.96"/>
    <m/>
    <n v="-472.96"/>
    <x v="16"/>
    <x v="2"/>
    <x v="1"/>
  </r>
  <r>
    <s v="Checking"/>
    <x v="34"/>
    <s v="GitHub Sponsors"/>
    <m/>
    <n v="1721.37"/>
    <n v="1721.37"/>
    <x v="18"/>
    <x v="0"/>
    <x v="0"/>
  </r>
  <r>
    <s v="Checking"/>
    <x v="34"/>
    <s v="Blinkit"/>
    <n v="397.4"/>
    <m/>
    <n v="-397.4"/>
    <x v="16"/>
    <x v="2"/>
    <x v="1"/>
  </r>
  <r>
    <s v="Checking"/>
    <x v="34"/>
    <s v="Gold's Gym"/>
    <n v="111.24"/>
    <m/>
    <n v="-111.24"/>
    <x v="20"/>
    <x v="4"/>
    <x v="1"/>
  </r>
  <r>
    <s v="Credit"/>
    <x v="34"/>
    <s v="Nike"/>
    <n v="338.63"/>
    <m/>
    <n v="-338.63"/>
    <x v="8"/>
    <x v="4"/>
    <x v="1"/>
  </r>
  <r>
    <s v="Credit"/>
    <x v="34"/>
    <s v="Haldiram's"/>
    <n v="94.45"/>
    <m/>
    <n v="-94.45"/>
    <x v="5"/>
    <x v="3"/>
    <x v="1"/>
  </r>
  <r>
    <s v="Checking"/>
    <x v="35"/>
    <s v="Starbucks"/>
    <n v="6.43"/>
    <m/>
    <n v="-6.43"/>
    <x v="12"/>
    <x v="3"/>
    <x v="1"/>
  </r>
  <r>
    <s v="Checking"/>
    <x v="35"/>
    <s v="Ola"/>
    <n v="32.880000000000003"/>
    <m/>
    <n v="-32.880000000000003"/>
    <x v="3"/>
    <x v="1"/>
    <x v="1"/>
  </r>
  <r>
    <s v="Credit"/>
    <x v="35"/>
    <s v="Dental Care"/>
    <n v="221.09"/>
    <m/>
    <n v="-221.09"/>
    <x v="19"/>
    <x v="8"/>
    <x v="1"/>
  </r>
  <r>
    <s v="Saving"/>
    <x v="35"/>
    <s v="Apollo Clinic"/>
    <n v="49.67"/>
    <m/>
    <n v="-49.67"/>
    <x v="22"/>
    <x v="8"/>
    <x v="1"/>
  </r>
  <r>
    <s v="Saving"/>
    <x v="35"/>
    <s v="Auto Rickshaw"/>
    <n v="33.58"/>
    <m/>
    <n v="-33.58"/>
    <x v="3"/>
    <x v="1"/>
    <x v="1"/>
  </r>
  <r>
    <s v="Checking"/>
    <x v="36"/>
    <s v="Company HR"/>
    <m/>
    <n v="4672.84"/>
    <n v="4672.84"/>
    <x v="9"/>
    <x v="5"/>
    <x v="0"/>
  </r>
  <r>
    <s v="Credit"/>
    <x v="36"/>
    <s v="VI"/>
    <n v="46.18"/>
    <m/>
    <n v="-46.18"/>
    <x v="11"/>
    <x v="2"/>
    <x v="1"/>
  </r>
  <r>
    <s v="Saving"/>
    <x v="36"/>
    <s v="Zomato"/>
    <n v="46.18"/>
    <m/>
    <n v="-46.18"/>
    <x v="10"/>
    <x v="3"/>
    <x v="1"/>
  </r>
  <r>
    <s v="Saving"/>
    <x v="36"/>
    <s v="Zudio"/>
    <n v="242.78"/>
    <m/>
    <n v="-242.78"/>
    <x v="8"/>
    <x v="4"/>
    <x v="1"/>
  </r>
  <r>
    <s v="Saving"/>
    <x v="36"/>
    <s v="Bharat Petroleum"/>
    <n v="40.58"/>
    <m/>
    <n v="-40.58"/>
    <x v="1"/>
    <x v="1"/>
    <x v="1"/>
  </r>
  <r>
    <s v="Checking"/>
    <x v="37"/>
    <s v="H&amp;M"/>
    <n v="246.98"/>
    <m/>
    <n v="-246.98"/>
    <x v="8"/>
    <x v="4"/>
    <x v="1"/>
  </r>
  <r>
    <s v="Checking"/>
    <x v="37"/>
    <s v="CSPDCL"/>
    <n v="158.82"/>
    <m/>
    <n v="-158.82"/>
    <x v="7"/>
    <x v="2"/>
    <x v="1"/>
  </r>
  <r>
    <s v="Credit"/>
    <x v="37"/>
    <s v="Auto Rickshaw"/>
    <n v="33.58"/>
    <m/>
    <n v="-33.58"/>
    <x v="3"/>
    <x v="1"/>
    <x v="1"/>
  </r>
  <r>
    <s v="Saving"/>
    <x v="37"/>
    <s v="HDFC Credila"/>
    <n v="1038.28"/>
    <m/>
    <n v="-1038.28"/>
    <x v="15"/>
    <x v="7"/>
    <x v="1"/>
  </r>
  <r>
    <s v="Saving"/>
    <x v="37"/>
    <s v="Barbeque Nation"/>
    <n v="89.55"/>
    <m/>
    <n v="-89.55"/>
    <x v="5"/>
    <x v="3"/>
    <x v="1"/>
  </r>
  <r>
    <s v="Saving"/>
    <x v="37"/>
    <s v="Swiggy"/>
    <n v="40.58"/>
    <m/>
    <n v="-40.58"/>
    <x v="10"/>
    <x v="3"/>
    <x v="1"/>
  </r>
  <r>
    <s v="Checking"/>
    <x v="38"/>
    <s v="Zomato"/>
    <n v="37.08"/>
    <m/>
    <n v="-37.08"/>
    <x v="10"/>
    <x v="3"/>
    <x v="1"/>
  </r>
  <r>
    <s v="Checking"/>
    <x v="38"/>
    <s v="Stipend Transfer"/>
    <m/>
    <n v="4649.63"/>
    <n v="4649.63"/>
    <x v="9"/>
    <x v="5"/>
    <x v="0"/>
  </r>
  <r>
    <s v="Saving"/>
    <x v="38"/>
    <s v="IRCTC"/>
    <n v="369.41"/>
    <m/>
    <n v="-369.41"/>
    <x v="4"/>
    <x v="0"/>
    <x v="1"/>
  </r>
  <r>
    <s v="Saving"/>
    <x v="38"/>
    <s v="Starbucks"/>
    <n v="7.58"/>
    <m/>
    <n v="-7.58"/>
    <x v="12"/>
    <x v="3"/>
    <x v="1"/>
  </r>
  <r>
    <s v="Saving"/>
    <x v="38"/>
    <s v="Zudio"/>
    <n v="285.45999999999998"/>
    <m/>
    <n v="-285.45999999999998"/>
    <x v="8"/>
    <x v="4"/>
    <x v="1"/>
  </r>
  <r>
    <s v="Checking"/>
    <x v="39"/>
    <s v="CCD"/>
    <n v="11.15"/>
    <m/>
    <n v="-11.15"/>
    <x v="12"/>
    <x v="3"/>
    <x v="1"/>
  </r>
  <r>
    <s v="Checking"/>
    <x v="39"/>
    <s v="KFC"/>
    <n v="41.98"/>
    <m/>
    <n v="-41.98"/>
    <x v="5"/>
    <x v="3"/>
    <x v="1"/>
  </r>
  <r>
    <s v="Saving"/>
    <x v="39"/>
    <s v="CSPDCL"/>
    <n v="101.45"/>
    <m/>
    <n v="-101.45"/>
    <x v="7"/>
    <x v="2"/>
    <x v="1"/>
  </r>
  <r>
    <s v="Saving"/>
    <x v="39"/>
    <s v="DMart"/>
    <n v="393.2"/>
    <m/>
    <n v="-393.2"/>
    <x v="16"/>
    <x v="2"/>
    <x v="1"/>
  </r>
  <r>
    <s v="Saving"/>
    <x v="39"/>
    <s v="Company HR"/>
    <m/>
    <n v="4413.67"/>
    <n v="4413.67"/>
    <x v="9"/>
    <x v="5"/>
    <x v="0"/>
  </r>
  <r>
    <s v="Checking"/>
    <x v="40"/>
    <s v="IndianOil"/>
    <n v="62.97"/>
    <m/>
    <n v="-62.97"/>
    <x v="1"/>
    <x v="1"/>
    <x v="1"/>
  </r>
  <r>
    <s v="Checking"/>
    <x v="40"/>
    <s v="Barbeque Nation"/>
    <n v="53.17"/>
    <m/>
    <n v="-53.17"/>
    <x v="5"/>
    <x v="3"/>
    <x v="1"/>
  </r>
  <r>
    <s v="Saving"/>
    <x v="40"/>
    <s v="Ola"/>
    <n v="32.880000000000003"/>
    <m/>
    <n v="-32.880000000000003"/>
    <x v="3"/>
    <x v="1"/>
    <x v="1"/>
  </r>
  <r>
    <s v="Saving"/>
    <x v="40"/>
    <s v="Starbucks"/>
    <n v="2.89"/>
    <m/>
    <n v="-2.89"/>
    <x v="12"/>
    <x v="3"/>
    <x v="1"/>
  </r>
  <r>
    <s v="Credit"/>
    <x v="41"/>
    <s v="Zomato"/>
    <n v="22.21"/>
    <m/>
    <n v="-22.21"/>
    <x v="10"/>
    <x v="3"/>
    <x v="1"/>
  </r>
  <r>
    <s v="Saving"/>
    <x v="41"/>
    <s v="Subway"/>
    <n v="51.77"/>
    <m/>
    <n v="-51.77"/>
    <x v="5"/>
    <x v="3"/>
    <x v="1"/>
  </r>
  <r>
    <s v="Checking"/>
    <x v="42"/>
    <s v="Auto Rickshaw"/>
    <n v="13.55"/>
    <m/>
    <n v="-13.55"/>
    <x v="3"/>
    <x v="1"/>
    <x v="1"/>
  </r>
  <r>
    <s v="Credit"/>
    <x v="42"/>
    <s v="Gold's Gym"/>
    <n v="135.72999999999999"/>
    <m/>
    <n v="-135.72999999999999"/>
    <x v="20"/>
    <x v="4"/>
    <x v="1"/>
  </r>
  <r>
    <s v="Saving"/>
    <x v="42"/>
    <s v="Dental Care"/>
    <n v="116.84"/>
    <m/>
    <n v="-116.84"/>
    <x v="19"/>
    <x v="8"/>
    <x v="1"/>
  </r>
  <r>
    <s v="Credit"/>
    <x v="43"/>
    <s v="Disney+ Hotstar"/>
    <n v="22.29"/>
    <m/>
    <n v="-22.29"/>
    <x v="17"/>
    <x v="4"/>
    <x v="1"/>
  </r>
  <r>
    <s v="Credit"/>
    <x v="43"/>
    <s v="Swiggy"/>
    <n v="50.37"/>
    <m/>
    <n v="-50.37"/>
    <x v="10"/>
    <x v="3"/>
    <x v="1"/>
  </r>
  <r>
    <s v="Credit"/>
    <x v="43"/>
    <s v="Local Chai Stall"/>
    <n v="7.79"/>
    <m/>
    <n v="-7.79"/>
    <x v="12"/>
    <x v="3"/>
    <x v="1"/>
  </r>
  <r>
    <s v="Checking"/>
    <x v="44"/>
    <s v="Blue Tokai"/>
    <n v="14.02"/>
    <m/>
    <n v="-14.02"/>
    <x v="12"/>
    <x v="3"/>
    <x v="1"/>
  </r>
  <r>
    <s v="Credit"/>
    <x v="44"/>
    <s v="Hostel Warden"/>
    <n v="1417.49"/>
    <m/>
    <n v="-1417.49"/>
    <x v="2"/>
    <x v="2"/>
    <x v="1"/>
  </r>
  <r>
    <s v="Credit"/>
    <x v="44"/>
    <s v="UPI Transfer"/>
    <n v="1456.67"/>
    <m/>
    <n v="-1456.67"/>
    <x v="14"/>
    <x v="6"/>
    <x v="2"/>
  </r>
  <r>
    <s v="Saving"/>
    <x v="44"/>
    <s v="Local Gym"/>
    <n v="89.55"/>
    <m/>
    <n v="-89.55"/>
    <x v="20"/>
    <x v="4"/>
    <x v="1"/>
  </r>
  <r>
    <s v="Checking"/>
    <x v="45"/>
    <s v="Ola"/>
    <n v="30.08"/>
    <m/>
    <n v="-30.08"/>
    <x v="3"/>
    <x v="1"/>
    <x v="1"/>
  </r>
  <r>
    <s v="Saving"/>
    <x v="45"/>
    <s v="DMart"/>
    <n v="368.01"/>
    <m/>
    <n v="-368.01"/>
    <x v="16"/>
    <x v="2"/>
    <x v="1"/>
  </r>
  <r>
    <s v="Saving"/>
    <x v="45"/>
    <s v="Razorpay"/>
    <m/>
    <n v="1868.36"/>
    <n v="1868.36"/>
    <x v="18"/>
    <x v="0"/>
    <x v="0"/>
  </r>
  <r>
    <s v="Saving"/>
    <x v="45"/>
    <s v="Fortis OPD"/>
    <n v="139.22999999999999"/>
    <m/>
    <n v="-139.22999999999999"/>
    <x v="22"/>
    <x v="8"/>
    <x v="1"/>
  </r>
  <r>
    <s v="Checking"/>
    <x v="46"/>
    <s v="KFC"/>
    <n v="78.36"/>
    <m/>
    <n v="-78.36"/>
    <x v="5"/>
    <x v="3"/>
    <x v="1"/>
  </r>
  <r>
    <s v="Credit"/>
    <x v="46"/>
    <s v="Paytm Payments"/>
    <m/>
    <n v="348.14"/>
    <n v="348.14"/>
    <x v="18"/>
    <x v="0"/>
    <x v="0"/>
  </r>
  <r>
    <s v="Saving"/>
    <x v="46"/>
    <s v="Swiggy"/>
    <n v="49.67"/>
    <m/>
    <n v="-49.67"/>
    <x v="10"/>
    <x v="3"/>
    <x v="1"/>
  </r>
  <r>
    <s v="Checking"/>
    <x v="47"/>
    <s v="Airtel"/>
    <n v="35.68"/>
    <m/>
    <n v="-35.68"/>
    <x v="11"/>
    <x v="2"/>
    <x v="1"/>
  </r>
  <r>
    <s v="Checking"/>
    <x v="47"/>
    <s v="Amazon"/>
    <n v="130.13"/>
    <m/>
    <n v="-130.13"/>
    <x v="6"/>
    <x v="4"/>
    <x v="1"/>
  </r>
  <r>
    <s v="Credit"/>
    <x v="47"/>
    <s v="Blue Tokai"/>
    <n v="10.73"/>
    <m/>
    <n v="-10.73"/>
    <x v="12"/>
    <x v="3"/>
    <x v="1"/>
  </r>
  <r>
    <s v="Checking"/>
    <x v="48"/>
    <s v="DMart"/>
    <n v="225.99"/>
    <m/>
    <n v="-225.99"/>
    <x v="16"/>
    <x v="2"/>
    <x v="1"/>
  </r>
  <r>
    <s v="Checking"/>
    <x v="48"/>
    <s v="Clove Dental"/>
    <n v="122.44"/>
    <m/>
    <n v="-122.44"/>
    <x v="19"/>
    <x v="8"/>
    <x v="1"/>
  </r>
  <r>
    <s v="Saving"/>
    <x v="48"/>
    <s v="DMart"/>
    <n v="227.39"/>
    <m/>
    <n v="-227.39"/>
    <x v="16"/>
    <x v="2"/>
    <x v="1"/>
  </r>
  <r>
    <s v="Saving"/>
    <x v="48"/>
    <s v="Zomato"/>
    <n v="15.41"/>
    <m/>
    <n v="-15.41"/>
    <x v="10"/>
    <x v="3"/>
    <x v="1"/>
  </r>
  <r>
    <s v="Checking"/>
    <x v="49"/>
    <s v="Local Kirana"/>
    <n v="324.64"/>
    <m/>
    <n v="-324.64"/>
    <x v="16"/>
    <x v="2"/>
    <x v="1"/>
  </r>
  <r>
    <s v="Saving"/>
    <x v="49"/>
    <s v="DMart"/>
    <n v="268.66000000000003"/>
    <m/>
    <n v="-268.66000000000003"/>
    <x v="16"/>
    <x v="2"/>
    <x v="1"/>
  </r>
  <r>
    <s v="Checking"/>
    <x v="50"/>
    <s v="Netflix"/>
    <n v="31.48"/>
    <m/>
    <n v="-31.48"/>
    <x v="17"/>
    <x v="4"/>
    <x v="1"/>
  </r>
  <r>
    <s v="Checking"/>
    <x v="50"/>
    <s v="Zomato"/>
    <n v="58.77"/>
    <m/>
    <n v="-58.77"/>
    <x v="10"/>
    <x v="3"/>
    <x v="1"/>
  </r>
  <r>
    <s v="Checking"/>
    <x v="51"/>
    <s v="PG Owner"/>
    <n v="1474.86"/>
    <m/>
    <n v="-1474.86"/>
    <x v="2"/>
    <x v="2"/>
    <x v="1"/>
  </r>
  <r>
    <s v="Checking"/>
    <x v="51"/>
    <s v="Gold's Gym"/>
    <n v="109.15"/>
    <m/>
    <n v="-109.15"/>
    <x v="20"/>
    <x v="4"/>
    <x v="1"/>
  </r>
  <r>
    <s v="Checking"/>
    <x v="51"/>
    <s v="UPI Transfer"/>
    <n v="916.54"/>
    <m/>
    <n v="-916.54"/>
    <x v="14"/>
    <x v="6"/>
    <x v="2"/>
  </r>
  <r>
    <s v="Credit"/>
    <x v="51"/>
    <s v="Swiggy"/>
    <n v="53.17"/>
    <m/>
    <n v="-53.17"/>
    <x v="10"/>
    <x v="3"/>
    <x v="1"/>
  </r>
  <r>
    <s v="Saving"/>
    <x v="51"/>
    <s v="CCD"/>
    <n v="9.18"/>
    <m/>
    <n v="-9.18"/>
    <x v="12"/>
    <x v="3"/>
    <x v="1"/>
  </r>
  <r>
    <s v="Saving"/>
    <x v="51"/>
    <s v="RedBus"/>
    <n v="643.67999999999995"/>
    <m/>
    <n v="-643.67999999999995"/>
    <x v="4"/>
    <x v="0"/>
    <x v="1"/>
  </r>
  <r>
    <s v="Saving"/>
    <x v="51"/>
    <s v="Blue Tokai"/>
    <n v="9.2200000000000006"/>
    <m/>
    <n v="-9.2200000000000006"/>
    <x v="12"/>
    <x v="3"/>
    <x v="1"/>
  </r>
  <r>
    <s v="Checking"/>
    <x v="52"/>
    <s v="Local Gym"/>
    <n v="92.35"/>
    <m/>
    <n v="-92.35"/>
    <x v="20"/>
    <x v="4"/>
    <x v="1"/>
  </r>
  <r>
    <s v="Checking"/>
    <x v="52"/>
    <s v="Company HR"/>
    <m/>
    <n v="4235.7299999999996"/>
    <n v="4235.7299999999996"/>
    <x v="9"/>
    <x v="5"/>
    <x v="0"/>
  </r>
  <r>
    <s v="Checking"/>
    <x v="52"/>
    <s v="Haldiram's"/>
    <n v="100.05"/>
    <m/>
    <n v="-100.05"/>
    <x v="5"/>
    <x v="3"/>
    <x v="1"/>
  </r>
  <r>
    <s v="Credit"/>
    <x v="52"/>
    <s v="Upwork"/>
    <m/>
    <n v="2448.6"/>
    <n v="2448.6"/>
    <x v="0"/>
    <x v="0"/>
    <x v="0"/>
  </r>
  <r>
    <s v="Saving"/>
    <x v="52"/>
    <s v="H&amp;M"/>
    <n v="202.2"/>
    <m/>
    <n v="-202.2"/>
    <x v="8"/>
    <x v="4"/>
    <x v="1"/>
  </r>
  <r>
    <s v="Saving"/>
    <x v="52"/>
    <s v="Clove Dental"/>
    <n v="147.63"/>
    <m/>
    <n v="-147.63"/>
    <x v="19"/>
    <x v="8"/>
    <x v="1"/>
  </r>
  <r>
    <s v="Checking"/>
    <x v="53"/>
    <s v="Zudio"/>
    <n v="289.64999999999998"/>
    <m/>
    <n v="-289.64999999999998"/>
    <x v="8"/>
    <x v="4"/>
    <x v="1"/>
  </r>
  <r>
    <s v="Checking"/>
    <x v="53"/>
    <s v="Stipend Transfer"/>
    <m/>
    <n v="4630.29"/>
    <n v="4630.29"/>
    <x v="9"/>
    <x v="5"/>
    <x v="0"/>
  </r>
  <r>
    <s v="Checking"/>
    <x v="53"/>
    <s v="Auto Rickshaw"/>
    <n v="8.9"/>
    <m/>
    <n v="-8.9"/>
    <x v="3"/>
    <x v="1"/>
    <x v="1"/>
  </r>
  <r>
    <s v="Credit"/>
    <x v="53"/>
    <s v="SBI Education Loan"/>
    <n v="1003.29"/>
    <m/>
    <n v="-1003.29"/>
    <x v="15"/>
    <x v="7"/>
    <x v="1"/>
  </r>
  <r>
    <s v="Saving"/>
    <x v="53"/>
    <s v="Local Gym"/>
    <n v="76.260000000000005"/>
    <m/>
    <n v="-76.260000000000005"/>
    <x v="20"/>
    <x v="4"/>
    <x v="1"/>
  </r>
  <r>
    <s v="Saving"/>
    <x v="53"/>
    <s v="Bank Interest"/>
    <m/>
    <n v="38.270000000000003"/>
    <n v="38.270000000000003"/>
    <x v="21"/>
    <x v="0"/>
    <x v="0"/>
  </r>
  <r>
    <s v="Saving"/>
    <x v="53"/>
    <s v="Ola"/>
    <n v="26.11"/>
    <m/>
    <n v="-26.11"/>
    <x v="3"/>
    <x v="1"/>
    <x v="1"/>
  </r>
  <r>
    <s v="Saving"/>
    <x v="53"/>
    <s v="CCD"/>
    <n v="3.57"/>
    <m/>
    <n v="-3.57"/>
    <x v="12"/>
    <x v="3"/>
    <x v="1"/>
  </r>
  <r>
    <s v="Saving"/>
    <x v="53"/>
    <s v="IRCTC"/>
    <n v="429.58"/>
    <m/>
    <n v="-429.58"/>
    <x v="4"/>
    <x v="0"/>
    <x v="1"/>
  </r>
  <r>
    <s v="Checking"/>
    <x v="54"/>
    <s v="CCD"/>
    <n v="3.68"/>
    <m/>
    <n v="-3.68"/>
    <x v="12"/>
    <x v="3"/>
    <x v="1"/>
  </r>
  <r>
    <s v="Credit"/>
    <x v="55"/>
    <s v="Anytime Fitness"/>
    <n v="51.07"/>
    <m/>
    <n v="-51.07"/>
    <x v="20"/>
    <x v="4"/>
    <x v="1"/>
  </r>
  <r>
    <s v="Credit"/>
    <x v="55"/>
    <s v="Zomato"/>
    <n v="38.479999999999997"/>
    <m/>
    <n v="-38.479999999999997"/>
    <x v="10"/>
    <x v="3"/>
    <x v="1"/>
  </r>
  <r>
    <s v="Saving"/>
    <x v="55"/>
    <s v="MakeMyTrip"/>
    <n v="645.08000000000004"/>
    <m/>
    <n v="-645.08000000000004"/>
    <x v="4"/>
    <x v="0"/>
    <x v="1"/>
  </r>
  <r>
    <s v="Checking"/>
    <x v="56"/>
    <s v="Stipend Transfer"/>
    <m/>
    <n v="5369.12"/>
    <n v="5369.12"/>
    <x v="9"/>
    <x v="5"/>
    <x v="0"/>
  </r>
  <r>
    <s v="Checking"/>
    <x v="56"/>
    <s v="Haldiram's"/>
    <n v="51.77"/>
    <m/>
    <n v="-51.77"/>
    <x v="5"/>
    <x v="3"/>
    <x v="1"/>
  </r>
  <r>
    <s v="Saving"/>
    <x v="56"/>
    <s v="GitHub Sponsors"/>
    <m/>
    <n v="1585.98"/>
    <n v="1585.98"/>
    <x v="18"/>
    <x v="0"/>
    <x v="0"/>
  </r>
  <r>
    <s v="Checking"/>
    <x v="57"/>
    <s v="IndianOil"/>
    <n v="59.47"/>
    <m/>
    <n v="-59.47"/>
    <x v="1"/>
    <x v="1"/>
    <x v="1"/>
  </r>
  <r>
    <s v="Checking"/>
    <x v="57"/>
    <s v="Swiggy"/>
    <n v="35.68"/>
    <m/>
    <n v="-35.68"/>
    <x v="10"/>
    <x v="3"/>
    <x v="1"/>
  </r>
  <r>
    <s v="Credit"/>
    <x v="57"/>
    <s v="Disney+ Hotstar"/>
    <n v="21.21"/>
    <m/>
    <n v="-21.21"/>
    <x v="17"/>
    <x v="4"/>
    <x v="1"/>
  </r>
  <r>
    <s v="Saving"/>
    <x v="57"/>
    <s v="HDFC Credila"/>
    <n v="744.42"/>
    <m/>
    <n v="-744.42"/>
    <x v="15"/>
    <x v="7"/>
    <x v="1"/>
  </r>
  <r>
    <s v="Saving"/>
    <x v="57"/>
    <s v="Starbucks"/>
    <n v="15.75"/>
    <m/>
    <n v="-15.75"/>
    <x v="12"/>
    <x v="3"/>
    <x v="1"/>
  </r>
  <r>
    <s v="Checking"/>
    <x v="58"/>
    <s v="Anytime Fitness"/>
    <n v="86.06"/>
    <m/>
    <n v="-86.06"/>
    <x v="20"/>
    <x v="4"/>
    <x v="1"/>
  </r>
  <r>
    <s v="Credit"/>
    <x v="58"/>
    <s v="Blinkit"/>
    <n v="312.04000000000002"/>
    <m/>
    <n v="-312.04000000000002"/>
    <x v="16"/>
    <x v="2"/>
    <x v="1"/>
  </r>
  <r>
    <s v="Saving"/>
    <x v="58"/>
    <s v="Local Clinic"/>
    <n v="51.77"/>
    <m/>
    <n v="-51.77"/>
    <x v="22"/>
    <x v="8"/>
    <x v="1"/>
  </r>
  <r>
    <s v="Saving"/>
    <x v="59"/>
    <s v="Uber"/>
    <n v="13.75"/>
    <m/>
    <n v="-13.75"/>
    <x v="3"/>
    <x v="1"/>
    <x v="1"/>
  </r>
  <r>
    <s v="Saving"/>
    <x v="59"/>
    <s v="SBI Education Loan"/>
    <n v="901.15"/>
    <m/>
    <n v="-901.15"/>
    <x v="15"/>
    <x v="7"/>
    <x v="1"/>
  </r>
  <r>
    <s v="Credit"/>
    <x v="60"/>
    <s v="Amazon"/>
    <n v="114.74"/>
    <m/>
    <n v="-114.74"/>
    <x v="6"/>
    <x v="4"/>
    <x v="1"/>
  </r>
  <r>
    <s v="Credit"/>
    <x v="60"/>
    <s v="Bank Interest"/>
    <m/>
    <n v="50.73"/>
    <n v="50.73"/>
    <x v="21"/>
    <x v="0"/>
    <x v="0"/>
  </r>
  <r>
    <s v="Credit"/>
    <x v="61"/>
    <s v="Starbucks"/>
    <n v="7.27"/>
    <m/>
    <n v="-7.27"/>
    <x v="12"/>
    <x v="3"/>
    <x v="1"/>
  </r>
  <r>
    <s v="Credit"/>
    <x v="61"/>
    <s v="Client Transfer"/>
    <m/>
    <n v="1527.96"/>
    <n v="1527.96"/>
    <x v="0"/>
    <x v="0"/>
    <x v="0"/>
  </r>
  <r>
    <s v="Credit"/>
    <x v="61"/>
    <s v="Bank Interest"/>
    <m/>
    <n v="28.67"/>
    <n v="28.67"/>
    <x v="21"/>
    <x v="0"/>
    <x v="0"/>
  </r>
  <r>
    <s v="Saving"/>
    <x v="61"/>
    <s v="Gold's Gym"/>
    <n v="61.57"/>
    <m/>
    <n v="-61.57"/>
    <x v="20"/>
    <x v="4"/>
    <x v="1"/>
  </r>
  <r>
    <s v="Credit"/>
    <x v="62"/>
    <s v="Local Chai Stall"/>
    <n v="13.76"/>
    <m/>
    <n v="-13.76"/>
    <x v="12"/>
    <x v="3"/>
    <x v="1"/>
  </r>
  <r>
    <s v="Credit"/>
    <x v="62"/>
    <s v="Uber"/>
    <n v="28.69"/>
    <m/>
    <n v="-28.69"/>
    <x v="3"/>
    <x v="1"/>
    <x v="1"/>
  </r>
  <r>
    <s v="Checking"/>
    <x v="63"/>
    <s v="PG Owner"/>
    <n v="1382.5"/>
    <m/>
    <n v="-1382.5"/>
    <x v="2"/>
    <x v="2"/>
    <x v="1"/>
  </r>
  <r>
    <s v="Checking"/>
    <x v="63"/>
    <s v="Local Market"/>
    <n v="106.35"/>
    <m/>
    <n v="-106.35"/>
    <x v="13"/>
    <x v="4"/>
    <x v="1"/>
  </r>
  <r>
    <s v="Saving"/>
    <x v="63"/>
    <s v="RedBus"/>
    <n v="561.12"/>
    <m/>
    <n v="-561.12"/>
    <x v="4"/>
    <x v="0"/>
    <x v="1"/>
  </r>
  <r>
    <s v="Saving"/>
    <x v="63"/>
    <s v="Hostel Warden"/>
    <n v="1459.46"/>
    <m/>
    <n v="-1459.46"/>
    <x v="2"/>
    <x v="2"/>
    <x v="1"/>
  </r>
  <r>
    <s v="Checking"/>
    <x v="64"/>
    <s v="Apollo Clinic"/>
    <n v="56.67"/>
    <m/>
    <n v="-56.67"/>
    <x v="22"/>
    <x v="8"/>
    <x v="1"/>
  </r>
  <r>
    <s v="Credit"/>
    <x v="64"/>
    <s v="Local Kirana"/>
    <n v="537.33000000000004"/>
    <m/>
    <n v="-537.33000000000004"/>
    <x v="16"/>
    <x v="2"/>
    <x v="1"/>
  </r>
  <r>
    <s v="Saving"/>
    <x v="64"/>
    <s v="Netflix"/>
    <n v="53.87"/>
    <m/>
    <n v="-53.87"/>
    <x v="17"/>
    <x v="4"/>
    <x v="1"/>
  </r>
  <r>
    <s v="Saving"/>
    <x v="64"/>
    <s v="PG Owner"/>
    <n v="1658.16"/>
    <m/>
    <n v="-1658.16"/>
    <x v="2"/>
    <x v="2"/>
    <x v="1"/>
  </r>
  <r>
    <s v="Checking"/>
    <x v="65"/>
    <s v="Upwork"/>
    <m/>
    <n v="3833.43"/>
    <n v="3833.43"/>
    <x v="0"/>
    <x v="0"/>
    <x v="0"/>
  </r>
  <r>
    <s v="Checking"/>
    <x v="65"/>
    <s v="Blue Tokai"/>
    <n v="12.73"/>
    <m/>
    <n v="-12.73"/>
    <x v="12"/>
    <x v="3"/>
    <x v="1"/>
  </r>
  <r>
    <s v="Checking"/>
    <x v="65"/>
    <s v="DMart"/>
    <n v="252.57"/>
    <m/>
    <n v="-252.57"/>
    <x v="16"/>
    <x v="2"/>
    <x v="1"/>
  </r>
  <r>
    <s v="Checking"/>
    <x v="65"/>
    <s v="Bank Interest"/>
    <m/>
    <n v="60.69"/>
    <n v="60.69"/>
    <x v="21"/>
    <x v="0"/>
    <x v="0"/>
  </r>
  <r>
    <s v="Checking"/>
    <x v="66"/>
    <s v="Prime Video"/>
    <n v="32.18"/>
    <m/>
    <n v="-32.18"/>
    <x v="17"/>
    <x v="4"/>
    <x v="1"/>
  </r>
  <r>
    <s v="Credit"/>
    <x v="66"/>
    <s v="HDFC Credila"/>
    <n v="660.47"/>
    <m/>
    <n v="-660.47"/>
    <x v="15"/>
    <x v="7"/>
    <x v="1"/>
  </r>
  <r>
    <s v="Credit"/>
    <x v="66"/>
    <s v="Uber"/>
    <n v="32.18"/>
    <m/>
    <n v="-32.18"/>
    <x v="3"/>
    <x v="1"/>
    <x v="1"/>
  </r>
  <r>
    <s v="Saving"/>
    <x v="66"/>
    <s v="VI"/>
    <n v="48.28"/>
    <m/>
    <n v="-48.28"/>
    <x v="11"/>
    <x v="2"/>
    <x v="1"/>
  </r>
  <r>
    <s v="Saving"/>
    <x v="66"/>
    <s v="DMart"/>
    <n v="345.63"/>
    <m/>
    <n v="-345.63"/>
    <x v="16"/>
    <x v="2"/>
    <x v="1"/>
  </r>
  <r>
    <s v="Saving"/>
    <x v="66"/>
    <s v="Zomato"/>
    <n v="17.93"/>
    <m/>
    <n v="-17.93"/>
    <x v="10"/>
    <x v="3"/>
    <x v="1"/>
  </r>
  <r>
    <s v="Checking"/>
    <x v="67"/>
    <s v="H&amp;M"/>
    <n v="237.18"/>
    <m/>
    <n v="-237.18"/>
    <x v="8"/>
    <x v="4"/>
    <x v="1"/>
  </r>
  <r>
    <s v="Saving"/>
    <x v="67"/>
    <s v="Jio"/>
    <n v="55.97"/>
    <m/>
    <n v="-55.97"/>
    <x v="11"/>
    <x v="2"/>
    <x v="1"/>
  </r>
  <r>
    <s v="Saving"/>
    <x v="67"/>
    <s v="Anytime Fitness"/>
    <n v="81.16"/>
    <m/>
    <n v="-81.16"/>
    <x v="20"/>
    <x v="4"/>
    <x v="1"/>
  </r>
  <r>
    <s v="Saving"/>
    <x v="67"/>
    <s v="Zomato"/>
    <n v="39.880000000000003"/>
    <m/>
    <n v="-39.880000000000003"/>
    <x v="10"/>
    <x v="3"/>
    <x v="1"/>
  </r>
  <r>
    <s v="Checking"/>
    <x v="68"/>
    <s v="PG Owner"/>
    <n v="1525.23"/>
    <m/>
    <n v="-1525.23"/>
    <x v="2"/>
    <x v="2"/>
    <x v="1"/>
  </r>
  <r>
    <s v="Checking"/>
    <x v="68"/>
    <s v="HDFC Credila"/>
    <n v="1041.08"/>
    <m/>
    <n v="-1041.08"/>
    <x v="15"/>
    <x v="7"/>
    <x v="1"/>
  </r>
  <r>
    <s v="Credit"/>
    <x v="68"/>
    <s v="CSPDCL"/>
    <n v="147.63"/>
    <m/>
    <n v="-147.63"/>
    <x v="7"/>
    <x v="2"/>
    <x v="1"/>
  </r>
  <r>
    <s v="Credit"/>
    <x v="68"/>
    <s v="Ola"/>
    <n v="9.4600000000000009"/>
    <m/>
    <n v="-9.4600000000000009"/>
    <x v="3"/>
    <x v="1"/>
    <x v="1"/>
  </r>
  <r>
    <s v="Saving"/>
    <x v="68"/>
    <s v="Ola"/>
    <n v="33.58"/>
    <m/>
    <n v="-33.58"/>
    <x v="3"/>
    <x v="1"/>
    <x v="1"/>
  </r>
  <r>
    <s v="Checking"/>
    <x v="69"/>
    <s v="Local Market"/>
    <n v="243.48"/>
    <m/>
    <n v="-243.48"/>
    <x v="13"/>
    <x v="4"/>
    <x v="1"/>
  </r>
  <r>
    <s v="Checking"/>
    <x v="69"/>
    <s v="Zudio"/>
    <n v="102.15"/>
    <m/>
    <n v="-102.15"/>
    <x v="8"/>
    <x v="4"/>
    <x v="1"/>
  </r>
  <r>
    <s v="Checking"/>
    <x v="69"/>
    <s v="Blinkit"/>
    <n v="491.15"/>
    <m/>
    <n v="-491.15"/>
    <x v="16"/>
    <x v="2"/>
    <x v="1"/>
  </r>
  <r>
    <s v="Saving"/>
    <x v="69"/>
    <s v="Bank Interest"/>
    <m/>
    <n v="5.27"/>
    <n v="5.27"/>
    <x v="21"/>
    <x v="0"/>
    <x v="0"/>
  </r>
  <r>
    <s v="Checking"/>
    <x v="70"/>
    <s v="KFC"/>
    <n v="51.07"/>
    <m/>
    <n v="-51.07"/>
    <x v="5"/>
    <x v="3"/>
    <x v="1"/>
  </r>
  <r>
    <s v="Credit"/>
    <x v="70"/>
    <s v="Local Gym"/>
    <n v="135.03"/>
    <m/>
    <n v="-135.03"/>
    <x v="20"/>
    <x v="4"/>
    <x v="1"/>
  </r>
  <r>
    <s v="Saving"/>
    <x v="70"/>
    <s v="Disney+ Hotstar"/>
    <n v="27.57"/>
    <m/>
    <n v="-27.57"/>
    <x v="17"/>
    <x v="4"/>
    <x v="1"/>
  </r>
  <r>
    <s v="Saving"/>
    <x v="70"/>
    <s v="Local Market"/>
    <n v="142.72999999999999"/>
    <m/>
    <n v="-142.72999999999999"/>
    <x v="13"/>
    <x v="4"/>
    <x v="1"/>
  </r>
  <r>
    <s v="Saving"/>
    <x v="70"/>
    <s v="Swiggy"/>
    <n v="53.17"/>
    <m/>
    <n v="-53.17"/>
    <x v="10"/>
    <x v="3"/>
    <x v="1"/>
  </r>
  <r>
    <s v="Checking"/>
    <x v="71"/>
    <s v="Blue Tokai"/>
    <n v="11.57"/>
    <m/>
    <n v="-11.57"/>
    <x v="12"/>
    <x v="3"/>
    <x v="1"/>
  </r>
  <r>
    <s v="Credit"/>
    <x v="71"/>
    <s v="CCD"/>
    <n v="11.8"/>
    <m/>
    <n v="-11.8"/>
    <x v="12"/>
    <x v="3"/>
    <x v="1"/>
  </r>
  <r>
    <s v="Saving"/>
    <x v="71"/>
    <s v="Municipal Water"/>
    <n v="166.52"/>
    <m/>
    <n v="-166.52"/>
    <x v="7"/>
    <x v="2"/>
    <x v="1"/>
  </r>
  <r>
    <s v="Checking"/>
    <x v="72"/>
    <s v="Gold's Gym"/>
    <n v="71.36"/>
    <m/>
    <n v="-71.36"/>
    <x v="20"/>
    <x v="4"/>
    <x v="1"/>
  </r>
  <r>
    <s v="Credit"/>
    <x v="72"/>
    <s v="SBI Education Loan"/>
    <n v="514.94000000000005"/>
    <m/>
    <n v="-514.94000000000005"/>
    <x v="15"/>
    <x v="7"/>
    <x v="1"/>
  </r>
  <r>
    <s v="Credit"/>
    <x v="72"/>
    <s v="Amazon"/>
    <n v="77.66"/>
    <m/>
    <n v="-77.66"/>
    <x v="6"/>
    <x v="4"/>
    <x v="1"/>
  </r>
  <r>
    <s v="Saving"/>
    <x v="72"/>
    <s v="Local Clinic"/>
    <n v="54.57"/>
    <m/>
    <n v="-54.57"/>
    <x v="22"/>
    <x v="8"/>
    <x v="1"/>
  </r>
  <r>
    <s v="Saving"/>
    <x v="72"/>
    <s v="Gold's Gym"/>
    <n v="44.08"/>
    <m/>
    <n v="-44.08"/>
    <x v="20"/>
    <x v="4"/>
    <x v="1"/>
  </r>
  <r>
    <s v="Checking"/>
    <x v="73"/>
    <s v="Municipal Water"/>
    <n v="154.62"/>
    <m/>
    <n v="-154.62"/>
    <x v="7"/>
    <x v="2"/>
    <x v="1"/>
  </r>
  <r>
    <s v="Checking"/>
    <x v="74"/>
    <s v="Bank Interest"/>
    <m/>
    <n v="11.09"/>
    <n v="11.09"/>
    <x v="21"/>
    <x v="0"/>
    <x v="0"/>
  </r>
  <r>
    <s v="Credit"/>
    <x v="74"/>
    <s v="Paytm Payments"/>
    <m/>
    <n v="423.57"/>
    <n v="423.57"/>
    <x v="18"/>
    <x v="0"/>
    <x v="0"/>
  </r>
  <r>
    <s v="Saving"/>
    <x v="74"/>
    <s v="Netflix"/>
    <n v="22.02"/>
    <m/>
    <n v="-22.02"/>
    <x v="17"/>
    <x v="4"/>
    <x v="1"/>
  </r>
  <r>
    <s v="Saving"/>
    <x v="75"/>
    <s v="Anytime Fitness"/>
    <n v="51.77"/>
    <m/>
    <n v="-51.77"/>
    <x v="20"/>
    <x v="4"/>
    <x v="1"/>
  </r>
  <r>
    <s v="Saving"/>
    <x v="75"/>
    <s v="UPI Transfer"/>
    <n v="1162.81"/>
    <m/>
    <n v="-1162.81"/>
    <x v="14"/>
    <x v="6"/>
    <x v="2"/>
  </r>
  <r>
    <s v="Saving"/>
    <x v="75"/>
    <s v="CSPDCL"/>
    <n v="158.82"/>
    <m/>
    <n v="-158.82"/>
    <x v="7"/>
    <x v="2"/>
    <x v="1"/>
  </r>
  <r>
    <s v="Saving"/>
    <x v="76"/>
    <s v="Pepperfry"/>
    <n v="185.41"/>
    <m/>
    <n v="-185.41"/>
    <x v="6"/>
    <x v="4"/>
    <x v="1"/>
  </r>
  <r>
    <s v="Saving"/>
    <x v="76"/>
    <s v="Stipend Transfer"/>
    <m/>
    <n v="4800.49"/>
    <n v="4800.49"/>
    <x v="9"/>
    <x v="5"/>
    <x v="0"/>
  </r>
  <r>
    <s v="Checking"/>
    <x v="77"/>
    <s v="Blinkit"/>
    <n v="510.74"/>
    <m/>
    <n v="-510.74"/>
    <x v="16"/>
    <x v="2"/>
    <x v="1"/>
  </r>
  <r>
    <s v="Checking"/>
    <x v="77"/>
    <s v="IRCTC"/>
    <n v="551.32000000000005"/>
    <m/>
    <n v="-551.32000000000005"/>
    <x v="4"/>
    <x v="0"/>
    <x v="1"/>
  </r>
  <r>
    <s v="Checking"/>
    <x v="77"/>
    <s v="Amazon"/>
    <n v="60.17"/>
    <m/>
    <n v="-60.17"/>
    <x v="6"/>
    <x v="4"/>
    <x v="1"/>
  </r>
  <r>
    <s v="Credit"/>
    <x v="77"/>
    <s v="Haldiram's"/>
    <n v="30.08"/>
    <m/>
    <n v="-30.08"/>
    <x v="5"/>
    <x v="3"/>
    <x v="1"/>
  </r>
  <r>
    <s v="Saving"/>
    <x v="77"/>
    <s v="Blue Tokai"/>
    <n v="5.8"/>
    <m/>
    <n v="-5.8"/>
    <x v="12"/>
    <x v="3"/>
    <x v="1"/>
  </r>
  <r>
    <s v="Saving"/>
    <x v="77"/>
    <s v="Municipal Water"/>
    <n v="112.64"/>
    <m/>
    <n v="-112.64"/>
    <x v="7"/>
    <x v="2"/>
    <x v="1"/>
  </r>
  <r>
    <s v="Checking"/>
    <x v="78"/>
    <s v="Stipend Transfer"/>
    <m/>
    <n v="5519.99"/>
    <n v="5519.99"/>
    <x v="9"/>
    <x v="5"/>
    <x v="0"/>
  </r>
  <r>
    <s v="Checking"/>
    <x v="79"/>
    <s v="IndianOil"/>
    <n v="53.17"/>
    <m/>
    <n v="-53.17"/>
    <x v="1"/>
    <x v="1"/>
    <x v="1"/>
  </r>
  <r>
    <s v="Checking"/>
    <x v="79"/>
    <s v="HDFC Credila"/>
    <n v="799"/>
    <m/>
    <n v="-799"/>
    <x v="15"/>
    <x v="7"/>
    <x v="1"/>
  </r>
  <r>
    <s v="Credit"/>
    <x v="79"/>
    <s v="Local Kirana"/>
    <n v="289.64999999999998"/>
    <m/>
    <n v="-289.64999999999998"/>
    <x v="16"/>
    <x v="2"/>
    <x v="1"/>
  </r>
  <r>
    <s v="Credit"/>
    <x v="79"/>
    <s v="BigBasket"/>
    <n v="464.57"/>
    <m/>
    <n v="-464.57"/>
    <x v="16"/>
    <x v="2"/>
    <x v="1"/>
  </r>
  <r>
    <s v="Credit"/>
    <x v="80"/>
    <s v="CCD"/>
    <n v="15.02"/>
    <m/>
    <n v="-15.02"/>
    <x v="12"/>
    <x v="3"/>
    <x v="1"/>
  </r>
  <r>
    <s v="Credit"/>
    <x v="80"/>
    <s v="Blue Tokai"/>
    <n v="9.9499999999999993"/>
    <m/>
    <n v="-9.9499999999999993"/>
    <x v="12"/>
    <x v="3"/>
    <x v="1"/>
  </r>
  <r>
    <s v="Saving"/>
    <x v="80"/>
    <s v="Local Clinic"/>
    <n v="51.07"/>
    <m/>
    <n v="-51.07"/>
    <x v="22"/>
    <x v="8"/>
    <x v="1"/>
  </r>
  <r>
    <s v="Saving"/>
    <x v="80"/>
    <s v="Company HR"/>
    <m/>
    <n v="3663.23"/>
    <n v="3663.23"/>
    <x v="9"/>
    <x v="5"/>
    <x v="0"/>
  </r>
  <r>
    <s v="Saving"/>
    <x v="80"/>
    <s v="Apollo Clinic"/>
    <n v="72.760000000000005"/>
    <m/>
    <n v="-72.760000000000005"/>
    <x v="22"/>
    <x v="8"/>
    <x v="1"/>
  </r>
  <r>
    <s v="Saving"/>
    <x v="80"/>
    <s v="Razorpay"/>
    <m/>
    <n v="1365.49"/>
    <n v="1365.49"/>
    <x v="18"/>
    <x v="0"/>
    <x v="0"/>
  </r>
  <r>
    <s v="Saving"/>
    <x v="80"/>
    <s v="Auto Rickshaw"/>
    <n v="14.28"/>
    <m/>
    <n v="-14.28"/>
    <x v="3"/>
    <x v="1"/>
    <x v="1"/>
  </r>
  <r>
    <s v="Checking"/>
    <x v="81"/>
    <s v="Auto Rickshaw"/>
    <n v="34.979999999999997"/>
    <m/>
    <n v="-34.979999999999997"/>
    <x v="3"/>
    <x v="1"/>
    <x v="1"/>
  </r>
  <r>
    <s v="Checking"/>
    <x v="81"/>
    <s v="Clove Dental"/>
    <n v="163.02000000000001"/>
    <m/>
    <n v="-163.02000000000001"/>
    <x v="19"/>
    <x v="8"/>
    <x v="1"/>
  </r>
  <r>
    <s v="Checking"/>
    <x v="81"/>
    <s v="Blinkit"/>
    <n v="460.37"/>
    <m/>
    <n v="-460.37"/>
    <x v="16"/>
    <x v="2"/>
    <x v="1"/>
  </r>
  <r>
    <s v="Credit"/>
    <x v="81"/>
    <s v="Local Gym"/>
    <n v="139.22999999999999"/>
    <m/>
    <n v="-139.22999999999999"/>
    <x v="20"/>
    <x v="4"/>
    <x v="1"/>
  </r>
  <r>
    <s v="Saving"/>
    <x v="81"/>
    <s v="HP Petrol Pump"/>
    <n v="43.38"/>
    <m/>
    <n v="-43.38"/>
    <x v="1"/>
    <x v="1"/>
    <x v="1"/>
  </r>
  <r>
    <s v="Checking"/>
    <x v="82"/>
    <s v="IndianOil"/>
    <n v="68.569999999999993"/>
    <m/>
    <n v="-68.569999999999993"/>
    <x v="1"/>
    <x v="1"/>
    <x v="1"/>
  </r>
  <r>
    <s v="Checking"/>
    <x v="82"/>
    <s v="Company HR"/>
    <m/>
    <n v="4618.68"/>
    <n v="4618.68"/>
    <x v="9"/>
    <x v="5"/>
    <x v="0"/>
  </r>
  <r>
    <s v="Credit"/>
    <x v="82"/>
    <s v="IRCTC"/>
    <n v="414.19"/>
    <m/>
    <n v="-414.19"/>
    <x v="4"/>
    <x v="0"/>
    <x v="1"/>
  </r>
  <r>
    <s v="Credit"/>
    <x v="83"/>
    <s v="IndianOil"/>
    <n v="66.47"/>
    <m/>
    <n v="-66.47"/>
    <x v="1"/>
    <x v="1"/>
    <x v="1"/>
  </r>
  <r>
    <s v="Credit"/>
    <x v="83"/>
    <s v="Hostel Warden"/>
    <n v="1200.5999999999999"/>
    <m/>
    <n v="-1200.5999999999999"/>
    <x v="2"/>
    <x v="2"/>
    <x v="1"/>
  </r>
  <r>
    <s v="Saving"/>
    <x v="83"/>
    <s v="Bharat Petroleum"/>
    <n v="22.57"/>
    <m/>
    <n v="-22.57"/>
    <x v="1"/>
    <x v="1"/>
    <x v="1"/>
  </r>
  <r>
    <s v="Checking"/>
    <x v="84"/>
    <s v="IKEA"/>
    <n v="154.62"/>
    <m/>
    <n v="-154.62"/>
    <x v="6"/>
    <x v="4"/>
    <x v="1"/>
  </r>
  <r>
    <s v="Credit"/>
    <x v="84"/>
    <s v="Hostel Warden"/>
    <n v="1085.8499999999999"/>
    <m/>
    <n v="-1085.8499999999999"/>
    <x v="2"/>
    <x v="2"/>
    <x v="1"/>
  </r>
  <r>
    <s v="Credit"/>
    <x v="84"/>
    <s v="Airtel"/>
    <n v="39.18"/>
    <m/>
    <n v="-39.18"/>
    <x v="11"/>
    <x v="2"/>
    <x v="1"/>
  </r>
  <r>
    <s v="Credit"/>
    <x v="84"/>
    <s v="Swiggy"/>
    <n v="40.58"/>
    <m/>
    <n v="-40.58"/>
    <x v="10"/>
    <x v="3"/>
    <x v="1"/>
  </r>
  <r>
    <s v="Credit"/>
    <x v="84"/>
    <s v="IndianOil"/>
    <n v="25.74"/>
    <m/>
    <n v="-25.74"/>
    <x v="1"/>
    <x v="1"/>
    <x v="1"/>
  </r>
  <r>
    <s v="Saving"/>
    <x v="84"/>
    <s v="Razorpay"/>
    <m/>
    <n v="1493.14"/>
    <n v="1493.14"/>
    <x v="18"/>
    <x v="0"/>
    <x v="0"/>
  </r>
  <r>
    <s v="Saving"/>
    <x v="84"/>
    <s v="Archies"/>
    <n v="197.3"/>
    <m/>
    <n v="-197.3"/>
    <x v="13"/>
    <x v="4"/>
    <x v="1"/>
  </r>
  <r>
    <s v="Saving"/>
    <x v="84"/>
    <s v="Airtel"/>
    <n v="67.87"/>
    <m/>
    <n v="-67.87"/>
    <x v="11"/>
    <x v="2"/>
    <x v="1"/>
  </r>
  <r>
    <s v="Checking"/>
    <x v="85"/>
    <s v="Anytime Fitness"/>
    <n v="96.55"/>
    <m/>
    <n v="-96.55"/>
    <x v="20"/>
    <x v="4"/>
    <x v="1"/>
  </r>
  <r>
    <s v="Checking"/>
    <x v="85"/>
    <s v="Local Kirana"/>
    <n v="535.92999999999995"/>
    <m/>
    <n v="-535.92999999999995"/>
    <x v="16"/>
    <x v="2"/>
    <x v="1"/>
  </r>
  <r>
    <s v="Checking"/>
    <x v="86"/>
    <s v="Stipend Transfer"/>
    <m/>
    <n v="5210.53"/>
    <n v="5210.53"/>
    <x v="9"/>
    <x v="5"/>
    <x v="0"/>
  </r>
  <r>
    <s v="Checking"/>
    <x v="86"/>
    <s v="Bank Interest"/>
    <m/>
    <n v="62.46"/>
    <n v="62.46"/>
    <x v="21"/>
    <x v="0"/>
    <x v="0"/>
  </r>
  <r>
    <s v="Checking"/>
    <x v="87"/>
    <s v="VI"/>
    <n v="51.07"/>
    <m/>
    <n v="-51.07"/>
    <x v="11"/>
    <x v="2"/>
    <x v="1"/>
  </r>
  <r>
    <s v="Checking"/>
    <x v="87"/>
    <s v="KFC"/>
    <n v="79.760000000000005"/>
    <m/>
    <n v="-79.760000000000005"/>
    <x v="5"/>
    <x v="3"/>
    <x v="1"/>
  </r>
  <r>
    <s v="Saving"/>
    <x v="87"/>
    <s v="Subway"/>
    <n v="64.37"/>
    <m/>
    <n v="-64.37"/>
    <x v="5"/>
    <x v="3"/>
    <x v="1"/>
  </r>
  <r>
    <s v="Saving"/>
    <x v="87"/>
    <s v="Dental Care"/>
    <n v="110.54"/>
    <m/>
    <n v="-110.54"/>
    <x v="19"/>
    <x v="8"/>
    <x v="1"/>
  </r>
  <r>
    <s v="Saving"/>
    <x v="87"/>
    <s v="Auto Rickshaw"/>
    <n v="13.05"/>
    <m/>
    <n v="-13.05"/>
    <x v="3"/>
    <x v="1"/>
    <x v="1"/>
  </r>
  <r>
    <s v="Checking"/>
    <x v="88"/>
    <s v="Clove Dental"/>
    <n v="207.1"/>
    <m/>
    <n v="-207.1"/>
    <x v="19"/>
    <x v="8"/>
    <x v="1"/>
  </r>
  <r>
    <s v="Credit"/>
    <x v="88"/>
    <s v="BigBasket"/>
    <n v="519.14"/>
    <m/>
    <n v="-519.14"/>
    <x v="16"/>
    <x v="2"/>
    <x v="1"/>
  </r>
  <r>
    <s v="Credit"/>
    <x v="88"/>
    <s v="H&amp;M"/>
    <n v="302.25"/>
    <m/>
    <n v="-302.25"/>
    <x v="8"/>
    <x v="4"/>
    <x v="1"/>
  </r>
  <r>
    <s v="Credit"/>
    <x v="88"/>
    <s v="Pepperfry"/>
    <n v="182.61"/>
    <m/>
    <n v="-182.61"/>
    <x v="6"/>
    <x v="4"/>
    <x v="1"/>
  </r>
  <r>
    <s v="Credit"/>
    <x v="88"/>
    <s v="IndianOil"/>
    <n v="14.36"/>
    <m/>
    <n v="-14.36"/>
    <x v="1"/>
    <x v="1"/>
    <x v="1"/>
  </r>
  <r>
    <s v="Credit"/>
    <x v="88"/>
    <s v="Zomato"/>
    <n v="69.27"/>
    <m/>
    <n v="-69.27"/>
    <x v="10"/>
    <x v="3"/>
    <x v="1"/>
  </r>
  <r>
    <s v="Checking"/>
    <x v="89"/>
    <s v="Uber"/>
    <n v="11.95"/>
    <m/>
    <n v="-11.95"/>
    <x v="3"/>
    <x v="1"/>
    <x v="1"/>
  </r>
  <r>
    <s v="Credit"/>
    <x v="89"/>
    <s v="RedBus"/>
    <n v="161.62"/>
    <m/>
    <n v="-161.62"/>
    <x v="4"/>
    <x v="0"/>
    <x v="1"/>
  </r>
  <r>
    <s v="Saving"/>
    <x v="89"/>
    <s v="Uber"/>
    <n v="35.68"/>
    <m/>
    <n v="-35.68"/>
    <x v="3"/>
    <x v="1"/>
    <x v="1"/>
  </r>
  <r>
    <s v="Saving"/>
    <x v="89"/>
    <s v="UPI Transfer"/>
    <n v="1313.94"/>
    <m/>
    <n v="-1313.94"/>
    <x v="14"/>
    <x v="6"/>
    <x v="2"/>
  </r>
  <r>
    <s v="Saving"/>
    <x v="89"/>
    <s v="CCD"/>
    <n v="12.13"/>
    <m/>
    <n v="-12.13"/>
    <x v="12"/>
    <x v="3"/>
    <x v="1"/>
  </r>
  <r>
    <s v="Checking"/>
    <x v="90"/>
    <s v="Amazon"/>
    <n v="104.25"/>
    <m/>
    <n v="-104.25"/>
    <x v="6"/>
    <x v="4"/>
    <x v="1"/>
  </r>
  <r>
    <s v="Checking"/>
    <x v="90"/>
    <s v="Amazon"/>
    <n v="61.57"/>
    <m/>
    <n v="-61.57"/>
    <x v="6"/>
    <x v="4"/>
    <x v="1"/>
  </r>
  <r>
    <s v="Checking"/>
    <x v="90"/>
    <s v="VI"/>
    <n v="37.78"/>
    <m/>
    <n v="-37.78"/>
    <x v="11"/>
    <x v="2"/>
    <x v="1"/>
  </r>
  <r>
    <s v="Credit"/>
    <x v="90"/>
    <s v="Swiggy"/>
    <n v="54.57"/>
    <m/>
    <n v="-54.57"/>
    <x v="10"/>
    <x v="3"/>
    <x v="1"/>
  </r>
  <r>
    <s v="Checking"/>
    <x v="91"/>
    <s v="Stipend Transfer"/>
    <m/>
    <n v="3527.84"/>
    <n v="3527.84"/>
    <x v="9"/>
    <x v="5"/>
    <x v="0"/>
  </r>
  <r>
    <s v="Checking"/>
    <x v="91"/>
    <s v="HP Petrol Pump"/>
    <n v="58.07"/>
    <m/>
    <n v="-58.07"/>
    <x v="1"/>
    <x v="1"/>
    <x v="1"/>
  </r>
  <r>
    <s v="Checking"/>
    <x v="91"/>
    <s v="CCD"/>
    <n v="6.04"/>
    <m/>
    <n v="-6.04"/>
    <x v="12"/>
    <x v="3"/>
    <x v="1"/>
  </r>
  <r>
    <s v="Checking"/>
    <x v="91"/>
    <s v="Zudio"/>
    <n v="172.81"/>
    <m/>
    <n v="-172.81"/>
    <x v="8"/>
    <x v="4"/>
    <x v="1"/>
  </r>
  <r>
    <s v="Checking"/>
    <x v="91"/>
    <s v="Blinkit"/>
    <n v="229.48"/>
    <m/>
    <n v="-229.48"/>
    <x v="16"/>
    <x v="2"/>
    <x v="1"/>
  </r>
  <r>
    <s v="Credit"/>
    <x v="91"/>
    <s v="HP Petrol Pump"/>
    <n v="38.479999999999997"/>
    <m/>
    <n v="-38.479999999999997"/>
    <x v="1"/>
    <x v="1"/>
    <x v="1"/>
  </r>
  <r>
    <s v="Saving"/>
    <x v="91"/>
    <s v="KFC"/>
    <n v="66.47"/>
    <m/>
    <n v="-66.47"/>
    <x v="5"/>
    <x v="3"/>
    <x v="1"/>
  </r>
  <r>
    <s v="Saving"/>
    <x v="91"/>
    <s v="Blinkit"/>
    <n v="458.97"/>
    <m/>
    <n v="-458.97"/>
    <x v="16"/>
    <x v="2"/>
    <x v="1"/>
  </r>
  <r>
    <s v="Saving"/>
    <x v="91"/>
    <s v="Swiggy"/>
    <n v="27.16"/>
    <m/>
    <n v="-27.16"/>
    <x v="10"/>
    <x v="3"/>
    <x v="1"/>
  </r>
  <r>
    <s v="Checking"/>
    <x v="92"/>
    <s v="Company HR"/>
    <m/>
    <n v="4092.6"/>
    <n v="4092.6"/>
    <x v="9"/>
    <x v="5"/>
    <x v="0"/>
  </r>
  <r>
    <s v="Checking"/>
    <x v="92"/>
    <s v="HDFC Credila"/>
    <n v="537.33000000000004"/>
    <m/>
    <n v="-537.33000000000004"/>
    <x v="15"/>
    <x v="7"/>
    <x v="1"/>
  </r>
  <r>
    <s v="Credit"/>
    <x v="92"/>
    <s v="SBI Education Loan"/>
    <n v="580.71"/>
    <m/>
    <n v="-580.71"/>
    <x v="15"/>
    <x v="7"/>
    <x v="1"/>
  </r>
  <r>
    <s v="Checking"/>
    <x v="93"/>
    <s v="Clove Dental"/>
    <n v="107.75"/>
    <m/>
    <n v="-107.75"/>
    <x v="19"/>
    <x v="8"/>
    <x v="1"/>
  </r>
  <r>
    <s v="Credit"/>
    <x v="93"/>
    <s v="SBI Education Loan"/>
    <n v="596.1"/>
    <m/>
    <n v="-596.1"/>
    <x v="15"/>
    <x v="7"/>
    <x v="1"/>
  </r>
  <r>
    <s v="Credit"/>
    <x v="93"/>
    <s v="RedBus"/>
    <n v="320.44"/>
    <m/>
    <n v="-320.44"/>
    <x v="4"/>
    <x v="0"/>
    <x v="1"/>
  </r>
  <r>
    <s v="Credit"/>
    <x v="93"/>
    <s v="Amazon"/>
    <n v="40.58"/>
    <m/>
    <n v="-40.58"/>
    <x v="6"/>
    <x v="4"/>
    <x v="1"/>
  </r>
  <r>
    <s v="Saving"/>
    <x v="94"/>
    <s v="Hostel Warden"/>
    <n v="1165.6099999999999"/>
    <m/>
    <n v="-1165.6099999999999"/>
    <x v="2"/>
    <x v="2"/>
    <x v="1"/>
  </r>
  <r>
    <s v="Saving"/>
    <x v="94"/>
    <s v="Airtel"/>
    <n v="53.17"/>
    <m/>
    <n v="-53.17"/>
    <x v="11"/>
    <x v="2"/>
    <x v="1"/>
  </r>
  <r>
    <s v="Saving"/>
    <x v="94"/>
    <s v="Subway"/>
    <n v="86.76"/>
    <m/>
    <n v="-86.76"/>
    <x v="5"/>
    <x v="3"/>
    <x v="1"/>
  </r>
  <r>
    <s v="Saving"/>
    <x v="95"/>
    <s v="Company HR"/>
    <m/>
    <n v="5523.85"/>
    <n v="5523.85"/>
    <x v="9"/>
    <x v="5"/>
    <x v="0"/>
  </r>
  <r>
    <s v="Saving"/>
    <x v="95"/>
    <s v="CCD"/>
    <n v="9.01"/>
    <m/>
    <n v="-9.01"/>
    <x v="12"/>
    <x v="3"/>
    <x v="1"/>
  </r>
  <r>
    <s v="Checking"/>
    <x v="96"/>
    <s v="Auto Rickshaw"/>
    <n v="19.59"/>
    <m/>
    <n v="-19.59"/>
    <x v="3"/>
    <x v="1"/>
    <x v="1"/>
  </r>
  <r>
    <s v="Credit"/>
    <x v="96"/>
    <s v="Bank Interest"/>
    <m/>
    <n v="62.98"/>
    <n v="62.98"/>
    <x v="21"/>
    <x v="0"/>
    <x v="0"/>
  </r>
  <r>
    <s v="Saving"/>
    <x v="96"/>
    <s v="SBI Education Loan"/>
    <n v="954.32"/>
    <m/>
    <n v="-954.32"/>
    <x v="15"/>
    <x v="7"/>
    <x v="1"/>
  </r>
  <r>
    <s v="Checking"/>
    <x v="97"/>
    <s v="Ola"/>
    <n v="19.649999999999999"/>
    <m/>
    <n v="-19.649999999999999"/>
    <x v="3"/>
    <x v="1"/>
    <x v="1"/>
  </r>
  <r>
    <s v="Checking"/>
    <x v="97"/>
    <s v="Clove Dental"/>
    <n v="184.71"/>
    <m/>
    <n v="-184.71"/>
    <x v="19"/>
    <x v="8"/>
    <x v="1"/>
  </r>
  <r>
    <s v="Credit"/>
    <x v="97"/>
    <s v="Local Kirana"/>
    <n v="538.73"/>
    <m/>
    <n v="-538.73"/>
    <x v="16"/>
    <x v="2"/>
    <x v="1"/>
  </r>
  <r>
    <s v="Credit"/>
    <x v="97"/>
    <s v="KFC"/>
    <n v="26.89"/>
    <m/>
    <n v="-26.89"/>
    <x v="5"/>
    <x v="3"/>
    <x v="1"/>
  </r>
  <r>
    <s v="Saving"/>
    <x v="98"/>
    <s v="Airtel"/>
    <n v="39.880000000000003"/>
    <m/>
    <n v="-39.880000000000003"/>
    <x v="11"/>
    <x v="2"/>
    <x v="1"/>
  </r>
  <r>
    <s v="Credit"/>
    <x v="99"/>
    <s v="IndianOil"/>
    <n v="52.47"/>
    <m/>
    <n v="-52.47"/>
    <x v="1"/>
    <x v="1"/>
    <x v="1"/>
  </r>
  <r>
    <s v="Credit"/>
    <x v="99"/>
    <s v="Local Market"/>
    <n v="100.75"/>
    <m/>
    <n v="-100.75"/>
    <x v="13"/>
    <x v="4"/>
    <x v="1"/>
  </r>
  <r>
    <s v="Saving"/>
    <x v="99"/>
    <s v="Municipal Water"/>
    <n v="170.71"/>
    <m/>
    <n v="-170.71"/>
    <x v="7"/>
    <x v="2"/>
    <x v="1"/>
  </r>
  <r>
    <s v="Saving"/>
    <x v="99"/>
    <s v="Blue Tokai"/>
    <n v="4.92"/>
    <m/>
    <n v="-4.92"/>
    <x v="12"/>
    <x v="3"/>
    <x v="1"/>
  </r>
  <r>
    <s v="Saving"/>
    <x v="99"/>
    <s v="IndianOil"/>
    <n v="23.16"/>
    <m/>
    <n v="-23.16"/>
    <x v="1"/>
    <x v="1"/>
    <x v="1"/>
  </r>
  <r>
    <s v="Checking"/>
    <x v="100"/>
    <s v="Subway"/>
    <n v="37.78"/>
    <m/>
    <n v="-37.78"/>
    <x v="5"/>
    <x v="3"/>
    <x v="1"/>
  </r>
  <r>
    <s v="Saving"/>
    <x v="100"/>
    <s v="Auto Rickshaw"/>
    <n v="17.649999999999999"/>
    <m/>
    <n v="-17.649999999999999"/>
    <x v="3"/>
    <x v="1"/>
    <x v="1"/>
  </r>
  <r>
    <s v="Saving"/>
    <x v="100"/>
    <s v="Bank Interest"/>
    <m/>
    <n v="57.51"/>
    <n v="57.51"/>
    <x v="21"/>
    <x v="0"/>
    <x v="0"/>
  </r>
  <r>
    <s v="Checking"/>
    <x v="101"/>
    <s v="Netflix"/>
    <n v="60.17"/>
    <m/>
    <n v="-60.17"/>
    <x v="17"/>
    <x v="4"/>
    <x v="1"/>
  </r>
  <r>
    <s v="Checking"/>
    <x v="101"/>
    <s v="Uber"/>
    <n v="25.18"/>
    <m/>
    <n v="-25.18"/>
    <x v="3"/>
    <x v="1"/>
    <x v="1"/>
  </r>
  <r>
    <s v="Credit"/>
    <x v="101"/>
    <s v="Dental Care"/>
    <n v="73.459999999999994"/>
    <m/>
    <n v="-73.459999999999994"/>
    <x v="19"/>
    <x v="8"/>
    <x v="1"/>
  </r>
  <r>
    <s v="Saving"/>
    <x v="101"/>
    <s v="CCD"/>
    <n v="16.079999999999998"/>
    <m/>
    <n v="-16.079999999999998"/>
    <x v="12"/>
    <x v="3"/>
    <x v="1"/>
  </r>
  <r>
    <s v="Saving"/>
    <x v="101"/>
    <s v="HP Petrol Pump"/>
    <n v="28.69"/>
    <m/>
    <n v="-28.69"/>
    <x v="1"/>
    <x v="1"/>
    <x v="1"/>
  </r>
  <r>
    <s v="Checking"/>
    <x v="102"/>
    <s v="UPI Transfer"/>
    <n v="1935.23"/>
    <m/>
    <n v="-1935.23"/>
    <x v="14"/>
    <x v="6"/>
    <x v="2"/>
  </r>
  <r>
    <s v="Credit"/>
    <x v="102"/>
    <s v="MakeMyTrip"/>
    <n v="250.47"/>
    <m/>
    <n v="-250.47"/>
    <x v="4"/>
    <x v="0"/>
    <x v="1"/>
  </r>
  <r>
    <s v="Saving"/>
    <x v="102"/>
    <s v="HDFC Credila"/>
    <n v="853.57"/>
    <m/>
    <n v="-853.57"/>
    <x v="15"/>
    <x v="7"/>
    <x v="1"/>
  </r>
  <r>
    <s v="Checking"/>
    <x v="103"/>
    <s v="Archies"/>
    <n v="139.93"/>
    <m/>
    <n v="-139.93"/>
    <x v="13"/>
    <x v="4"/>
    <x v="1"/>
  </r>
  <r>
    <s v="Checking"/>
    <x v="103"/>
    <s v="Ola"/>
    <n v="13.12"/>
    <m/>
    <n v="-13.12"/>
    <x v="3"/>
    <x v="1"/>
    <x v="1"/>
  </r>
  <r>
    <s v="Credit"/>
    <x v="103"/>
    <s v="Dental Care"/>
    <n v="185.41"/>
    <m/>
    <n v="-185.41"/>
    <x v="19"/>
    <x v="8"/>
    <x v="1"/>
  </r>
  <r>
    <s v="Saving"/>
    <x v="103"/>
    <s v="Swiggy"/>
    <n v="36.380000000000003"/>
    <m/>
    <n v="-36.380000000000003"/>
    <x v="10"/>
    <x v="3"/>
    <x v="1"/>
  </r>
  <r>
    <s v="Saving"/>
    <x v="103"/>
    <s v="Zomato"/>
    <n v="24.78"/>
    <m/>
    <n v="-24.78"/>
    <x v="10"/>
    <x v="3"/>
    <x v="1"/>
  </r>
  <r>
    <s v="Saving"/>
    <x v="103"/>
    <s v="Fortis OPD"/>
    <n v="80.459999999999994"/>
    <m/>
    <n v="-80.459999999999994"/>
    <x v="22"/>
    <x v="8"/>
    <x v="1"/>
  </r>
  <r>
    <s v="Saving"/>
    <x v="103"/>
    <s v="Swiggy"/>
    <n v="34.979999999999997"/>
    <m/>
    <n v="-34.979999999999997"/>
    <x v="10"/>
    <x v="3"/>
    <x v="1"/>
  </r>
  <r>
    <s v="Checking"/>
    <x v="104"/>
    <s v="Bharat Petroleum"/>
    <n v="60.17"/>
    <m/>
    <n v="-60.17"/>
    <x v="1"/>
    <x v="1"/>
    <x v="1"/>
  </r>
  <r>
    <s v="Credit"/>
    <x v="104"/>
    <s v="Apollo Clinic"/>
    <n v="100.75"/>
    <m/>
    <n v="-100.75"/>
    <x v="22"/>
    <x v="8"/>
    <x v="1"/>
  </r>
  <r>
    <s v="Saving"/>
    <x v="104"/>
    <s v="Jio"/>
    <n v="45.48"/>
    <m/>
    <n v="-45.48"/>
    <x v="11"/>
    <x v="2"/>
    <x v="1"/>
  </r>
  <r>
    <s v="Saving"/>
    <x v="104"/>
    <s v="Fiverr"/>
    <m/>
    <n v="1071.5"/>
    <n v="1071.5"/>
    <x v="0"/>
    <x v="0"/>
    <x v="0"/>
  </r>
  <r>
    <s v="Checking"/>
    <x v="105"/>
    <s v="Blue Tokai"/>
    <n v="10.64"/>
    <m/>
    <n v="-10.64"/>
    <x v="12"/>
    <x v="3"/>
    <x v="1"/>
  </r>
  <r>
    <s v="Credit"/>
    <x v="105"/>
    <s v="VI"/>
    <n v="27.99"/>
    <m/>
    <n v="-27.99"/>
    <x v="11"/>
    <x v="2"/>
    <x v="1"/>
  </r>
  <r>
    <s v="Credit"/>
    <x v="105"/>
    <s v="Amazon"/>
    <n v="207.8"/>
    <m/>
    <n v="-207.8"/>
    <x v="6"/>
    <x v="4"/>
    <x v="1"/>
  </r>
  <r>
    <s v="Saving"/>
    <x v="105"/>
    <s v="Apollo Clinic"/>
    <n v="67.87"/>
    <m/>
    <n v="-67.87"/>
    <x v="22"/>
    <x v="8"/>
    <x v="1"/>
  </r>
  <r>
    <s v="Saving"/>
    <x v="105"/>
    <s v="KFC"/>
    <n v="54.57"/>
    <m/>
    <n v="-54.57"/>
    <x v="5"/>
    <x v="3"/>
    <x v="1"/>
  </r>
  <r>
    <s v="Credit"/>
    <x v="106"/>
    <s v="Netflix"/>
    <n v="34.979999999999997"/>
    <m/>
    <n v="-34.979999999999997"/>
    <x v="17"/>
    <x v="4"/>
    <x v="1"/>
  </r>
  <r>
    <s v="Saving"/>
    <x v="106"/>
    <s v="VI"/>
    <n v="62.27"/>
    <m/>
    <n v="-62.27"/>
    <x v="11"/>
    <x v="2"/>
    <x v="1"/>
  </r>
  <r>
    <s v="Saving"/>
    <x v="106"/>
    <s v="Local Market"/>
    <n v="135.72999999999999"/>
    <m/>
    <n v="-135.72999999999999"/>
    <x v="13"/>
    <x v="4"/>
    <x v="1"/>
  </r>
  <r>
    <s v="Checking"/>
    <x v="107"/>
    <s v="Nike"/>
    <n v="316.24"/>
    <m/>
    <n v="-316.24"/>
    <x v="8"/>
    <x v="4"/>
    <x v="1"/>
  </r>
  <r>
    <s v="Credit"/>
    <x v="107"/>
    <s v="Clove Dental"/>
    <n v="77.66"/>
    <m/>
    <n v="-77.66"/>
    <x v="19"/>
    <x v="8"/>
    <x v="1"/>
  </r>
  <r>
    <s v="Credit"/>
    <x v="108"/>
    <s v="Pepperfry"/>
    <n v="165.12"/>
    <m/>
    <n v="-165.12"/>
    <x v="6"/>
    <x v="4"/>
    <x v="1"/>
  </r>
  <r>
    <s v="Credit"/>
    <x v="108"/>
    <s v="IRCTC"/>
    <n v="551.32000000000005"/>
    <m/>
    <n v="-551.32000000000005"/>
    <x v="4"/>
    <x v="0"/>
    <x v="1"/>
  </r>
  <r>
    <s v="Saving"/>
    <x v="108"/>
    <s v="Airtel"/>
    <n v="41.28"/>
    <m/>
    <n v="-41.28"/>
    <x v="11"/>
    <x v="2"/>
    <x v="1"/>
  </r>
  <r>
    <s v="Checking"/>
    <x v="109"/>
    <s v="Amazon"/>
    <n v="116.14"/>
    <m/>
    <n v="-116.14"/>
    <x v="13"/>
    <x v="4"/>
    <x v="1"/>
  </r>
  <r>
    <s v="Credit"/>
    <x v="109"/>
    <s v="Dental Care"/>
    <n v="224.59"/>
    <m/>
    <n v="-224.59"/>
    <x v="19"/>
    <x v="8"/>
    <x v="1"/>
  </r>
  <r>
    <s v="Saving"/>
    <x v="109"/>
    <s v="IndianOil"/>
    <n v="16.100000000000001"/>
    <m/>
    <n v="-16.100000000000001"/>
    <x v="1"/>
    <x v="1"/>
    <x v="1"/>
  </r>
  <r>
    <s v="Checking"/>
    <x v="110"/>
    <s v="Bank Interest"/>
    <m/>
    <n v="29.28"/>
    <n v="29.28"/>
    <x v="21"/>
    <x v="0"/>
    <x v="0"/>
  </r>
  <r>
    <s v="Saving"/>
    <x v="110"/>
    <s v="CSPDCL"/>
    <n v="134.33000000000001"/>
    <m/>
    <n v="-134.33000000000001"/>
    <x v="7"/>
    <x v="2"/>
    <x v="1"/>
  </r>
  <r>
    <s v="Saving"/>
    <x v="110"/>
    <s v="DMart"/>
    <n v="444.98"/>
    <m/>
    <n v="-444.98"/>
    <x v="16"/>
    <x v="2"/>
    <x v="1"/>
  </r>
  <r>
    <s v="Credit"/>
    <x v="111"/>
    <s v="Upwork"/>
    <m/>
    <n v="2897.32"/>
    <n v="2897.32"/>
    <x v="0"/>
    <x v="0"/>
    <x v="0"/>
  </r>
  <r>
    <s v="Saving"/>
    <x v="111"/>
    <s v="Amazon"/>
    <n v="179.81"/>
    <m/>
    <n v="-179.81"/>
    <x v="6"/>
    <x v="4"/>
    <x v="1"/>
  </r>
  <r>
    <s v="Credit"/>
    <x v="112"/>
    <s v="Hostel Warden"/>
    <n v="864.76"/>
    <m/>
    <n v="-864.76"/>
    <x v="2"/>
    <x v="2"/>
    <x v="1"/>
  </r>
  <r>
    <s v="Credit"/>
    <x v="112"/>
    <s v="Netflix"/>
    <n v="39.18"/>
    <m/>
    <n v="-39.18"/>
    <x v="17"/>
    <x v="4"/>
    <x v="1"/>
  </r>
  <r>
    <s v="Checking"/>
    <x v="113"/>
    <s v="Disney+ Hotstar"/>
    <n v="24.26"/>
    <m/>
    <n v="-24.26"/>
    <x v="17"/>
    <x v="4"/>
    <x v="1"/>
  </r>
  <r>
    <s v="Credit"/>
    <x v="113"/>
    <s v="Blinkit"/>
    <n v="355.42"/>
    <m/>
    <n v="-355.42"/>
    <x v="16"/>
    <x v="2"/>
    <x v="1"/>
  </r>
  <r>
    <s v="Checking"/>
    <x v="114"/>
    <s v="HP Petrol Pump"/>
    <n v="64.37"/>
    <m/>
    <n v="-64.37"/>
    <x v="1"/>
    <x v="1"/>
    <x v="1"/>
  </r>
  <r>
    <s v="Credit"/>
    <x v="114"/>
    <s v="Disney+ Hotstar"/>
    <n v="47.58"/>
    <m/>
    <n v="-47.58"/>
    <x v="17"/>
    <x v="4"/>
    <x v="1"/>
  </r>
  <r>
    <s v="Saving"/>
    <x v="114"/>
    <s v="Zudio"/>
    <n v="296.64999999999998"/>
    <m/>
    <n v="-296.64999999999998"/>
    <x v="8"/>
    <x v="4"/>
    <x v="1"/>
  </r>
  <r>
    <s v="Saving"/>
    <x v="114"/>
    <s v="CSPDCL"/>
    <n v="193.1"/>
    <m/>
    <n v="-193.1"/>
    <x v="7"/>
    <x v="2"/>
    <x v="1"/>
  </r>
  <r>
    <s v="Checking"/>
    <x v="115"/>
    <s v="CCD"/>
    <n v="11.06"/>
    <m/>
    <n v="-11.06"/>
    <x v="12"/>
    <x v="3"/>
    <x v="1"/>
  </r>
  <r>
    <s v="Checking"/>
    <x v="115"/>
    <s v="Local Chai Stall"/>
    <n v="3.58"/>
    <m/>
    <n v="-3.58"/>
    <x v="12"/>
    <x v="3"/>
    <x v="1"/>
  </r>
  <r>
    <s v="Credit"/>
    <x v="115"/>
    <s v="Zomato"/>
    <n v="26.4"/>
    <m/>
    <n v="-26.4"/>
    <x v="10"/>
    <x v="3"/>
    <x v="1"/>
  </r>
  <r>
    <s v="Credit"/>
    <x v="115"/>
    <s v="Blinkit"/>
    <n v="338.63"/>
    <m/>
    <n v="-338.63"/>
    <x v="16"/>
    <x v="2"/>
    <x v="1"/>
  </r>
  <r>
    <s v="Saving"/>
    <x v="115"/>
    <s v="Fortis OPD"/>
    <n v="113.34"/>
    <m/>
    <n v="-113.34"/>
    <x v="22"/>
    <x v="8"/>
    <x v="1"/>
  </r>
  <r>
    <s v="Saving"/>
    <x v="115"/>
    <s v="Zomato"/>
    <n v="57.37"/>
    <m/>
    <n v="-57.37"/>
    <x v="10"/>
    <x v="3"/>
    <x v="1"/>
  </r>
  <r>
    <s v="Credit"/>
    <x v="116"/>
    <s v="CCD"/>
    <n v="10.33"/>
    <m/>
    <n v="-10.33"/>
    <x v="12"/>
    <x v="3"/>
    <x v="1"/>
  </r>
  <r>
    <s v="Credit"/>
    <x v="116"/>
    <s v="Stipend Transfer"/>
    <m/>
    <n v="3581.99"/>
    <n v="3581.99"/>
    <x v="9"/>
    <x v="5"/>
    <x v="0"/>
  </r>
  <r>
    <s v="Credit"/>
    <x v="117"/>
    <s v="Paytm Payments"/>
    <m/>
    <n v="1694.29"/>
    <n v="1694.29"/>
    <x v="18"/>
    <x v="0"/>
    <x v="0"/>
  </r>
  <r>
    <s v="Saving"/>
    <x v="117"/>
    <s v="Company HR"/>
    <m/>
    <n v="3763.8"/>
    <n v="3763.8"/>
    <x v="9"/>
    <x v="5"/>
    <x v="0"/>
  </r>
  <r>
    <s v="Checking"/>
    <x v="118"/>
    <s v="Fortis OPD"/>
    <n v="89.55"/>
    <m/>
    <n v="-89.55"/>
    <x v="22"/>
    <x v="8"/>
    <x v="1"/>
  </r>
  <r>
    <s v="Checking"/>
    <x v="118"/>
    <s v="H&amp;M"/>
    <n v="239.28"/>
    <m/>
    <n v="-239.28"/>
    <x v="8"/>
    <x v="4"/>
    <x v="1"/>
  </r>
  <r>
    <s v="Credit"/>
    <x v="118"/>
    <s v="IndianOil"/>
    <n v="65.77"/>
    <m/>
    <n v="-65.77"/>
    <x v="1"/>
    <x v="1"/>
    <x v="1"/>
  </r>
  <r>
    <s v="Saving"/>
    <x v="119"/>
    <s v="Bank Interest"/>
    <m/>
    <n v="32.43"/>
    <n v="32.43"/>
    <x v="21"/>
    <x v="0"/>
    <x v="0"/>
  </r>
  <r>
    <s v="Checking"/>
    <x v="120"/>
    <s v="RedBus"/>
    <n v="186.11"/>
    <m/>
    <n v="-186.11"/>
    <x v="4"/>
    <x v="0"/>
    <x v="1"/>
  </r>
  <r>
    <s v="Credit"/>
    <x v="120"/>
    <s v="Zomato"/>
    <n v="62.27"/>
    <m/>
    <n v="-62.27"/>
    <x v="10"/>
    <x v="3"/>
    <x v="1"/>
  </r>
  <r>
    <s v="Saving"/>
    <x v="120"/>
    <s v="HP Petrol Pump"/>
    <n v="60.17"/>
    <m/>
    <n v="-60.17"/>
    <x v="1"/>
    <x v="1"/>
    <x v="1"/>
  </r>
  <r>
    <s v="Saving"/>
    <x v="120"/>
    <s v="Razorpay"/>
    <m/>
    <n v="862.62"/>
    <n v="862.62"/>
    <x v="18"/>
    <x v="0"/>
    <x v="0"/>
  </r>
  <r>
    <s v="Checking"/>
    <x v="121"/>
    <s v="Ola"/>
    <n v="17.45"/>
    <m/>
    <n v="-17.45"/>
    <x v="3"/>
    <x v="1"/>
    <x v="1"/>
  </r>
  <r>
    <s v="Credit"/>
    <x v="121"/>
    <s v="Local Kirana"/>
    <n v="541.53"/>
    <m/>
    <n v="-541.53"/>
    <x v="16"/>
    <x v="2"/>
    <x v="1"/>
  </r>
  <r>
    <s v="Credit"/>
    <x v="121"/>
    <s v="Gold's Gym"/>
    <n v="127.34"/>
    <m/>
    <n v="-127.34"/>
    <x v="20"/>
    <x v="4"/>
    <x v="1"/>
  </r>
  <r>
    <s v="Saving"/>
    <x v="121"/>
    <s v="GitHub Sponsors"/>
    <m/>
    <n v="839.41"/>
    <n v="839.41"/>
    <x v="18"/>
    <x v="0"/>
    <x v="0"/>
  </r>
  <r>
    <s v="Checking"/>
    <x v="122"/>
    <s v="Archies"/>
    <n v="178.41"/>
    <m/>
    <n v="-178.41"/>
    <x v="13"/>
    <x v="4"/>
    <x v="1"/>
  </r>
  <r>
    <s v="Saving"/>
    <x v="122"/>
    <s v="Local Clinic"/>
    <n v="53.17"/>
    <m/>
    <n v="-53.17"/>
    <x v="22"/>
    <x v="8"/>
    <x v="1"/>
  </r>
  <r>
    <s v="Checking"/>
    <x v="123"/>
    <s v="Barbeque Nation"/>
    <n v="79.06"/>
    <m/>
    <n v="-79.06"/>
    <x v="5"/>
    <x v="3"/>
    <x v="1"/>
  </r>
  <r>
    <s v="Checking"/>
    <x v="123"/>
    <s v="Ola"/>
    <n v="20.83"/>
    <m/>
    <n v="-20.83"/>
    <x v="3"/>
    <x v="1"/>
    <x v="1"/>
  </r>
  <r>
    <s v="Checking"/>
    <x v="123"/>
    <s v="IndianOil"/>
    <n v="22.01"/>
    <m/>
    <n v="-22.01"/>
    <x v="1"/>
    <x v="1"/>
    <x v="1"/>
  </r>
  <r>
    <s v="Saving"/>
    <x v="123"/>
    <s v="Swiggy"/>
    <n v="35.68"/>
    <m/>
    <n v="-35.68"/>
    <x v="10"/>
    <x v="3"/>
    <x v="1"/>
  </r>
  <r>
    <s v="Saving"/>
    <x v="123"/>
    <s v="Razorpay"/>
    <m/>
    <n v="1466.06"/>
    <n v="1466.06"/>
    <x v="18"/>
    <x v="0"/>
    <x v="0"/>
  </r>
  <r>
    <s v="Credit"/>
    <x v="124"/>
    <s v="Blinkit"/>
    <n v="510.74"/>
    <m/>
    <n v="-510.74"/>
    <x v="16"/>
    <x v="2"/>
    <x v="1"/>
  </r>
  <r>
    <s v="Saving"/>
    <x v="124"/>
    <s v="Hostel Warden"/>
    <n v="1137.6300000000001"/>
    <m/>
    <n v="-1137.6300000000001"/>
    <x v="2"/>
    <x v="2"/>
    <x v="1"/>
  </r>
  <r>
    <s v="Saving"/>
    <x v="124"/>
    <s v="SBI Education Loan"/>
    <n v="582.11"/>
    <m/>
    <n v="-582.11"/>
    <x v="15"/>
    <x v="7"/>
    <x v="1"/>
  </r>
  <r>
    <s v="Checking"/>
    <x v="125"/>
    <s v="Reliance Trends"/>
    <n v="71.36"/>
    <m/>
    <n v="-71.36"/>
    <x v="8"/>
    <x v="4"/>
    <x v="1"/>
  </r>
  <r>
    <s v="Checking"/>
    <x v="125"/>
    <s v="Paytm Payments"/>
    <m/>
    <n v="1736.84"/>
    <n v="1736.84"/>
    <x v="18"/>
    <x v="0"/>
    <x v="0"/>
  </r>
  <r>
    <s v="Checking"/>
    <x v="125"/>
    <s v="Amazon"/>
    <n v="60.17"/>
    <m/>
    <n v="-60.17"/>
    <x v="6"/>
    <x v="4"/>
    <x v="1"/>
  </r>
  <r>
    <s v="Credit"/>
    <x v="125"/>
    <s v="Jio"/>
    <n v="52.47"/>
    <m/>
    <n v="-52.47"/>
    <x v="11"/>
    <x v="2"/>
    <x v="1"/>
  </r>
  <r>
    <s v="Credit"/>
    <x v="125"/>
    <s v="Zomato"/>
    <n v="56.67"/>
    <m/>
    <n v="-56.67"/>
    <x v="10"/>
    <x v="3"/>
    <x v="1"/>
  </r>
  <r>
    <s v="Saving"/>
    <x v="125"/>
    <s v="Dental Care"/>
    <n v="142.72999999999999"/>
    <m/>
    <n v="-142.72999999999999"/>
    <x v="19"/>
    <x v="8"/>
    <x v="1"/>
  </r>
  <r>
    <s v="Checking"/>
    <x v="126"/>
    <s v="Uber"/>
    <n v="13.39"/>
    <m/>
    <n v="-13.39"/>
    <x v="3"/>
    <x v="1"/>
    <x v="1"/>
  </r>
  <r>
    <s v="Saving"/>
    <x v="126"/>
    <s v="Swiggy"/>
    <n v="27.99"/>
    <m/>
    <n v="-27.99"/>
    <x v="10"/>
    <x v="3"/>
    <x v="1"/>
  </r>
  <r>
    <s v="Credit"/>
    <x v="127"/>
    <s v="Swiggy"/>
    <n v="18.350000000000001"/>
    <m/>
    <n v="-18.350000000000001"/>
    <x v="10"/>
    <x v="3"/>
    <x v="1"/>
  </r>
  <r>
    <s v="Credit"/>
    <x v="127"/>
    <s v="Ola"/>
    <n v="16.899999999999999"/>
    <m/>
    <n v="-16.899999999999999"/>
    <x v="3"/>
    <x v="1"/>
    <x v="1"/>
  </r>
  <r>
    <s v="Credit"/>
    <x v="127"/>
    <s v="Ola"/>
    <n v="37.78"/>
    <m/>
    <n v="-37.78"/>
    <x v="3"/>
    <x v="1"/>
    <x v="1"/>
  </r>
  <r>
    <s v="Credit"/>
    <x v="127"/>
    <s v="HP Petrol Pump"/>
    <n v="27.02"/>
    <m/>
    <n v="-27.02"/>
    <x v="1"/>
    <x v="1"/>
    <x v="1"/>
  </r>
  <r>
    <s v="Credit"/>
    <x v="127"/>
    <s v="Local Market"/>
    <n v="95.85"/>
    <m/>
    <n v="-95.85"/>
    <x v="13"/>
    <x v="4"/>
    <x v="1"/>
  </r>
  <r>
    <s v="Saving"/>
    <x v="127"/>
    <s v="CSPDCL"/>
    <n v="136.43"/>
    <m/>
    <n v="-136.43"/>
    <x v="7"/>
    <x v="2"/>
    <x v="1"/>
  </r>
  <r>
    <s v="Credit"/>
    <x v="128"/>
    <s v="CSPDCL"/>
    <n v="85.36"/>
    <m/>
    <n v="-85.36"/>
    <x v="7"/>
    <x v="2"/>
    <x v="1"/>
  </r>
  <r>
    <s v="Saving"/>
    <x v="128"/>
    <s v="Local Clinic"/>
    <n v="116.84"/>
    <m/>
    <n v="-116.84"/>
    <x v="22"/>
    <x v="8"/>
    <x v="1"/>
  </r>
  <r>
    <s v="Checking"/>
    <x v="129"/>
    <s v="Barbeque Nation"/>
    <n v="32.880000000000003"/>
    <m/>
    <n v="-32.880000000000003"/>
    <x v="5"/>
    <x v="3"/>
    <x v="1"/>
  </r>
  <r>
    <s v="Credit"/>
    <x v="129"/>
    <s v="Nike"/>
    <n v="220.39"/>
    <m/>
    <n v="-220.39"/>
    <x v="8"/>
    <x v="4"/>
    <x v="1"/>
  </r>
  <r>
    <s v="Credit"/>
    <x v="129"/>
    <s v="Zomato"/>
    <n v="30.78"/>
    <m/>
    <n v="-30.78"/>
    <x v="10"/>
    <x v="3"/>
    <x v="1"/>
  </r>
  <r>
    <s v="Checking"/>
    <x v="130"/>
    <s v="Swiggy"/>
    <n v="41.98"/>
    <m/>
    <n v="-41.98"/>
    <x v="10"/>
    <x v="3"/>
    <x v="1"/>
  </r>
  <r>
    <s v="Checking"/>
    <x v="130"/>
    <s v="IRCTC"/>
    <n v="416.99"/>
    <m/>
    <n v="-416.99"/>
    <x v="4"/>
    <x v="0"/>
    <x v="1"/>
  </r>
  <r>
    <s v="Checking"/>
    <x v="130"/>
    <s v="Local Clinic"/>
    <n v="79.760000000000005"/>
    <m/>
    <n v="-79.760000000000005"/>
    <x v="22"/>
    <x v="8"/>
    <x v="1"/>
  </r>
  <r>
    <s v="Credit"/>
    <x v="130"/>
    <s v="Prime Video"/>
    <n v="29.39"/>
    <m/>
    <n v="-29.39"/>
    <x v="17"/>
    <x v="4"/>
    <x v="1"/>
  </r>
  <r>
    <s v="Credit"/>
    <x v="130"/>
    <s v="Clove Dental"/>
    <n v="198.7"/>
    <m/>
    <n v="-198.7"/>
    <x v="19"/>
    <x v="8"/>
    <x v="1"/>
  </r>
  <r>
    <s v="Saving"/>
    <x v="130"/>
    <s v="Municipal Water"/>
    <n v="167.92"/>
    <m/>
    <n v="-167.92"/>
    <x v="7"/>
    <x v="2"/>
    <x v="1"/>
  </r>
  <r>
    <s v="Checking"/>
    <x v="131"/>
    <s v="Reliance Trends"/>
    <n v="268.66000000000003"/>
    <m/>
    <n v="-268.66000000000003"/>
    <x v="8"/>
    <x v="4"/>
    <x v="1"/>
  </r>
  <r>
    <s v="Checking"/>
    <x v="131"/>
    <s v="Stipend Transfer"/>
    <m/>
    <n v="4274.41"/>
    <n v="4274.41"/>
    <x v="9"/>
    <x v="5"/>
    <x v="0"/>
  </r>
  <r>
    <s v="Saving"/>
    <x v="131"/>
    <s v="Swiggy"/>
    <n v="37.78"/>
    <m/>
    <n v="-37.78"/>
    <x v="10"/>
    <x v="3"/>
    <x v="1"/>
  </r>
  <r>
    <s v="Saving"/>
    <x v="131"/>
    <s v="Swiggy"/>
    <n v="24.02"/>
    <m/>
    <n v="-24.02"/>
    <x v="10"/>
    <x v="3"/>
    <x v="1"/>
  </r>
  <r>
    <s v="Checking"/>
    <x v="132"/>
    <s v="Airtel"/>
    <n v="66.47"/>
    <m/>
    <n v="-66.47"/>
    <x v="11"/>
    <x v="2"/>
    <x v="1"/>
  </r>
  <r>
    <s v="Credit"/>
    <x v="132"/>
    <s v="Bharat Petroleum"/>
    <n v="48.28"/>
    <m/>
    <n v="-48.28"/>
    <x v="1"/>
    <x v="1"/>
    <x v="1"/>
  </r>
  <r>
    <s v="Checking"/>
    <x v="133"/>
    <s v="Bank Interest"/>
    <m/>
    <n v="32.47"/>
    <n v="32.47"/>
    <x v="21"/>
    <x v="0"/>
    <x v="0"/>
  </r>
  <r>
    <s v="Credit"/>
    <x v="133"/>
    <s v="RedBus"/>
    <n v="235.78"/>
    <m/>
    <n v="-235.78"/>
    <x v="4"/>
    <x v="0"/>
    <x v="1"/>
  </r>
  <r>
    <s v="Credit"/>
    <x v="133"/>
    <s v="GitHub Sponsors"/>
    <m/>
    <n v="1388.7"/>
    <n v="1388.7"/>
    <x v="18"/>
    <x v="0"/>
    <x v="0"/>
  </r>
  <r>
    <s v="Saving"/>
    <x v="133"/>
    <s v="Fortis OPD"/>
    <n v="110.54"/>
    <m/>
    <n v="-110.54"/>
    <x v="22"/>
    <x v="8"/>
    <x v="1"/>
  </r>
  <r>
    <s v="Credit"/>
    <x v="134"/>
    <s v="MakeMyTrip"/>
    <n v="230.88"/>
    <m/>
    <n v="-230.88"/>
    <x v="4"/>
    <x v="0"/>
    <x v="1"/>
  </r>
  <r>
    <s v="Credit"/>
    <x v="134"/>
    <s v="Blue Tokai"/>
    <n v="10.7"/>
    <m/>
    <n v="-10.7"/>
    <x v="12"/>
    <x v="3"/>
    <x v="1"/>
  </r>
  <r>
    <s v="Credit"/>
    <x v="134"/>
    <s v="Stipend Transfer"/>
    <m/>
    <n v="5237.6000000000004"/>
    <n v="5237.6000000000004"/>
    <x v="9"/>
    <x v="5"/>
    <x v="0"/>
  </r>
  <r>
    <s v="Credit"/>
    <x v="134"/>
    <s v="Municipal Water"/>
    <n v="55.27"/>
    <m/>
    <n v="-55.27"/>
    <x v="7"/>
    <x v="2"/>
    <x v="1"/>
  </r>
  <r>
    <s v="Saving"/>
    <x v="134"/>
    <s v="Disney+ Hotstar"/>
    <n v="65.77"/>
    <m/>
    <n v="-65.77"/>
    <x v="17"/>
    <x v="4"/>
    <x v="1"/>
  </r>
  <r>
    <s v="Saving"/>
    <x v="134"/>
    <s v="Gold's Gym"/>
    <n v="67.87"/>
    <m/>
    <n v="-67.87"/>
    <x v="20"/>
    <x v="4"/>
    <x v="1"/>
  </r>
  <r>
    <s v="Saving"/>
    <x v="134"/>
    <s v="Swiggy"/>
    <n v="50.37"/>
    <m/>
    <n v="-50.37"/>
    <x v="10"/>
    <x v="3"/>
    <x v="1"/>
  </r>
  <r>
    <s v="Credit"/>
    <x v="135"/>
    <s v="Netflix"/>
    <n v="21.05"/>
    <m/>
    <n v="-21.05"/>
    <x v="17"/>
    <x v="4"/>
    <x v="1"/>
  </r>
  <r>
    <s v="Saving"/>
    <x v="135"/>
    <s v="Blue Tokai"/>
    <n v="16.329999999999998"/>
    <m/>
    <n v="-16.329999999999998"/>
    <x v="12"/>
    <x v="3"/>
    <x v="1"/>
  </r>
  <r>
    <s v="Saving"/>
    <x v="135"/>
    <s v="Razorpay"/>
    <m/>
    <n v="1791"/>
    <n v="1791"/>
    <x v="18"/>
    <x v="0"/>
    <x v="0"/>
  </r>
  <r>
    <s v="Credit"/>
    <x v="136"/>
    <s v="Amazon"/>
    <n v="205.7"/>
    <m/>
    <n v="-205.7"/>
    <x v="13"/>
    <x v="4"/>
    <x v="1"/>
  </r>
  <r>
    <s v="Saving"/>
    <x v="136"/>
    <s v="Municipal Water"/>
    <n v="129.43"/>
    <m/>
    <n v="-129.43"/>
    <x v="7"/>
    <x v="2"/>
    <x v="1"/>
  </r>
  <r>
    <s v="Saving"/>
    <x v="136"/>
    <s v="Anytime Fitness"/>
    <n v="125.24"/>
    <m/>
    <n v="-125.24"/>
    <x v="20"/>
    <x v="4"/>
    <x v="1"/>
  </r>
  <r>
    <s v="Saving"/>
    <x v="136"/>
    <s v="CCD"/>
    <n v="6.75"/>
    <m/>
    <n v="-6.75"/>
    <x v="12"/>
    <x v="3"/>
    <x v="1"/>
  </r>
  <r>
    <s v="Checking"/>
    <x v="137"/>
    <s v="Local Kirana"/>
    <n v="534.53"/>
    <m/>
    <n v="-534.53"/>
    <x v="16"/>
    <x v="2"/>
    <x v="1"/>
  </r>
  <r>
    <s v="Credit"/>
    <x v="137"/>
    <s v="Ola"/>
    <n v="9.2899999999999991"/>
    <m/>
    <n v="-9.2899999999999991"/>
    <x v="3"/>
    <x v="1"/>
    <x v="1"/>
  </r>
  <r>
    <s v="Saving"/>
    <x v="137"/>
    <s v="Zudio"/>
    <n v="80.459999999999994"/>
    <m/>
    <n v="-80.459999999999994"/>
    <x v="8"/>
    <x v="4"/>
    <x v="1"/>
  </r>
  <r>
    <s v="Checking"/>
    <x v="138"/>
    <s v="Local Gym"/>
    <n v="71.36"/>
    <m/>
    <n v="-71.36"/>
    <x v="20"/>
    <x v="4"/>
    <x v="1"/>
  </r>
  <r>
    <s v="Checking"/>
    <x v="138"/>
    <s v="Starbucks"/>
    <n v="11.48"/>
    <m/>
    <n v="-11.48"/>
    <x v="12"/>
    <x v="3"/>
    <x v="1"/>
  </r>
  <r>
    <s v="Checking"/>
    <x v="138"/>
    <s v="Fiverr"/>
    <m/>
    <n v="2425.39"/>
    <n v="2425.39"/>
    <x v="0"/>
    <x v="0"/>
    <x v="0"/>
  </r>
  <r>
    <s v="Credit"/>
    <x v="138"/>
    <s v="Dental Care"/>
    <n v="82.56"/>
    <m/>
    <n v="-82.56"/>
    <x v="19"/>
    <x v="8"/>
    <x v="1"/>
  </r>
  <r>
    <s v="Saving"/>
    <x v="138"/>
    <s v="Bharat Petroleum"/>
    <n v="34.28"/>
    <m/>
    <n v="-34.28"/>
    <x v="1"/>
    <x v="1"/>
    <x v="1"/>
  </r>
  <r>
    <s v="Checking"/>
    <x v="139"/>
    <s v="BigBasket"/>
    <n v="446.38"/>
    <m/>
    <n v="-446.38"/>
    <x v="16"/>
    <x v="2"/>
    <x v="1"/>
  </r>
  <r>
    <s v="Checking"/>
    <x v="139"/>
    <s v="Ola"/>
    <n v="30.08"/>
    <m/>
    <n v="-30.08"/>
    <x v="3"/>
    <x v="1"/>
    <x v="1"/>
  </r>
  <r>
    <s v="Credit"/>
    <x v="139"/>
    <s v="Blinkit"/>
    <n v="373.61"/>
    <m/>
    <n v="-373.61"/>
    <x v="16"/>
    <x v="2"/>
    <x v="1"/>
  </r>
  <r>
    <s v="Saving"/>
    <x v="139"/>
    <s v="Clove Dental"/>
    <n v="71.36"/>
    <m/>
    <n v="-71.36"/>
    <x v="19"/>
    <x v="8"/>
    <x v="1"/>
  </r>
  <r>
    <s v="Saving"/>
    <x v="139"/>
    <s v="Uber"/>
    <n v="41.28"/>
    <m/>
    <n v="-41.28"/>
    <x v="3"/>
    <x v="1"/>
    <x v="1"/>
  </r>
  <r>
    <s v="Checking"/>
    <x v="140"/>
    <s v="HP Petrol Pump"/>
    <n v="40.58"/>
    <m/>
    <n v="-40.58"/>
    <x v="1"/>
    <x v="1"/>
    <x v="1"/>
  </r>
  <r>
    <s v="Checking"/>
    <x v="140"/>
    <s v="Nike"/>
    <n v="88.16"/>
    <m/>
    <n v="-88.16"/>
    <x v="8"/>
    <x v="4"/>
    <x v="1"/>
  </r>
  <r>
    <s v="Credit"/>
    <x v="140"/>
    <s v="HP Petrol Pump"/>
    <n v="66.47"/>
    <m/>
    <n v="-66.47"/>
    <x v="1"/>
    <x v="1"/>
    <x v="1"/>
  </r>
  <r>
    <s v="Credit"/>
    <x v="140"/>
    <s v="Apollo Clinic"/>
    <n v="95.15"/>
    <m/>
    <n v="-95.15"/>
    <x v="22"/>
    <x v="8"/>
    <x v="1"/>
  </r>
  <r>
    <s v="Credit"/>
    <x v="140"/>
    <s v="Clove Dental"/>
    <n v="102.85"/>
    <m/>
    <n v="-102.85"/>
    <x v="19"/>
    <x v="8"/>
    <x v="1"/>
  </r>
  <r>
    <s v="Credit"/>
    <x v="140"/>
    <s v="Local Chai Stall"/>
    <n v="10.63"/>
    <m/>
    <n v="-10.63"/>
    <x v="12"/>
    <x v="3"/>
    <x v="1"/>
  </r>
  <r>
    <s v="Saving"/>
    <x v="140"/>
    <s v="DMart"/>
    <n v="449.17"/>
    <m/>
    <n v="-449.17"/>
    <x v="16"/>
    <x v="2"/>
    <x v="1"/>
  </r>
  <r>
    <s v="Saving"/>
    <x v="141"/>
    <s v="Nike"/>
    <n v="328.83"/>
    <m/>
    <n v="-328.83"/>
    <x v="8"/>
    <x v="4"/>
    <x v="1"/>
  </r>
  <r>
    <s v="Checking"/>
    <x v="142"/>
    <s v="IndianOil"/>
    <n v="46.18"/>
    <m/>
    <n v="-46.18"/>
    <x v="1"/>
    <x v="1"/>
    <x v="1"/>
  </r>
  <r>
    <s v="Credit"/>
    <x v="142"/>
    <s v="Uber"/>
    <n v="10.69"/>
    <m/>
    <n v="-10.69"/>
    <x v="3"/>
    <x v="1"/>
    <x v="1"/>
  </r>
  <r>
    <s v="Saving"/>
    <x v="142"/>
    <s v="IRCTC"/>
    <n v="475.76"/>
    <m/>
    <n v="-475.76"/>
    <x v="4"/>
    <x v="0"/>
    <x v="1"/>
  </r>
  <r>
    <s v="Saving"/>
    <x v="142"/>
    <s v="Gold's Gym"/>
    <n v="99.35"/>
    <m/>
    <n v="-99.35"/>
    <x v="20"/>
    <x v="4"/>
    <x v="1"/>
  </r>
  <r>
    <s v="Checking"/>
    <x v="143"/>
    <s v="Uber"/>
    <n v="40.58"/>
    <m/>
    <n v="-40.58"/>
    <x v="3"/>
    <x v="1"/>
    <x v="1"/>
  </r>
  <r>
    <s v="Credit"/>
    <x v="143"/>
    <s v="Disney+ Hotstar"/>
    <n v="48.98"/>
    <m/>
    <n v="-48.98"/>
    <x v="17"/>
    <x v="4"/>
    <x v="1"/>
  </r>
  <r>
    <s v="Saving"/>
    <x v="143"/>
    <s v="Local Kirana"/>
    <n v="408.59"/>
    <m/>
    <n v="-408.59"/>
    <x v="16"/>
    <x v="2"/>
    <x v="1"/>
  </r>
  <r>
    <s v="Checking"/>
    <x v="144"/>
    <s v="HP Petrol Pump"/>
    <n v="67.87"/>
    <m/>
    <n v="-67.87"/>
    <x v="1"/>
    <x v="1"/>
    <x v="1"/>
  </r>
  <r>
    <s v="Credit"/>
    <x v="144"/>
    <s v="Bank Interest"/>
    <m/>
    <n v="57.67"/>
    <n v="57.67"/>
    <x v="21"/>
    <x v="0"/>
    <x v="0"/>
  </r>
  <r>
    <s v="Credit"/>
    <x v="144"/>
    <s v="Local Clinic"/>
    <n v="104.95"/>
    <m/>
    <n v="-104.95"/>
    <x v="22"/>
    <x v="8"/>
    <x v="1"/>
  </r>
  <r>
    <s v="Saving"/>
    <x v="144"/>
    <s v="H&amp;M"/>
    <n v="225.99"/>
    <m/>
    <n v="-225.99"/>
    <x v="8"/>
    <x v="4"/>
    <x v="1"/>
  </r>
  <r>
    <s v="Checking"/>
    <x v="145"/>
    <s v="UPI Transfer"/>
    <n v="2415.1799999999998"/>
    <m/>
    <n v="-2415.1799999999998"/>
    <x v="14"/>
    <x v="6"/>
    <x v="2"/>
  </r>
  <r>
    <s v="Checking"/>
    <x v="145"/>
    <s v="Bharat Petroleum"/>
    <n v="20.329999999999998"/>
    <m/>
    <n v="-20.329999999999998"/>
    <x v="1"/>
    <x v="1"/>
    <x v="1"/>
  </r>
  <r>
    <s v="Credit"/>
    <x v="145"/>
    <s v="Starbucks"/>
    <n v="10.49"/>
    <m/>
    <n v="-10.49"/>
    <x v="12"/>
    <x v="3"/>
    <x v="1"/>
  </r>
  <r>
    <s v="Checking"/>
    <x v="146"/>
    <s v="Apollo Clinic"/>
    <n v="86.06"/>
    <m/>
    <n v="-86.06"/>
    <x v="22"/>
    <x v="8"/>
    <x v="1"/>
  </r>
  <r>
    <s v="Checking"/>
    <x v="146"/>
    <s v="Local Kirana"/>
    <n v="545.73"/>
    <m/>
    <n v="-545.73"/>
    <x v="16"/>
    <x v="2"/>
    <x v="1"/>
  </r>
  <r>
    <s v="Credit"/>
    <x v="146"/>
    <s v="IKEA"/>
    <n v="69.27"/>
    <m/>
    <n v="-69.27"/>
    <x v="6"/>
    <x v="4"/>
    <x v="1"/>
  </r>
  <r>
    <s v="Credit"/>
    <x v="146"/>
    <s v="Disney+ Hotstar"/>
    <n v="55.97"/>
    <m/>
    <n v="-55.97"/>
    <x v="17"/>
    <x v="4"/>
    <x v="1"/>
  </r>
  <r>
    <s v="Credit"/>
    <x v="146"/>
    <s v="Amazon"/>
    <n v="209.19"/>
    <m/>
    <n v="-209.19"/>
    <x v="6"/>
    <x v="4"/>
    <x v="1"/>
  </r>
  <r>
    <s v="Credit"/>
    <x v="146"/>
    <s v="SBI Education Loan"/>
    <n v="496.75"/>
    <m/>
    <n v="-496.75"/>
    <x v="15"/>
    <x v="7"/>
    <x v="1"/>
  </r>
  <r>
    <s v="Saving"/>
    <x v="146"/>
    <s v="Dental Care"/>
    <n v="196.6"/>
    <m/>
    <n v="-196.6"/>
    <x v="19"/>
    <x v="8"/>
    <x v="1"/>
  </r>
  <r>
    <s v="Saving"/>
    <x v="146"/>
    <s v="RedBus"/>
    <n v="178.41"/>
    <m/>
    <n v="-178.41"/>
    <x v="4"/>
    <x v="0"/>
    <x v="1"/>
  </r>
  <r>
    <s v="Saving"/>
    <x v="146"/>
    <s v="Uber"/>
    <n v="34.28"/>
    <m/>
    <n v="-34.28"/>
    <x v="3"/>
    <x v="1"/>
    <x v="1"/>
  </r>
  <r>
    <s v="Saving"/>
    <x v="146"/>
    <s v="Dental Care"/>
    <n v="104.25"/>
    <m/>
    <n v="-104.25"/>
    <x v="19"/>
    <x v="8"/>
    <x v="1"/>
  </r>
  <r>
    <s v="Saving"/>
    <x v="146"/>
    <s v="Ola"/>
    <n v="8.32"/>
    <m/>
    <n v="-8.32"/>
    <x v="3"/>
    <x v="1"/>
    <x v="1"/>
  </r>
  <r>
    <s v="Checking"/>
    <x v="147"/>
    <s v="Local Gym"/>
    <n v="136.43"/>
    <m/>
    <n v="-136.43"/>
    <x v="20"/>
    <x v="4"/>
    <x v="1"/>
  </r>
  <r>
    <s v="Checking"/>
    <x v="147"/>
    <s v="BigBasket"/>
    <n v="279.86"/>
    <m/>
    <n v="-279.86"/>
    <x v="16"/>
    <x v="2"/>
    <x v="1"/>
  </r>
  <r>
    <s v="Checking"/>
    <x v="147"/>
    <s v="Ola"/>
    <n v="36.380000000000003"/>
    <m/>
    <n v="-36.380000000000003"/>
    <x v="3"/>
    <x v="1"/>
    <x v="1"/>
  </r>
  <r>
    <s v="Saving"/>
    <x v="147"/>
    <s v="Client Transfer"/>
    <m/>
    <n v="1276.52"/>
    <n v="1276.52"/>
    <x v="0"/>
    <x v="0"/>
    <x v="0"/>
  </r>
  <r>
    <s v="Checking"/>
    <x v="148"/>
    <s v="IndianOil"/>
    <n v="21.17"/>
    <m/>
    <n v="-21.17"/>
    <x v="1"/>
    <x v="1"/>
    <x v="1"/>
  </r>
  <r>
    <s v="Checking"/>
    <x v="148"/>
    <s v="DMart"/>
    <n v="397.4"/>
    <m/>
    <n v="-397.4"/>
    <x v="16"/>
    <x v="2"/>
    <x v="1"/>
  </r>
  <r>
    <s v="Credit"/>
    <x v="148"/>
    <s v="Reliance Trends"/>
    <n v="347.03"/>
    <m/>
    <n v="-347.03"/>
    <x v="8"/>
    <x v="4"/>
    <x v="1"/>
  </r>
  <r>
    <s v="Saving"/>
    <x v="148"/>
    <s v="Stipend Transfer"/>
    <m/>
    <n v="3570.39"/>
    <n v="3570.39"/>
    <x v="9"/>
    <x v="5"/>
    <x v="0"/>
  </r>
  <r>
    <s v="Checking"/>
    <x v="149"/>
    <s v="Gold's Gym"/>
    <n v="121.74"/>
    <m/>
    <n v="-121.74"/>
    <x v="20"/>
    <x v="4"/>
    <x v="1"/>
  </r>
  <r>
    <s v="Credit"/>
    <x v="149"/>
    <s v="Auto Rickshaw"/>
    <n v="21.6"/>
    <m/>
    <n v="-21.6"/>
    <x v="3"/>
    <x v="1"/>
    <x v="1"/>
  </r>
  <r>
    <s v="Credit"/>
    <x v="149"/>
    <s v="Anytime Fitness"/>
    <n v="83.26"/>
    <m/>
    <n v="-83.26"/>
    <x v="20"/>
    <x v="4"/>
    <x v="1"/>
  </r>
  <r>
    <s v="Checking"/>
    <x v="150"/>
    <s v="HP Petrol Pump"/>
    <n v="14.24"/>
    <m/>
    <n v="-14.24"/>
    <x v="1"/>
    <x v="1"/>
    <x v="1"/>
  </r>
  <r>
    <s v="Checking"/>
    <x v="151"/>
    <s v="Amazon"/>
    <n v="44.08"/>
    <m/>
    <n v="-44.08"/>
    <x v="13"/>
    <x v="4"/>
    <x v="1"/>
  </r>
  <r>
    <s v="Credit"/>
    <x v="151"/>
    <s v="Hostel Warden"/>
    <n v="839.58"/>
    <m/>
    <n v="-839.58"/>
    <x v="2"/>
    <x v="2"/>
    <x v="1"/>
  </r>
  <r>
    <s v="Credit"/>
    <x v="151"/>
    <s v="Bharat Petroleum"/>
    <n v="38.479999999999997"/>
    <m/>
    <n v="-38.479999999999997"/>
    <x v="1"/>
    <x v="1"/>
    <x v="1"/>
  </r>
  <r>
    <s v="Credit"/>
    <x v="151"/>
    <s v="HDFC Credila"/>
    <n v="943.12"/>
    <m/>
    <n v="-943.12"/>
    <x v="15"/>
    <x v="7"/>
    <x v="1"/>
  </r>
  <r>
    <s v="Credit"/>
    <x v="151"/>
    <s v="MakeMyTrip"/>
    <n v="351.22"/>
    <m/>
    <n v="-351.22"/>
    <x v="4"/>
    <x v="0"/>
    <x v="1"/>
  </r>
  <r>
    <s v="Checking"/>
    <x v="152"/>
    <s v="RedBus"/>
    <n v="500.95"/>
    <m/>
    <n v="-500.95"/>
    <x v="4"/>
    <x v="0"/>
    <x v="1"/>
  </r>
  <r>
    <s v="Checking"/>
    <x v="152"/>
    <s v="IndianOil"/>
    <n v="63.67"/>
    <m/>
    <n v="-63.67"/>
    <x v="1"/>
    <x v="1"/>
    <x v="1"/>
  </r>
  <r>
    <s v="Checking"/>
    <x v="152"/>
    <s v="Bank Interest"/>
    <m/>
    <n v="16.309999999999999"/>
    <n v="16.309999999999999"/>
    <x v="21"/>
    <x v="0"/>
    <x v="0"/>
  </r>
  <r>
    <s v="Checking"/>
    <x v="152"/>
    <s v="Barbeque Nation"/>
    <n v="102.15"/>
    <m/>
    <n v="-102.15"/>
    <x v="5"/>
    <x v="3"/>
    <x v="1"/>
  </r>
  <r>
    <s v="Checking"/>
    <x v="152"/>
    <s v="Nike"/>
    <n v="285.45999999999998"/>
    <m/>
    <n v="-285.45999999999998"/>
    <x v="8"/>
    <x v="4"/>
    <x v="1"/>
  </r>
  <r>
    <s v="Credit"/>
    <x v="152"/>
    <s v="Local Chai Stall"/>
    <n v="14.5"/>
    <m/>
    <n v="-14.5"/>
    <x v="12"/>
    <x v="3"/>
    <x v="1"/>
  </r>
  <r>
    <s v="Credit"/>
    <x v="152"/>
    <s v="CCD"/>
    <n v="9.7200000000000006"/>
    <m/>
    <n v="-9.7200000000000006"/>
    <x v="12"/>
    <x v="3"/>
    <x v="1"/>
  </r>
  <r>
    <s v="Credit"/>
    <x v="152"/>
    <s v="UPI Transfer"/>
    <n v="285.45999999999998"/>
    <m/>
    <n v="-285.45999999999998"/>
    <x v="14"/>
    <x v="6"/>
    <x v="2"/>
  </r>
  <r>
    <s v="Saving"/>
    <x v="152"/>
    <s v="Blinkit"/>
    <n v="429.58"/>
    <m/>
    <n v="-429.58"/>
    <x v="16"/>
    <x v="2"/>
    <x v="1"/>
  </r>
  <r>
    <s v="Checking"/>
    <x v="153"/>
    <s v="CCD"/>
    <n v="11.31"/>
    <m/>
    <n v="-11.31"/>
    <x v="12"/>
    <x v="3"/>
    <x v="1"/>
  </r>
  <r>
    <s v="Checking"/>
    <x v="153"/>
    <s v="Fortis OPD"/>
    <n v="95.85"/>
    <m/>
    <n v="-95.85"/>
    <x v="22"/>
    <x v="8"/>
    <x v="1"/>
  </r>
  <r>
    <s v="Credit"/>
    <x v="153"/>
    <s v="Zomato"/>
    <n v="51.07"/>
    <m/>
    <n v="-51.07"/>
    <x v="10"/>
    <x v="3"/>
    <x v="1"/>
  </r>
  <r>
    <s v="Saving"/>
    <x v="153"/>
    <s v="Auto Rickshaw"/>
    <n v="37.78"/>
    <m/>
    <n v="-37.78"/>
    <x v="3"/>
    <x v="1"/>
    <x v="1"/>
  </r>
  <r>
    <s v="Saving"/>
    <x v="153"/>
    <s v="Apollo Clinic"/>
    <n v="67.87"/>
    <m/>
    <n v="-67.87"/>
    <x v="22"/>
    <x v="8"/>
    <x v="1"/>
  </r>
  <r>
    <s v="Saving"/>
    <x v="153"/>
    <s v="Ola"/>
    <n v="25.58"/>
    <m/>
    <n v="-25.58"/>
    <x v="3"/>
    <x v="1"/>
    <x v="1"/>
  </r>
  <r>
    <s v="Checking"/>
    <x v="154"/>
    <s v="Stipend Transfer"/>
    <m/>
    <n v="4742.47"/>
    <n v="4742.47"/>
    <x v="9"/>
    <x v="5"/>
    <x v="0"/>
  </r>
  <r>
    <s v="Credit"/>
    <x v="154"/>
    <s v="Ola"/>
    <n v="29.39"/>
    <m/>
    <n v="-29.39"/>
    <x v="3"/>
    <x v="1"/>
    <x v="1"/>
  </r>
  <r>
    <s v="Credit"/>
    <x v="154"/>
    <s v="Bharat Petroleum"/>
    <n v="34.979999999999997"/>
    <m/>
    <n v="-34.979999999999997"/>
    <x v="1"/>
    <x v="1"/>
    <x v="1"/>
  </r>
  <r>
    <s v="Credit"/>
    <x v="154"/>
    <s v="Zudio"/>
    <n v="195.2"/>
    <m/>
    <n v="-195.2"/>
    <x v="8"/>
    <x v="4"/>
    <x v="1"/>
  </r>
  <r>
    <s v="Saving"/>
    <x v="154"/>
    <s v="Amazon"/>
    <n v="81.16"/>
    <m/>
    <n v="-81.16"/>
    <x v="6"/>
    <x v="4"/>
    <x v="1"/>
  </r>
  <r>
    <s v="Saving"/>
    <x v="154"/>
    <s v="Blinkit"/>
    <n v="227.39"/>
    <m/>
    <n v="-227.39"/>
    <x v="16"/>
    <x v="2"/>
    <x v="1"/>
  </r>
  <r>
    <s v="Credit"/>
    <x v="155"/>
    <s v="Pepperfry"/>
    <n v="205"/>
    <m/>
    <n v="-205"/>
    <x v="6"/>
    <x v="4"/>
    <x v="1"/>
  </r>
  <r>
    <s v="Checking"/>
    <x v="156"/>
    <s v="Stipend Transfer"/>
    <m/>
    <n v="4850.78"/>
    <n v="4850.78"/>
    <x v="9"/>
    <x v="5"/>
    <x v="0"/>
  </r>
  <r>
    <s v="Checking"/>
    <x v="156"/>
    <s v="CCD"/>
    <n v="14.41"/>
    <m/>
    <n v="-14.41"/>
    <x v="12"/>
    <x v="3"/>
    <x v="1"/>
  </r>
  <r>
    <s v="Checking"/>
    <x v="156"/>
    <s v="Zomato"/>
    <n v="48.98"/>
    <m/>
    <n v="-48.98"/>
    <x v="10"/>
    <x v="3"/>
    <x v="1"/>
  </r>
  <r>
    <s v="Credit"/>
    <x v="156"/>
    <s v="Amazon"/>
    <n v="46.88"/>
    <m/>
    <n v="-46.88"/>
    <x v="6"/>
    <x v="4"/>
    <x v="1"/>
  </r>
  <r>
    <s v="Credit"/>
    <x v="156"/>
    <s v="Hostel Warden"/>
    <n v="863.37"/>
    <m/>
    <n v="-863.37"/>
    <x v="2"/>
    <x v="2"/>
    <x v="1"/>
  </r>
  <r>
    <s v="Saving"/>
    <x v="156"/>
    <s v="Jio"/>
    <n v="41.98"/>
    <m/>
    <n v="-41.98"/>
    <x v="11"/>
    <x v="2"/>
    <x v="1"/>
  </r>
  <r>
    <s v="Saving"/>
    <x v="156"/>
    <s v="Local Kirana"/>
    <n v="255.37"/>
    <m/>
    <n v="-255.37"/>
    <x v="16"/>
    <x v="2"/>
    <x v="1"/>
  </r>
  <r>
    <s v="Checking"/>
    <x v="157"/>
    <s v="CSPDCL"/>
    <n v="184.01"/>
    <m/>
    <n v="-184.01"/>
    <x v="7"/>
    <x v="2"/>
    <x v="1"/>
  </r>
  <r>
    <s v="Credit"/>
    <x v="157"/>
    <s v="SBI Education Loan"/>
    <n v="772.41"/>
    <m/>
    <n v="-772.41"/>
    <x v="15"/>
    <x v="7"/>
    <x v="1"/>
  </r>
  <r>
    <s v="Saving"/>
    <x v="157"/>
    <s v="Bharat Petroleum"/>
    <n v="38.479999999999997"/>
    <m/>
    <n v="-38.479999999999997"/>
    <x v="1"/>
    <x v="1"/>
    <x v="1"/>
  </r>
  <r>
    <s v="Saving"/>
    <x v="157"/>
    <s v="Uber"/>
    <n v="14.19"/>
    <m/>
    <n v="-14.19"/>
    <x v="3"/>
    <x v="1"/>
    <x v="1"/>
  </r>
  <r>
    <s v="Checking"/>
    <x v="158"/>
    <s v="SBI Education Loan"/>
    <n v="654.87"/>
    <m/>
    <n v="-654.87"/>
    <x v="15"/>
    <x v="7"/>
    <x v="1"/>
  </r>
  <r>
    <s v="Credit"/>
    <x v="158"/>
    <s v="HDFC Credila"/>
    <n v="880.16"/>
    <m/>
    <n v="-880.16"/>
    <x v="15"/>
    <x v="7"/>
    <x v="1"/>
  </r>
  <r>
    <s v="Credit"/>
    <x v="158"/>
    <s v="Uber"/>
    <n v="35.68"/>
    <m/>
    <n v="-35.68"/>
    <x v="3"/>
    <x v="1"/>
    <x v="1"/>
  </r>
  <r>
    <s v="Credit"/>
    <x v="158"/>
    <s v="UPI Transfer"/>
    <n v="1747.72"/>
    <m/>
    <n v="-1747.72"/>
    <x v="14"/>
    <x v="6"/>
    <x v="2"/>
  </r>
  <r>
    <s v="Credit"/>
    <x v="158"/>
    <s v="CCD"/>
    <n v="11.88"/>
    <m/>
    <n v="-11.88"/>
    <x v="12"/>
    <x v="3"/>
    <x v="1"/>
  </r>
  <r>
    <s v="Saving"/>
    <x v="158"/>
    <s v="KFC"/>
    <n v="66.47"/>
    <m/>
    <n v="-66.47"/>
    <x v="5"/>
    <x v="3"/>
    <x v="1"/>
  </r>
  <r>
    <s v="Saving"/>
    <x v="158"/>
    <s v="DMart"/>
    <n v="334.43"/>
    <m/>
    <n v="-334.43"/>
    <x v="16"/>
    <x v="2"/>
    <x v="1"/>
  </r>
  <r>
    <s v="Checking"/>
    <x v="159"/>
    <s v="Blue Tokai"/>
    <n v="3.95"/>
    <m/>
    <n v="-3.95"/>
    <x v="12"/>
    <x v="3"/>
    <x v="1"/>
  </r>
  <r>
    <s v="Saving"/>
    <x v="159"/>
    <s v="Auto Rickshaw"/>
    <n v="14.22"/>
    <m/>
    <n v="-14.22"/>
    <x v="3"/>
    <x v="1"/>
    <x v="1"/>
  </r>
  <r>
    <s v="Checking"/>
    <x v="160"/>
    <s v="MakeMyTrip"/>
    <n v="379.21"/>
    <m/>
    <n v="-379.21"/>
    <x v="4"/>
    <x v="0"/>
    <x v="1"/>
  </r>
  <r>
    <s v="Credit"/>
    <x v="160"/>
    <s v="Zomato"/>
    <n v="69.959999999999994"/>
    <m/>
    <n v="-69.959999999999994"/>
    <x v="10"/>
    <x v="3"/>
    <x v="1"/>
  </r>
  <r>
    <s v="Saving"/>
    <x v="160"/>
    <s v="Biryani House"/>
    <n v="97.95"/>
    <m/>
    <n v="-97.95"/>
    <x v="5"/>
    <x v="3"/>
    <x v="1"/>
  </r>
  <r>
    <s v="Checking"/>
    <x v="161"/>
    <s v="Ola"/>
    <n v="32.18"/>
    <m/>
    <n v="-32.18"/>
    <x v="3"/>
    <x v="1"/>
    <x v="1"/>
  </r>
  <r>
    <s v="Credit"/>
    <x v="161"/>
    <s v="Starbucks"/>
    <n v="5.78"/>
    <m/>
    <n v="-5.78"/>
    <x v="12"/>
    <x v="3"/>
    <x v="1"/>
  </r>
  <r>
    <s v="Credit"/>
    <x v="161"/>
    <s v="Bharat Petroleum"/>
    <n v="31.48"/>
    <m/>
    <n v="-31.48"/>
    <x v="1"/>
    <x v="1"/>
    <x v="1"/>
  </r>
  <r>
    <s v="Checking"/>
    <x v="162"/>
    <s v="Bank Interest"/>
    <m/>
    <n v="37.479999999999997"/>
    <n v="37.479999999999997"/>
    <x v="21"/>
    <x v="0"/>
    <x v="0"/>
  </r>
  <r>
    <s v="Credit"/>
    <x v="162"/>
    <s v="Netflix"/>
    <n v="21.92"/>
    <m/>
    <n v="-21.92"/>
    <x v="17"/>
    <x v="4"/>
    <x v="1"/>
  </r>
  <r>
    <s v="Saving"/>
    <x v="162"/>
    <s v="Local Chai Stall"/>
    <n v="9.4"/>
    <m/>
    <n v="-9.4"/>
    <x v="12"/>
    <x v="3"/>
    <x v="1"/>
  </r>
  <r>
    <s v="Checking"/>
    <x v="163"/>
    <s v="UPI Transfer"/>
    <n v="1942.22"/>
    <m/>
    <n v="-1942.22"/>
    <x v="14"/>
    <x v="6"/>
    <x v="2"/>
  </r>
  <r>
    <s v="Credit"/>
    <x v="163"/>
    <s v="Barbeque Nation"/>
    <n v="88.86"/>
    <m/>
    <n v="-88.86"/>
    <x v="5"/>
    <x v="3"/>
    <x v="1"/>
  </r>
  <r>
    <s v="Credit"/>
    <x v="163"/>
    <s v="Uber"/>
    <n v="23.04"/>
    <m/>
    <n v="-23.04"/>
    <x v="3"/>
    <x v="1"/>
    <x v="1"/>
  </r>
  <r>
    <s v="Credit"/>
    <x v="163"/>
    <s v="IKEA"/>
    <n v="64.37"/>
    <m/>
    <n v="-64.37"/>
    <x v="6"/>
    <x v="4"/>
    <x v="1"/>
  </r>
  <r>
    <s v="Credit"/>
    <x v="163"/>
    <s v="Airtel"/>
    <n v="66.47"/>
    <m/>
    <n v="-66.47"/>
    <x v="11"/>
    <x v="2"/>
    <x v="1"/>
  </r>
  <r>
    <s v="Credit"/>
    <x v="163"/>
    <s v="Local Chai Stall"/>
    <n v="8.26"/>
    <m/>
    <n v="-8.26"/>
    <x v="12"/>
    <x v="3"/>
    <x v="1"/>
  </r>
  <r>
    <s v="Saving"/>
    <x v="163"/>
    <s v="CSPDCL"/>
    <n v="60.17"/>
    <m/>
    <n v="-60.17"/>
    <x v="7"/>
    <x v="2"/>
    <x v="1"/>
  </r>
  <r>
    <s v="Saving"/>
    <x v="164"/>
    <s v="CSPDCL"/>
    <n v="73.459999999999994"/>
    <m/>
    <n v="-73.459999999999994"/>
    <x v="7"/>
    <x v="2"/>
    <x v="1"/>
  </r>
  <r>
    <s v="Checking"/>
    <x v="165"/>
    <s v="Zomato"/>
    <n v="25.83"/>
    <m/>
    <n v="-25.83"/>
    <x v="10"/>
    <x v="3"/>
    <x v="1"/>
  </r>
  <r>
    <s v="Credit"/>
    <x v="165"/>
    <s v="PG Owner"/>
    <n v="1574.21"/>
    <m/>
    <n v="-1574.21"/>
    <x v="2"/>
    <x v="2"/>
    <x v="1"/>
  </r>
  <r>
    <s v="Credit"/>
    <x v="165"/>
    <s v="Swiggy"/>
    <n v="61.57"/>
    <m/>
    <n v="-61.57"/>
    <x v="10"/>
    <x v="3"/>
    <x v="1"/>
  </r>
  <r>
    <s v="Saving"/>
    <x v="165"/>
    <s v="Hostel Warden"/>
    <n v="1060.67"/>
    <m/>
    <n v="-1060.67"/>
    <x v="2"/>
    <x v="2"/>
    <x v="1"/>
  </r>
  <r>
    <s v="Saving"/>
    <x v="165"/>
    <s v="Swiggy"/>
    <n v="48.98"/>
    <m/>
    <n v="-48.98"/>
    <x v="10"/>
    <x v="3"/>
    <x v="1"/>
  </r>
  <r>
    <s v="Saving"/>
    <x v="165"/>
    <s v="Bank Interest"/>
    <m/>
    <n v="19.86"/>
    <n v="19.86"/>
    <x v="21"/>
    <x v="0"/>
    <x v="0"/>
  </r>
  <r>
    <s v="Saving"/>
    <x v="165"/>
    <s v="Ola"/>
    <n v="31.48"/>
    <m/>
    <n v="-31.48"/>
    <x v="3"/>
    <x v="1"/>
    <x v="1"/>
  </r>
  <r>
    <s v="Checking"/>
    <x v="166"/>
    <s v="Ola"/>
    <n v="19.420000000000002"/>
    <m/>
    <n v="-19.420000000000002"/>
    <x v="3"/>
    <x v="1"/>
    <x v="1"/>
  </r>
  <r>
    <s v="Checking"/>
    <x v="166"/>
    <s v="PG Owner"/>
    <n v="1266.3599999999999"/>
    <m/>
    <n v="-1266.3599999999999"/>
    <x v="2"/>
    <x v="2"/>
    <x v="1"/>
  </r>
  <r>
    <s v="Credit"/>
    <x v="166"/>
    <s v="BigBasket"/>
    <n v="548.52"/>
    <m/>
    <n v="-548.52"/>
    <x v="16"/>
    <x v="2"/>
    <x v="1"/>
  </r>
  <r>
    <s v="Credit"/>
    <x v="166"/>
    <s v="Prime Video"/>
    <n v="54.57"/>
    <m/>
    <n v="-54.57"/>
    <x v="17"/>
    <x v="4"/>
    <x v="1"/>
  </r>
  <r>
    <s v="Credit"/>
    <x v="166"/>
    <s v="Local Chai Stall"/>
    <n v="7.64"/>
    <m/>
    <n v="-7.64"/>
    <x v="12"/>
    <x v="3"/>
    <x v="1"/>
  </r>
  <r>
    <s v="Credit"/>
    <x v="166"/>
    <s v="Company HR"/>
    <m/>
    <n v="5079.01"/>
    <n v="5079.01"/>
    <x v="9"/>
    <x v="5"/>
    <x v="0"/>
  </r>
  <r>
    <s v="Saving"/>
    <x v="166"/>
    <s v="BigBasket"/>
    <n v="390.4"/>
    <m/>
    <n v="-390.4"/>
    <x v="16"/>
    <x v="2"/>
    <x v="1"/>
  </r>
  <r>
    <s v="Checking"/>
    <x v="167"/>
    <s v="Bank Interest"/>
    <m/>
    <n v="30.57"/>
    <n v="30.57"/>
    <x v="21"/>
    <x v="0"/>
    <x v="0"/>
  </r>
  <r>
    <s v="Checking"/>
    <x v="167"/>
    <s v="Archies"/>
    <n v="184.01"/>
    <m/>
    <n v="-184.01"/>
    <x v="13"/>
    <x v="4"/>
    <x v="1"/>
  </r>
  <r>
    <s v="Saving"/>
    <x v="167"/>
    <s v="Nike"/>
    <n v="84.66"/>
    <m/>
    <n v="-84.66"/>
    <x v="8"/>
    <x v="4"/>
    <x v="1"/>
  </r>
  <r>
    <s v="Checking"/>
    <x v="168"/>
    <s v="Ola"/>
    <n v="10.41"/>
    <m/>
    <n v="-10.41"/>
    <x v="3"/>
    <x v="1"/>
    <x v="1"/>
  </r>
  <r>
    <s v="Credit"/>
    <x v="168"/>
    <s v="BigBasket"/>
    <n v="408.59"/>
    <m/>
    <n v="-408.59"/>
    <x v="16"/>
    <x v="2"/>
    <x v="1"/>
  </r>
  <r>
    <s v="Credit"/>
    <x v="168"/>
    <s v="Local Gym"/>
    <n v="135.03"/>
    <m/>
    <n v="-135.03"/>
    <x v="20"/>
    <x v="4"/>
    <x v="1"/>
  </r>
  <r>
    <s v="Saving"/>
    <x v="168"/>
    <s v="Biryani House"/>
    <n v="37.08"/>
    <m/>
    <n v="-37.08"/>
    <x v="5"/>
    <x v="3"/>
    <x v="1"/>
  </r>
  <r>
    <s v="Checking"/>
    <x v="169"/>
    <s v="HP Petrol Pump"/>
    <n v="23.53"/>
    <m/>
    <n v="-23.53"/>
    <x v="1"/>
    <x v="1"/>
    <x v="1"/>
  </r>
  <r>
    <s v="Credit"/>
    <x v="169"/>
    <s v="Gold's Gym"/>
    <n v="95.15"/>
    <m/>
    <n v="-95.15"/>
    <x v="20"/>
    <x v="4"/>
    <x v="1"/>
  </r>
  <r>
    <s v="Credit"/>
    <x v="169"/>
    <s v="Local Market"/>
    <n v="69.959999999999994"/>
    <m/>
    <n v="-69.959999999999994"/>
    <x v="13"/>
    <x v="4"/>
    <x v="1"/>
  </r>
  <r>
    <s v="Credit"/>
    <x v="169"/>
    <s v="GitHub Sponsors"/>
    <m/>
    <n v="1191.42"/>
    <n v="1191.42"/>
    <x v="18"/>
    <x v="0"/>
    <x v="0"/>
  </r>
  <r>
    <s v="Credit"/>
    <x v="169"/>
    <s v="Nike"/>
    <n v="151.82"/>
    <m/>
    <n v="-151.82"/>
    <x v="8"/>
    <x v="4"/>
    <x v="1"/>
  </r>
  <r>
    <s v="Credit"/>
    <x v="169"/>
    <s v="Bank Interest"/>
    <m/>
    <n v="50.44"/>
    <n v="50.44"/>
    <x v="21"/>
    <x v="0"/>
    <x v="0"/>
  </r>
  <r>
    <s v="Saving"/>
    <x v="169"/>
    <s v="CSPDCL"/>
    <n v="117.54"/>
    <m/>
    <n v="-117.54"/>
    <x v="7"/>
    <x v="2"/>
    <x v="1"/>
  </r>
  <r>
    <s v="Saving"/>
    <x v="169"/>
    <s v="Nike"/>
    <n v="122.44"/>
    <m/>
    <n v="-122.44"/>
    <x v="8"/>
    <x v="4"/>
    <x v="1"/>
  </r>
  <r>
    <s v="Checking"/>
    <x v="170"/>
    <s v="Starbucks"/>
    <n v="8.6300000000000008"/>
    <m/>
    <n v="-8.6300000000000008"/>
    <x v="12"/>
    <x v="3"/>
    <x v="1"/>
  </r>
  <r>
    <s v="Credit"/>
    <x v="170"/>
    <s v="Zomato"/>
    <n v="33.58"/>
    <m/>
    <n v="-33.58"/>
    <x v="10"/>
    <x v="3"/>
    <x v="1"/>
  </r>
  <r>
    <s v="Credit"/>
    <x v="170"/>
    <s v="IndianOil"/>
    <n v="62.97"/>
    <m/>
    <n v="-62.97"/>
    <x v="1"/>
    <x v="1"/>
    <x v="1"/>
  </r>
  <r>
    <s v="Saving"/>
    <x v="170"/>
    <s v="Apollo Clinic"/>
    <n v="119.64"/>
    <m/>
    <n v="-119.64"/>
    <x v="22"/>
    <x v="8"/>
    <x v="1"/>
  </r>
  <r>
    <s v="Saving"/>
    <x v="170"/>
    <s v="Blinkit"/>
    <n v="482.76"/>
    <m/>
    <n v="-482.76"/>
    <x v="16"/>
    <x v="2"/>
    <x v="1"/>
  </r>
  <r>
    <s v="Checking"/>
    <x v="171"/>
    <s v="VI"/>
    <n v="63.67"/>
    <m/>
    <n v="-63.67"/>
    <x v="11"/>
    <x v="2"/>
    <x v="1"/>
  </r>
  <r>
    <s v="Checking"/>
    <x v="171"/>
    <s v="Ola"/>
    <n v="26.86"/>
    <m/>
    <n v="-26.86"/>
    <x v="3"/>
    <x v="1"/>
    <x v="1"/>
  </r>
  <r>
    <s v="Checking"/>
    <x v="171"/>
    <s v="Subway"/>
    <n v="31.48"/>
    <m/>
    <n v="-31.48"/>
    <x v="5"/>
    <x v="3"/>
    <x v="1"/>
  </r>
  <r>
    <s v="Credit"/>
    <x v="171"/>
    <s v="IRCTC"/>
    <n v="337.23"/>
    <m/>
    <n v="-337.23"/>
    <x v="4"/>
    <x v="0"/>
    <x v="1"/>
  </r>
  <r>
    <s v="Saving"/>
    <x v="171"/>
    <s v="Zomato"/>
    <n v="18.010000000000002"/>
    <m/>
    <n v="-18.010000000000002"/>
    <x v="10"/>
    <x v="3"/>
    <x v="1"/>
  </r>
  <r>
    <s v="Credit"/>
    <x v="172"/>
    <s v="Ola"/>
    <n v="29.39"/>
    <m/>
    <n v="-29.39"/>
    <x v="3"/>
    <x v="1"/>
    <x v="1"/>
  </r>
  <r>
    <s v="Credit"/>
    <x v="172"/>
    <s v="IndianOil"/>
    <n v="39.18"/>
    <m/>
    <n v="-39.18"/>
    <x v="1"/>
    <x v="1"/>
    <x v="1"/>
  </r>
  <r>
    <s v="Credit"/>
    <x v="172"/>
    <s v="Clove Dental"/>
    <n v="191"/>
    <m/>
    <n v="-191"/>
    <x v="19"/>
    <x v="8"/>
    <x v="1"/>
  </r>
  <r>
    <s v="Checking"/>
    <x v="173"/>
    <s v="Bharat Petroleum"/>
    <n v="46.88"/>
    <m/>
    <n v="-46.88"/>
    <x v="1"/>
    <x v="1"/>
    <x v="1"/>
  </r>
  <r>
    <s v="Credit"/>
    <x v="173"/>
    <s v="IRCTC"/>
    <n v="432.38"/>
    <m/>
    <n v="-432.38"/>
    <x v="4"/>
    <x v="0"/>
    <x v="1"/>
  </r>
  <r>
    <s v="Saving"/>
    <x v="173"/>
    <s v="Fiverr"/>
    <m/>
    <n v="3369.24"/>
    <n v="3369.24"/>
    <x v="0"/>
    <x v="0"/>
    <x v="0"/>
  </r>
  <r>
    <s v="Saving"/>
    <x v="173"/>
    <s v="Clove Dental"/>
    <n v="274.95999999999998"/>
    <m/>
    <n v="-274.95999999999998"/>
    <x v="19"/>
    <x v="8"/>
    <x v="1"/>
  </r>
  <r>
    <s v="Checking"/>
    <x v="174"/>
    <s v="CCD"/>
    <n v="9.64"/>
    <m/>
    <n v="-9.64"/>
    <x v="12"/>
    <x v="3"/>
    <x v="1"/>
  </r>
  <r>
    <s v="Checking"/>
    <x v="174"/>
    <s v="Hostel Warden"/>
    <n v="884.35"/>
    <m/>
    <n v="-884.35"/>
    <x v="2"/>
    <x v="2"/>
    <x v="1"/>
  </r>
  <r>
    <s v="Credit"/>
    <x v="174"/>
    <s v="Disney+ Hotstar"/>
    <n v="30.78"/>
    <m/>
    <n v="-30.78"/>
    <x v="17"/>
    <x v="4"/>
    <x v="1"/>
  </r>
  <r>
    <s v="Saving"/>
    <x v="174"/>
    <s v="Starbucks"/>
    <n v="11.86"/>
    <m/>
    <n v="-11.86"/>
    <x v="12"/>
    <x v="3"/>
    <x v="1"/>
  </r>
  <r>
    <s v="Checking"/>
    <x v="175"/>
    <s v="Auto Rickshaw"/>
    <n v="38.479999999999997"/>
    <m/>
    <n v="-38.479999999999997"/>
    <x v="3"/>
    <x v="1"/>
    <x v="1"/>
  </r>
  <r>
    <s v="Checking"/>
    <x v="175"/>
    <s v="Swiggy"/>
    <n v="20.309999999999999"/>
    <m/>
    <n v="-20.309999999999999"/>
    <x v="10"/>
    <x v="3"/>
    <x v="1"/>
  </r>
  <r>
    <s v="Checking"/>
    <x v="175"/>
    <s v="Client Transfer"/>
    <m/>
    <n v="2228.11"/>
    <n v="2228.11"/>
    <x v="0"/>
    <x v="0"/>
    <x v="0"/>
  </r>
  <r>
    <s v="Saving"/>
    <x v="175"/>
    <s v="Zomato"/>
    <n v="30.78"/>
    <m/>
    <n v="-30.78"/>
    <x v="10"/>
    <x v="3"/>
    <x v="1"/>
  </r>
  <r>
    <s v="Saving"/>
    <x v="175"/>
    <s v="DMart"/>
    <n v="470.16"/>
    <m/>
    <n v="-470.16"/>
    <x v="16"/>
    <x v="2"/>
    <x v="1"/>
  </r>
  <r>
    <s v="Saving"/>
    <x v="175"/>
    <s v="Company HR"/>
    <m/>
    <n v="4146.76"/>
    <n v="4146.76"/>
    <x v="9"/>
    <x v="5"/>
    <x v="0"/>
  </r>
  <r>
    <s v="Saving"/>
    <x v="175"/>
    <s v="Blinkit"/>
    <n v="548.52"/>
    <m/>
    <n v="-548.52"/>
    <x v="16"/>
    <x v="2"/>
    <x v="1"/>
  </r>
  <r>
    <s v="Checking"/>
    <x v="176"/>
    <s v="IndianOil"/>
    <n v="14.5"/>
    <m/>
    <n v="-14.5"/>
    <x v="1"/>
    <x v="1"/>
    <x v="1"/>
  </r>
  <r>
    <s v="Credit"/>
    <x v="176"/>
    <s v="Company HR"/>
    <m/>
    <n v="4835.3100000000004"/>
    <n v="4835.3100000000004"/>
    <x v="9"/>
    <x v="5"/>
    <x v="0"/>
  </r>
  <r>
    <s v="Credit"/>
    <x v="176"/>
    <s v="Disney+ Hotstar"/>
    <n v="21.37"/>
    <m/>
    <n v="-21.37"/>
    <x v="17"/>
    <x v="4"/>
    <x v="1"/>
  </r>
  <r>
    <s v="Credit"/>
    <x v="176"/>
    <s v="HP Petrol Pump"/>
    <n v="44.08"/>
    <m/>
    <n v="-44.08"/>
    <x v="1"/>
    <x v="1"/>
    <x v="1"/>
  </r>
  <r>
    <s v="Checking"/>
    <x v="177"/>
    <s v="Anytime Fitness"/>
    <n v="136.43"/>
    <m/>
    <n v="-136.43"/>
    <x v="20"/>
    <x v="4"/>
    <x v="1"/>
  </r>
  <r>
    <s v="Saving"/>
    <x v="177"/>
    <s v="RedBus"/>
    <n v="488.35"/>
    <m/>
    <n v="-488.35"/>
    <x v="4"/>
    <x v="0"/>
    <x v="1"/>
  </r>
  <r>
    <s v="Checking"/>
    <x v="178"/>
    <s v="Ola"/>
    <n v="11.68"/>
    <m/>
    <n v="-11.68"/>
    <x v="3"/>
    <x v="1"/>
    <x v="1"/>
  </r>
  <r>
    <s v="Checking"/>
    <x v="178"/>
    <s v="Ola"/>
    <n v="21.46"/>
    <m/>
    <n v="-21.46"/>
    <x v="3"/>
    <x v="1"/>
    <x v="1"/>
  </r>
  <r>
    <s v="Credit"/>
    <x v="178"/>
    <s v="Stipend Transfer"/>
    <m/>
    <n v="5001.6400000000003"/>
    <n v="5001.6400000000003"/>
    <x v="9"/>
    <x v="5"/>
    <x v="0"/>
  </r>
  <r>
    <s v="Saving"/>
    <x v="178"/>
    <s v="Haldiram's"/>
    <n v="58.77"/>
    <m/>
    <n v="-58.77"/>
    <x v="5"/>
    <x v="3"/>
    <x v="1"/>
  </r>
  <r>
    <s v="Checking"/>
    <x v="179"/>
    <s v="Bank Interest"/>
    <m/>
    <n v="37.18"/>
    <n v="37.18"/>
    <x v="21"/>
    <x v="0"/>
    <x v="0"/>
  </r>
  <r>
    <s v="Credit"/>
    <x v="179"/>
    <s v="IndianOil"/>
    <n v="44.78"/>
    <m/>
    <n v="-44.78"/>
    <x v="1"/>
    <x v="1"/>
    <x v="1"/>
  </r>
  <r>
    <s v="Credit"/>
    <x v="179"/>
    <s v="HDFC Credila"/>
    <n v="642.28"/>
    <m/>
    <n v="-642.28"/>
    <x v="15"/>
    <x v="7"/>
    <x v="1"/>
  </r>
  <r>
    <s v="Saving"/>
    <x v="179"/>
    <s v="Haldiram's"/>
    <n v="57.37"/>
    <m/>
    <n v="-57.37"/>
    <x v="5"/>
    <x v="3"/>
    <x v="1"/>
  </r>
  <r>
    <s v="Credit"/>
    <x v="180"/>
    <s v="Stipend Transfer"/>
    <m/>
    <n v="4576.13"/>
    <n v="4576.13"/>
    <x v="9"/>
    <x v="5"/>
    <x v="0"/>
  </r>
  <r>
    <s v="Credit"/>
    <x v="180"/>
    <s v="Dental Care"/>
    <n v="95.15"/>
    <m/>
    <n v="-95.15"/>
    <x v="19"/>
    <x v="8"/>
    <x v="1"/>
  </r>
  <r>
    <s v="Credit"/>
    <x v="180"/>
    <s v="Biryani House"/>
    <n v="46.88"/>
    <m/>
    <n v="-46.88"/>
    <x v="5"/>
    <x v="3"/>
    <x v="1"/>
  </r>
  <r>
    <s v="Saving"/>
    <x v="180"/>
    <s v="CSPDCL"/>
    <n v="53.87"/>
    <m/>
    <n v="-53.87"/>
    <x v="7"/>
    <x v="2"/>
    <x v="1"/>
  </r>
  <r>
    <s v="Checking"/>
    <x v="179"/>
    <s v="Blinkit"/>
    <n v="220"/>
    <m/>
    <n v="-220"/>
    <x v="16"/>
    <x v="2"/>
    <x v="1"/>
  </r>
  <r>
    <s v="Checking"/>
    <x v="179"/>
    <s v="Upwork"/>
    <m/>
    <n v="21330"/>
    <n v="21330"/>
    <x v="0"/>
    <x v="0"/>
    <x v="0"/>
  </r>
  <r>
    <s v="Checking"/>
    <x v="179"/>
    <s v="Reliance Trends"/>
    <n v="5150"/>
    <m/>
    <n v="-5150"/>
    <x v="8"/>
    <x v="4"/>
    <x v="1"/>
  </r>
  <r>
    <s v="Credit"/>
    <x v="179"/>
    <s v="UPI Transfer"/>
    <n v="4750"/>
    <m/>
    <n v="-4750"/>
    <x v="14"/>
    <x v="6"/>
    <x v="2"/>
  </r>
  <r>
    <s v="Credit"/>
    <x v="179"/>
    <s v="Amazon"/>
    <n v="545"/>
    <m/>
    <n v="-545"/>
    <x v="13"/>
    <x v="4"/>
    <x v="1"/>
  </r>
  <r>
    <s v="Saving"/>
    <x v="179"/>
    <s v="Swiggy"/>
    <n v="795"/>
    <m/>
    <n v="-795"/>
    <x v="10"/>
    <x v="3"/>
    <x v="1"/>
  </r>
  <r>
    <s v="Credit"/>
    <x v="180"/>
    <s v="Apollo Clinic"/>
    <n v="645"/>
    <m/>
    <n v="-645"/>
    <x v="22"/>
    <x v="8"/>
    <x v="1"/>
  </r>
  <r>
    <s v="Credit"/>
    <x v="180"/>
    <s v="Jio"/>
    <n v="265"/>
    <m/>
    <n v="-265"/>
    <x v="11"/>
    <x v="2"/>
    <x v="1"/>
  </r>
  <r>
    <s v="Saving"/>
    <x v="180"/>
    <s v="Stipend Transfer"/>
    <m/>
    <n v="24380"/>
    <n v="24380"/>
    <x v="9"/>
    <x v="5"/>
    <x v="0"/>
  </r>
  <r>
    <s v="Saving"/>
    <x v="180"/>
    <s v="Subway"/>
    <n v="1320"/>
    <m/>
    <n v="-1320"/>
    <x v="5"/>
    <x v="3"/>
    <x v="1"/>
  </r>
  <r>
    <s v="Saving"/>
    <x v="180"/>
    <s v="Company HR"/>
    <m/>
    <n v="21390"/>
    <n v="21390"/>
    <x v="9"/>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3C88D-A929-4BFC-9F9D-E9363ACDB149}"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6:H13"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axis="axisRow"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axis="axisRow" showAll="0">
      <items count="12">
        <item m="1" x="10"/>
        <item x="7"/>
        <item x="3"/>
        <item x="4"/>
        <item x="5"/>
        <item x="2"/>
        <item x="8"/>
        <item x="6"/>
        <item x="1"/>
        <item x="0"/>
        <item m="1" x="9"/>
        <item t="default"/>
      </items>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7">
    <i>
      <x v="4"/>
    </i>
    <i r="1">
      <x v="32"/>
    </i>
    <i>
      <x v="9"/>
    </i>
    <i r="1">
      <x v="23"/>
    </i>
    <i r="1">
      <x v="41"/>
    </i>
    <i r="1">
      <x v="42"/>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2">
            <x v="0"/>
            <x v="1"/>
          </reference>
        </references>
      </pivotArea>
    </format>
  </formats>
  <conditionalFormats count="1">
    <conditionalFormat scope="field" priority="15">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841C0-6808-48C7-9F92-45B94C788D25}" name="PivotTable10"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O6:R32"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axis="axisRow" showAll="0" sortType="a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axis="axisRow" showAll="0" sortType="ascending">
      <items count="12">
        <item m="1" x="10"/>
        <item x="7"/>
        <item x="3"/>
        <item x="4"/>
        <item x="5"/>
        <item x="2"/>
        <item x="8"/>
        <item x="6"/>
        <item x="1"/>
        <item x="0"/>
        <item m="1" x="9"/>
        <item t="default"/>
      </items>
      <autoSortScope>
        <pivotArea dataOnly="0" outline="0" fieldPosition="0">
          <references count="1">
            <reference field="4294967294" count="1" selected="0">
              <x v="0"/>
            </reference>
          </references>
        </pivotArea>
      </autoSortScope>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26">
    <i>
      <x v="5"/>
    </i>
    <i r="1">
      <x v="25"/>
    </i>
    <i r="1">
      <x v="39"/>
    </i>
    <i r="1">
      <x v="30"/>
    </i>
    <i r="1">
      <x v="34"/>
    </i>
    <i>
      <x v="3"/>
    </i>
    <i r="1">
      <x v="31"/>
    </i>
    <i r="1">
      <x v="29"/>
    </i>
    <i r="1">
      <x v="36"/>
    </i>
    <i r="1">
      <x v="12"/>
    </i>
    <i r="1">
      <x v="40"/>
    </i>
    <i>
      <x v="1"/>
    </i>
    <i r="1">
      <x v="38"/>
    </i>
    <i>
      <x v="9"/>
    </i>
    <i r="1">
      <x v="27"/>
    </i>
    <i>
      <x v="2"/>
    </i>
    <i r="1">
      <x v="28"/>
    </i>
    <i r="1">
      <x v="33"/>
    </i>
    <i r="1">
      <x v="35"/>
    </i>
    <i>
      <x v="6"/>
    </i>
    <i r="1">
      <x v="3"/>
    </i>
    <i r="1">
      <x v="43"/>
    </i>
    <i>
      <x v="8"/>
    </i>
    <i r="1">
      <x v="24"/>
    </i>
    <i r="1">
      <x v="26"/>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3">
      <pivotArea outline="0" collapsedLevelsAreSubtotals="1" fieldPosition="0">
        <references count="1">
          <reference field="4294967294" count="1" selected="0">
            <x v="2"/>
          </reference>
        </references>
      </pivotArea>
    </format>
    <format dxfId="12">
      <pivotArea dataOnly="0" labelOnly="1" outline="0" fieldPosition="0">
        <references count="1">
          <reference field="4294967294" count="1">
            <x v="2"/>
          </reference>
        </references>
      </pivotArea>
    </format>
    <format dxfId="11">
      <pivotArea outline="0" fieldPosition="0">
        <references count="1">
          <reference field="4294967294" count="1">
            <x v="1"/>
          </reference>
        </references>
      </pivotArea>
    </format>
    <format dxfId="10">
      <pivotArea dataOnly="0" labelOnly="1" outline="0" fieldPosition="0">
        <references count="1">
          <reference field="4294967294" count="2">
            <x v="0"/>
            <x v="1"/>
          </reference>
        </references>
      </pivotArea>
    </format>
  </formats>
  <conditionalFormats count="1">
    <conditionalFormat scope="field" priority="10">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16F58-F081-4912-9726-170DA52E7FEE}" name="PivotTable6"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18:L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multipleItemSelectionAllowed="1" showAll="0">
      <items count="5">
        <item x="1"/>
        <item x="0"/>
        <item h="1"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hier="-1"/>
  </pageFields>
  <dataFields count="2">
    <dataField name="Net Savings" fld="5" baseField="10" baseItem="1" numFmtId="4"/>
    <dataField name="Sum of Income/(Expense)2" fld="5" baseField="0" baseItem="0" numFmtId="164"/>
  </dataFields>
  <formats count="3">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dataOnly="0" labelOnly="1" outline="0" fieldPosition="0">
        <references count="1">
          <reference field="4294967294" count="2">
            <x v="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4F44E2-56EB-490B-AA31-B59B0C4541BC}" name="PivotTable5"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18:H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showAll="0">
      <items count="5">
        <item x="1"/>
        <item x="0"/>
        <item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item="0" hier="-1"/>
  </pageFields>
  <dataFields count="2">
    <dataField name="Income" fld="5" baseField="0" baseItem="0" numFmtId="4"/>
    <dataField name="Sum of Income/(Expense)2" fld="5" baseField="0" baseItem="0" numFmtId="164"/>
  </dataFields>
  <formats count="3">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 dxfId="17">
      <pivotArea dataOnly="0" labelOnly="1" outline="0" fieldPosition="0">
        <references count="1">
          <reference field="4294967294" count="2">
            <x v="0"/>
            <x v="1"/>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10761-6EBE-45EC-81FF-DB17C8ACB810}" name="PivotTable4"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18:D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showAll="0">
      <items count="5">
        <item x="1"/>
        <item x="0"/>
        <item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22">
      <pivotArea outline="0" collapsedLevelsAreSubtotals="1" fieldPosition="0">
        <references count="1">
          <reference field="4294967294" count="1" selected="0">
            <x v="1"/>
          </reference>
        </references>
      </pivotArea>
    </format>
    <format dxfId="21">
      <pivotArea dataOnly="0" labelOnly="1" outline="0" fieldPosition="0">
        <references count="1">
          <reference field="4294967294" count="1">
            <x v="1"/>
          </reference>
        </references>
      </pivotArea>
    </format>
    <format dxfId="20">
      <pivotArea dataOnly="0" labelOnly="1" outline="0" fieldPosition="0">
        <references count="1">
          <reference field="4294967294" count="2">
            <x v="0"/>
            <x v="1"/>
          </reference>
        </references>
      </pivotArea>
    </format>
  </formats>
  <conditionalFormats count="1">
    <conditionalFormat scope="field" priority="3">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F523EF-0A1A-43AE-A520-CEE70E6B8BAC}" name="PivotTable9"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6:M14"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2">
        <item m="1" x="10"/>
        <item x="7"/>
        <item x="3"/>
        <item x="4"/>
        <item x="5"/>
        <item x="2"/>
        <item x="8"/>
        <item x="6"/>
        <item x="1"/>
        <item x="0"/>
        <item m="1" x="9"/>
        <item t="default"/>
      </items>
      <autoSortScope>
        <pivotArea dataOnly="0" outline="0" fieldPosition="0">
          <references count="1">
            <reference field="4294967294" count="1" selected="0">
              <x v="0"/>
            </reference>
          </references>
        </pivotArea>
      </autoSortScope>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7"/>
  </rowFields>
  <rowItems count="8">
    <i>
      <x v="5"/>
    </i>
    <i>
      <x v="3"/>
    </i>
    <i>
      <x v="1"/>
    </i>
    <i>
      <x v="9"/>
    </i>
    <i>
      <x v="2"/>
    </i>
    <i>
      <x v="6"/>
    </i>
    <i>
      <x v="8"/>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26">
      <pivotArea outline="0" collapsedLevelsAreSubtotals="1" fieldPosition="0">
        <references count="1">
          <reference field="4294967294" count="1" selected="0">
            <x v="2"/>
          </reference>
        </references>
      </pivotArea>
    </format>
    <format dxfId="25">
      <pivotArea dataOnly="0" labelOnly="1" outline="0" fieldPosition="0">
        <references count="1">
          <reference field="4294967294" count="1">
            <x v="2"/>
          </reference>
        </references>
      </pivotArea>
    </format>
    <format dxfId="24">
      <pivotArea outline="0" fieldPosition="0">
        <references count="1">
          <reference field="4294967294" count="1">
            <x v="1"/>
          </reference>
        </references>
      </pivotArea>
    </format>
    <format dxfId="23">
      <pivotArea dataOnly="0" labelOnly="1" outline="0" fieldPosition="0">
        <references count="1">
          <reference field="4294967294" count="2">
            <x v="0"/>
            <x v="1"/>
          </reference>
        </references>
      </pivotArea>
    </format>
  </formats>
  <conditionalFormats count="1">
    <conditionalFormat scope="field" priority="12">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BEB8368-F940-4C58-8C09-8AF73439E1BC}" sourceName="Months (Date)">
  <pivotTables>
    <pivotTable tabId="1" name="PivotTable7"/>
    <pivotTable tabId="1" name="PivotTable10"/>
    <pivotTable tabId="1" name="PivotTable9"/>
  </pivotTables>
  <data>
    <tabular pivotCacheId="1491467771">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9E278DA-D90E-4A48-9B7B-9ECA3BF31253}" sourceName="Years (Date)">
  <pivotTables>
    <pivotTable tabId="1" name="PivotTable7"/>
    <pivotTable tabId="1" name="PivotTable10"/>
    <pivotTable tabId="1" name="PivotTable4"/>
    <pivotTable tabId="1" name="PivotTable5"/>
    <pivotTable tabId="1" name="PivotTable6"/>
    <pivotTable tabId="1" name="PivotTable9"/>
  </pivotTables>
  <data>
    <tabular pivotCacheId="1491467771">
      <items count="3">
        <i x="1" s="1"/>
        <i x="0"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1092E7C9-A988-4A2A-A48C-9CCC1DF18CBB}" cache="Slicer_Months__Date" caption="Month" columnCount="2" rowHeight="247650"/>
  <slicer name="Years (Date)" xr10:uid="{45887F40-7684-43FC-8D76-FA9B7643729F}" cache="Slicer_Years__Date"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5FC18-3A1F-4CAA-BE08-D975AF1C9D42}" name="Transactions" displayName="Transactions" ref="B3:J734" totalsRowShown="0">
  <autoFilter ref="B3:J734" xr:uid="{12330E06-4000-447F-8341-82A928E2A878}"/>
  <sortState xmlns:xlrd2="http://schemas.microsoft.com/office/spreadsheetml/2017/richdata2" ref="B4:J520">
    <sortCondition ref="C4:C520"/>
  </sortState>
  <tableColumns count="9">
    <tableColumn id="1" xr3:uid="{C05852B8-9866-4245-8171-C0C61C3FF552}" name="Account"/>
    <tableColumn id="2" xr3:uid="{42F7EB6A-5D4D-45CF-95E4-16387897E289}" name="Date" dataDxfId="6"/>
    <tableColumn id="3" xr3:uid="{41B46BB1-6F67-407E-9A20-6F99E2A803B7}" name="From/To"/>
    <tableColumn id="4" xr3:uid="{1E0BF2B7-62FB-42BB-945E-418538CFC61F}" name="Debit (Spend)" dataDxfId="5"/>
    <tableColumn id="5" xr3:uid="{103AEB90-611C-4988-A3BF-97F1C3D31476}" name="Credit (Income)" dataDxfId="4"/>
    <tableColumn id="7" xr3:uid="{7D956E5F-9B0D-45B5-A8F0-628FA5C08147}" name="Income/(Expense)" dataDxfId="3"/>
    <tableColumn id="6" xr3:uid="{41B405F3-30B9-4642-9D94-E1B89D55005D}" name="Subcategory"/>
    <tableColumn id="8" xr3:uid="{D12F52CF-5F57-4E91-85F5-6515C85B70C7}" name="Category" dataDxfId="2">
      <calculatedColumnFormula>_xlfn.XLOOKUP(Transactions[[#This Row],[Subcategory]],categories[Subcategory],categories[Category],"Add Subcategory")</calculatedColumnFormula>
    </tableColumn>
    <tableColumn id="9" xr3:uid="{934EDC84-130A-43CE-806A-DE76C4252F04}" name="Category Type" dataDxfId="1">
      <calculatedColumnFormula>_xlfn.XLOOKUP(Transactions[[#This Row],[Subcategory]],categories[Subcategory],categories[Category Type],"Add Subcategory")</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35EBE-2771-4ED2-95AA-DAD89629F2E7}" name="categories" displayName="categories" ref="B3:D26" totalsRowShown="0" headerRowBorderDxfId="0">
  <autoFilter ref="B3:D26" xr:uid="{81335EBE-2771-4ED2-95AA-DAD89629F2E7}"/>
  <tableColumns count="3">
    <tableColumn id="1" xr3:uid="{AA618F54-240A-4848-8C58-4B79D2FA8F81}" name="Category"/>
    <tableColumn id="2" xr3:uid="{EF26031D-1DBF-4ED0-8241-821CD27B032B}" name="Subcategory"/>
    <tableColumn id="3" xr3:uid="{A71AE1C1-3D69-49AB-B4B9-B32C56689502}" name="Category Typ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921A-75AF-4468-A77A-16DA5084AC16}">
  <dimension ref="B1:R32"/>
  <sheetViews>
    <sheetView showGridLines="0" tabSelected="1" zoomScale="92" zoomScaleNormal="160" workbookViewId="0">
      <selection activeCell="J28" sqref="J28"/>
    </sheetView>
  </sheetViews>
  <sheetFormatPr defaultRowHeight="14.4" x14ac:dyDescent="0.3"/>
  <cols>
    <col min="1" max="1" width="3" customWidth="1"/>
    <col min="2" max="2" width="13.21875" bestFit="1" customWidth="1"/>
    <col min="3" max="3" width="13.6640625" bestFit="1" customWidth="1"/>
    <col min="4" max="4" width="23.33203125" bestFit="1" customWidth="1"/>
    <col min="5" max="5" width="1.6640625" customWidth="1"/>
    <col min="6" max="6" width="26.5546875" customWidth="1"/>
    <col min="7" max="7" width="12.5546875" customWidth="1"/>
    <col min="8" max="8" width="13.33203125" customWidth="1"/>
    <col min="9" max="9" width="1.6640625" customWidth="1"/>
    <col min="10" max="10" width="20.44140625" bestFit="1" customWidth="1"/>
    <col min="11" max="11" width="21.33203125" bestFit="1" customWidth="1"/>
    <col min="12" max="12" width="19.77734375" customWidth="1"/>
    <col min="13" max="13" width="10.88671875" customWidth="1"/>
    <col min="14" max="14" width="1.6640625" customWidth="1"/>
    <col min="15" max="15" width="19.33203125" bestFit="1" customWidth="1"/>
    <col min="16" max="16" width="22.109375" customWidth="1"/>
    <col min="17" max="17" width="9" bestFit="1" customWidth="1"/>
  </cols>
  <sheetData>
    <row r="1" spans="2:18" ht="7.5" customHeight="1" x14ac:dyDescent="0.3"/>
    <row r="2" spans="2:18" ht="37.5" customHeight="1" thickBot="1" x14ac:dyDescent="0.65">
      <c r="B2" s="13" t="s">
        <v>57</v>
      </c>
      <c r="C2" s="12"/>
      <c r="D2" s="12"/>
      <c r="E2" s="12"/>
      <c r="F2" s="12"/>
      <c r="G2" s="12"/>
      <c r="H2" s="12"/>
      <c r="I2" s="12"/>
      <c r="J2" s="15">
        <f>GETPIVOTDATA("Income",$F$6)</f>
        <v>249791.18000000005</v>
      </c>
      <c r="K2" s="14">
        <f>GETPIVOTDATA("Expense",$J$6)</f>
        <v>-124229.21999999999</v>
      </c>
      <c r="L2" s="15">
        <f>J2+K2</f>
        <v>125561.96000000006</v>
      </c>
      <c r="M2" s="12"/>
      <c r="N2" s="12"/>
      <c r="O2" s="12"/>
      <c r="P2" s="12"/>
      <c r="Q2" s="12"/>
      <c r="R2" s="12"/>
    </row>
    <row r="3" spans="2:18" ht="15" thickTop="1" x14ac:dyDescent="0.3"/>
    <row r="4" spans="2:18" x14ac:dyDescent="0.3">
      <c r="F4" s="5" t="s">
        <v>7</v>
      </c>
      <c r="G4" t="s">
        <v>40</v>
      </c>
      <c r="J4" s="5" t="s">
        <v>7</v>
      </c>
      <c r="K4" t="s">
        <v>36</v>
      </c>
      <c r="O4" s="5" t="s">
        <v>7</v>
      </c>
      <c r="P4" t="s">
        <v>36</v>
      </c>
    </row>
    <row r="6" spans="2:18" x14ac:dyDescent="0.3">
      <c r="G6" s="10" t="s">
        <v>40</v>
      </c>
      <c r="H6" s="11" t="s">
        <v>46</v>
      </c>
      <c r="I6" s="10"/>
      <c r="K6" s="10" t="s">
        <v>36</v>
      </c>
      <c r="L6" s="10" t="s">
        <v>47</v>
      </c>
      <c r="M6" s="8" t="s">
        <v>46</v>
      </c>
      <c r="P6" s="10" t="s">
        <v>36</v>
      </c>
      <c r="Q6" s="10" t="s">
        <v>47</v>
      </c>
      <c r="R6" s="8" t="s">
        <v>46</v>
      </c>
    </row>
    <row r="7" spans="2:18" x14ac:dyDescent="0.3">
      <c r="F7" s="6" t="s">
        <v>44</v>
      </c>
      <c r="G7" s="2">
        <v>179657.69000000006</v>
      </c>
      <c r="H7" s="8">
        <v>179657.69000000006</v>
      </c>
      <c r="J7" s="6" t="s">
        <v>41</v>
      </c>
      <c r="K7" s="2">
        <v>-57477.440000000002</v>
      </c>
      <c r="L7" s="9">
        <v>0.46267246948825735</v>
      </c>
      <c r="M7" s="8">
        <v>-57477.440000000002</v>
      </c>
      <c r="O7" s="6" t="s">
        <v>41</v>
      </c>
      <c r="P7" s="2">
        <v>-57477.440000000002</v>
      </c>
      <c r="Q7" s="9">
        <v>0.46267246948825735</v>
      </c>
      <c r="R7" s="8">
        <v>-57477.440000000002</v>
      </c>
    </row>
    <row r="8" spans="2:18" x14ac:dyDescent="0.3">
      <c r="F8" s="7" t="s">
        <v>68</v>
      </c>
      <c r="G8" s="2">
        <v>179657.69000000006</v>
      </c>
      <c r="H8" s="8">
        <v>179657.69000000006</v>
      </c>
      <c r="J8" s="6" t="s">
        <v>35</v>
      </c>
      <c r="K8" s="2">
        <v>-22479.159999999989</v>
      </c>
      <c r="L8" s="9">
        <v>0.18094905530277008</v>
      </c>
      <c r="M8" s="8">
        <v>-22479.159999999989</v>
      </c>
      <c r="O8" s="7" t="s">
        <v>72</v>
      </c>
      <c r="P8" s="2">
        <v>-31128.709999999995</v>
      </c>
      <c r="Q8" s="9">
        <v>0.25057478425768109</v>
      </c>
      <c r="R8" s="8">
        <v>-31128.709999999995</v>
      </c>
    </row>
    <row r="9" spans="2:18" x14ac:dyDescent="0.3">
      <c r="F9" s="6" t="s">
        <v>39</v>
      </c>
      <c r="G9" s="2">
        <v>70133.489999999991</v>
      </c>
      <c r="H9" s="8">
        <v>70133.489999999991</v>
      </c>
      <c r="J9" s="6" t="s">
        <v>42</v>
      </c>
      <c r="K9" s="2">
        <v>-17032.240000000002</v>
      </c>
      <c r="L9" s="9">
        <v>0.13710333205022138</v>
      </c>
      <c r="M9" s="8">
        <v>-17032.240000000002</v>
      </c>
      <c r="O9" s="7" t="s">
        <v>70</v>
      </c>
      <c r="P9" s="2">
        <v>-21938.45</v>
      </c>
      <c r="Q9" s="9">
        <v>0.17659653662801716</v>
      </c>
      <c r="R9" s="8">
        <v>-21938.45</v>
      </c>
    </row>
    <row r="10" spans="2:18" x14ac:dyDescent="0.3">
      <c r="F10" s="7" t="s">
        <v>77</v>
      </c>
      <c r="G10" s="2">
        <v>45452.380000000005</v>
      </c>
      <c r="H10" s="8">
        <v>45452.380000000005</v>
      </c>
      <c r="J10" s="6" t="s">
        <v>39</v>
      </c>
      <c r="K10" s="2">
        <v>-9436.1399999999976</v>
      </c>
      <c r="L10" s="9">
        <v>7.5957492126248541E-2</v>
      </c>
      <c r="M10" s="8">
        <v>-9436.1399999999976</v>
      </c>
      <c r="O10" s="7" t="s">
        <v>69</v>
      </c>
      <c r="P10" s="2">
        <v>-3089.63</v>
      </c>
      <c r="Q10" s="9">
        <v>2.4870396835784691E-2</v>
      </c>
      <c r="R10" s="8">
        <v>-3089.63</v>
      </c>
    </row>
    <row r="11" spans="2:18" x14ac:dyDescent="0.3">
      <c r="F11" s="7" t="s">
        <v>79</v>
      </c>
      <c r="G11" s="2">
        <v>23868.989999999998</v>
      </c>
      <c r="H11" s="8">
        <v>23868.989999999998</v>
      </c>
      <c r="J11" s="6" t="s">
        <v>37</v>
      </c>
      <c r="K11" s="2">
        <v>-6945.4599999999982</v>
      </c>
      <c r="L11" s="9">
        <v>5.5908424765123685E-2</v>
      </c>
      <c r="M11" s="8">
        <v>-6945.4599999999982</v>
      </c>
      <c r="O11" s="7" t="s">
        <v>71</v>
      </c>
      <c r="P11" s="2">
        <v>-1320.65</v>
      </c>
      <c r="Q11" s="9">
        <v>1.0630751766774357E-2</v>
      </c>
      <c r="R11" s="8">
        <v>-1320.65</v>
      </c>
    </row>
    <row r="12" spans="2:18" x14ac:dyDescent="0.3">
      <c r="F12" s="7" t="s">
        <v>78</v>
      </c>
      <c r="G12" s="2">
        <v>812.12</v>
      </c>
      <c r="H12" s="8">
        <v>812.12</v>
      </c>
      <c r="J12" s="6" t="s">
        <v>38</v>
      </c>
      <c r="K12" s="2">
        <v>-6730.5300000000016</v>
      </c>
      <c r="L12" s="9">
        <v>5.4178316502349465E-2</v>
      </c>
      <c r="M12" s="8">
        <v>-6730.5300000000016</v>
      </c>
      <c r="O12" s="6" t="s">
        <v>35</v>
      </c>
      <c r="P12" s="2">
        <v>-22479.16</v>
      </c>
      <c r="Q12" s="9">
        <v>0.18094905530277017</v>
      </c>
      <c r="R12" s="8">
        <v>-22479.16</v>
      </c>
    </row>
    <row r="13" spans="2:18" x14ac:dyDescent="0.3">
      <c r="F13" s="6" t="s">
        <v>45</v>
      </c>
      <c r="G13" s="2">
        <v>249791.18000000005</v>
      </c>
      <c r="H13" s="8">
        <v>249791.18000000005</v>
      </c>
      <c r="J13" s="6" t="s">
        <v>43</v>
      </c>
      <c r="K13" s="2">
        <v>-4128.25</v>
      </c>
      <c r="L13" s="9">
        <v>3.3230909765029522E-2</v>
      </c>
      <c r="M13" s="8">
        <v>-4128.25</v>
      </c>
      <c r="O13" s="7" t="s">
        <v>64</v>
      </c>
      <c r="P13" s="2">
        <v>-11919.8</v>
      </c>
      <c r="Q13" s="9">
        <v>9.5950051042741805E-2</v>
      </c>
      <c r="R13" s="8">
        <v>-11919.8</v>
      </c>
    </row>
    <row r="14" spans="2:18" x14ac:dyDescent="0.3">
      <c r="J14" s="6" t="s">
        <v>45</v>
      </c>
      <c r="K14" s="2">
        <v>-124229.21999999999</v>
      </c>
      <c r="L14" s="9">
        <v>1</v>
      </c>
      <c r="M14" s="8">
        <v>-124229.21999999999</v>
      </c>
      <c r="O14" s="7" t="s">
        <v>66</v>
      </c>
      <c r="P14" s="2">
        <v>-3487.0600000000004</v>
      </c>
      <c r="Q14" s="9">
        <v>2.8069563666261454E-2</v>
      </c>
      <c r="R14" s="8">
        <v>-3487.0600000000004</v>
      </c>
    </row>
    <row r="15" spans="2:18" x14ac:dyDescent="0.3">
      <c r="O15" s="7" t="s">
        <v>67</v>
      </c>
      <c r="P15" s="2">
        <v>-3103.6199999999994</v>
      </c>
      <c r="Q15" s="9">
        <v>2.4983011243248567E-2</v>
      </c>
      <c r="R15" s="8">
        <v>-3103.6199999999994</v>
      </c>
    </row>
    <row r="16" spans="2:18" x14ac:dyDescent="0.3">
      <c r="B16" s="5" t="s">
        <v>7</v>
      </c>
      <c r="C16" t="s">
        <v>40</v>
      </c>
      <c r="F16" s="5" t="s">
        <v>7</v>
      </c>
      <c r="G16" t="s">
        <v>36</v>
      </c>
      <c r="J16" s="5" t="s">
        <v>7</v>
      </c>
      <c r="K16" t="s">
        <v>55</v>
      </c>
      <c r="O16" s="7" t="s">
        <v>25</v>
      </c>
      <c r="P16" s="2">
        <v>-2952.4999999999995</v>
      </c>
      <c r="Q16" s="9">
        <v>2.3766550252831014E-2</v>
      </c>
      <c r="R16" s="8">
        <v>-2952.4999999999995</v>
      </c>
    </row>
    <row r="17" spans="2:18" x14ac:dyDescent="0.3">
      <c r="O17" s="7" t="s">
        <v>65</v>
      </c>
      <c r="P17" s="2">
        <v>-1016.18</v>
      </c>
      <c r="Q17" s="9">
        <v>8.1798790976873245E-3</v>
      </c>
      <c r="R17" s="8">
        <v>-1016.18</v>
      </c>
    </row>
    <row r="18" spans="2:18" x14ac:dyDescent="0.3">
      <c r="C18" s="10" t="s">
        <v>40</v>
      </c>
      <c r="D18" s="11" t="s">
        <v>46</v>
      </c>
      <c r="G18" s="10" t="s">
        <v>40</v>
      </c>
      <c r="H18" s="11" t="s">
        <v>46</v>
      </c>
      <c r="K18" s="10" t="s">
        <v>56</v>
      </c>
      <c r="L18" s="11" t="s">
        <v>46</v>
      </c>
      <c r="O18" s="6" t="s">
        <v>42</v>
      </c>
      <c r="P18" s="2">
        <v>-17032.240000000002</v>
      </c>
      <c r="Q18" s="9">
        <v>0.13710333205022138</v>
      </c>
      <c r="R18" s="8">
        <v>-17032.240000000002</v>
      </c>
    </row>
    <row r="19" spans="2:18" x14ac:dyDescent="0.3">
      <c r="B19" s="6" t="s">
        <v>54</v>
      </c>
      <c r="C19" s="2">
        <v>249791.18</v>
      </c>
      <c r="D19" s="8">
        <v>249791.18</v>
      </c>
      <c r="F19" s="6" t="s">
        <v>54</v>
      </c>
      <c r="G19" s="2">
        <v>-124229.21999999999</v>
      </c>
      <c r="H19" s="8">
        <v>-124229.21999999999</v>
      </c>
      <c r="J19" s="6" t="s">
        <v>54</v>
      </c>
      <c r="K19" s="2">
        <v>125561.95999999996</v>
      </c>
      <c r="L19" s="8">
        <v>125561.95999999996</v>
      </c>
      <c r="O19" s="7" t="s">
        <v>60</v>
      </c>
      <c r="P19" s="2">
        <v>-17032.240000000002</v>
      </c>
      <c r="Q19" s="9">
        <v>0.13710333205022138</v>
      </c>
      <c r="R19" s="8">
        <v>-17032.240000000002</v>
      </c>
    </row>
    <row r="20" spans="2:18" x14ac:dyDescent="0.3">
      <c r="B20" s="7" t="s">
        <v>48</v>
      </c>
      <c r="C20" s="2">
        <v>22526.58</v>
      </c>
      <c r="D20" s="8">
        <v>22526.58</v>
      </c>
      <c r="F20" s="7" t="s">
        <v>48</v>
      </c>
      <c r="G20" s="2">
        <v>-20245.490000000002</v>
      </c>
      <c r="H20" s="8">
        <v>-20245.490000000002</v>
      </c>
      <c r="J20" s="7" t="s">
        <v>48</v>
      </c>
      <c r="K20" s="2">
        <v>2281.0900000000006</v>
      </c>
      <c r="L20" s="8">
        <v>2281.0900000000006</v>
      </c>
      <c r="O20" s="6" t="s">
        <v>39</v>
      </c>
      <c r="P20" s="2">
        <v>-9436.1399999999976</v>
      </c>
      <c r="Q20" s="9">
        <v>7.5957492126248541E-2</v>
      </c>
      <c r="R20" s="8">
        <v>-9436.1399999999976</v>
      </c>
    </row>
    <row r="21" spans="2:18" x14ac:dyDescent="0.3">
      <c r="B21" s="7" t="s">
        <v>49</v>
      </c>
      <c r="C21" s="2">
        <v>35982</v>
      </c>
      <c r="D21" s="8">
        <v>35982</v>
      </c>
      <c r="F21" s="7" t="s">
        <v>49</v>
      </c>
      <c r="G21" s="2">
        <v>-18215.75</v>
      </c>
      <c r="H21" s="8">
        <v>-18215.75</v>
      </c>
      <c r="J21" s="7" t="s">
        <v>49</v>
      </c>
      <c r="K21" s="2">
        <v>17766.250000000004</v>
      </c>
      <c r="L21" s="8">
        <v>17766.250000000004</v>
      </c>
      <c r="O21" s="7" t="s">
        <v>80</v>
      </c>
      <c r="P21" s="2">
        <v>-9436.1399999999976</v>
      </c>
      <c r="Q21" s="9">
        <v>7.5957492126248541E-2</v>
      </c>
      <c r="R21" s="8">
        <v>-9436.1399999999976</v>
      </c>
    </row>
    <row r="22" spans="2:18" x14ac:dyDescent="0.3">
      <c r="B22" s="7" t="s">
        <v>50</v>
      </c>
      <c r="C22" s="2">
        <v>32675.42</v>
      </c>
      <c r="D22" s="8">
        <v>32675.42</v>
      </c>
      <c r="F22" s="7" t="s">
        <v>50</v>
      </c>
      <c r="G22" s="2">
        <v>-24033.139999999989</v>
      </c>
      <c r="H22" s="8">
        <v>-24033.139999999989</v>
      </c>
      <c r="J22" s="7" t="s">
        <v>50</v>
      </c>
      <c r="K22" s="2">
        <v>8642.279999999997</v>
      </c>
      <c r="L22" s="8">
        <v>8642.279999999997</v>
      </c>
      <c r="O22" s="6" t="s">
        <v>37</v>
      </c>
      <c r="P22" s="2">
        <v>-6945.4600000000009</v>
      </c>
      <c r="Q22" s="9">
        <v>5.5908424765123713E-2</v>
      </c>
      <c r="R22" s="8">
        <v>-6945.4600000000009</v>
      </c>
    </row>
    <row r="23" spans="2:18" x14ac:dyDescent="0.3">
      <c r="B23" s="7" t="s">
        <v>51</v>
      </c>
      <c r="C23" s="2">
        <v>26335.39</v>
      </c>
      <c r="D23" s="8">
        <v>26335.39</v>
      </c>
      <c r="F23" s="7" t="s">
        <v>51</v>
      </c>
      <c r="G23" s="2">
        <v>-14743.449999999999</v>
      </c>
      <c r="H23" s="8">
        <v>-14743.449999999999</v>
      </c>
      <c r="J23" s="7" t="s">
        <v>51</v>
      </c>
      <c r="K23" s="2">
        <v>11591.940000000004</v>
      </c>
      <c r="L23" s="8">
        <v>11591.940000000004</v>
      </c>
      <c r="O23" s="7" t="s">
        <v>62</v>
      </c>
      <c r="P23" s="2">
        <v>-3365.2500000000005</v>
      </c>
      <c r="Q23" s="9">
        <v>2.7089037506634918E-2</v>
      </c>
      <c r="R23" s="8">
        <v>-3365.2500000000005</v>
      </c>
    </row>
    <row r="24" spans="2:18" x14ac:dyDescent="0.3">
      <c r="B24" s="7" t="s">
        <v>52</v>
      </c>
      <c r="C24" s="2">
        <v>24959.08</v>
      </c>
      <c r="D24" s="8">
        <v>24959.08</v>
      </c>
      <c r="F24" s="7" t="s">
        <v>52</v>
      </c>
      <c r="G24" s="2">
        <v>-15541.710000000003</v>
      </c>
      <c r="H24" s="8">
        <v>-15541.710000000003</v>
      </c>
      <c r="J24" s="7" t="s">
        <v>52</v>
      </c>
      <c r="K24" s="2">
        <v>9417.3699999999935</v>
      </c>
      <c r="L24" s="8">
        <v>9417.3699999999935</v>
      </c>
      <c r="O24" s="7" t="s">
        <v>63</v>
      </c>
      <c r="P24" s="2">
        <v>-2998.2000000000003</v>
      </c>
      <c r="Q24" s="9">
        <v>2.4134418617455706E-2</v>
      </c>
      <c r="R24" s="8">
        <v>-2998.2000000000003</v>
      </c>
    </row>
    <row r="25" spans="2:18" x14ac:dyDescent="0.3">
      <c r="B25" s="7" t="s">
        <v>53</v>
      </c>
      <c r="C25" s="2">
        <v>107312.70999999999</v>
      </c>
      <c r="D25" s="8">
        <v>107312.70999999999</v>
      </c>
      <c r="F25" s="7" t="s">
        <v>53</v>
      </c>
      <c r="G25" s="2">
        <v>-31449.679999999993</v>
      </c>
      <c r="H25" s="8">
        <v>-31449.679999999993</v>
      </c>
      <c r="J25" s="7" t="s">
        <v>53</v>
      </c>
      <c r="K25" s="2">
        <v>75863.02999999997</v>
      </c>
      <c r="L25" s="8">
        <v>75863.02999999997</v>
      </c>
      <c r="O25" s="7" t="s">
        <v>61</v>
      </c>
      <c r="P25" s="2">
        <v>-582.00999999999988</v>
      </c>
      <c r="Q25" s="9">
        <v>4.6849686410330837E-3</v>
      </c>
      <c r="R25" s="8">
        <v>-582.00999999999988</v>
      </c>
    </row>
    <row r="26" spans="2:18" x14ac:dyDescent="0.3">
      <c r="B26" s="6" t="s">
        <v>45</v>
      </c>
      <c r="C26" s="2">
        <v>249791.18</v>
      </c>
      <c r="D26" s="8">
        <v>249791.18</v>
      </c>
      <c r="F26" s="6" t="s">
        <v>45</v>
      </c>
      <c r="G26" s="2">
        <v>-124229.21999999999</v>
      </c>
      <c r="H26" s="8">
        <v>-124229.21999999999</v>
      </c>
      <c r="J26" s="6" t="s">
        <v>45</v>
      </c>
      <c r="K26" s="2">
        <v>125561.95999999996</v>
      </c>
      <c r="L26" s="8">
        <v>125561.95999999996</v>
      </c>
      <c r="O26" s="6" t="s">
        <v>38</v>
      </c>
      <c r="P26" s="2">
        <v>-6730.5299999999988</v>
      </c>
      <c r="Q26" s="9">
        <v>5.4178316502349444E-2</v>
      </c>
      <c r="R26" s="8">
        <v>-6730.5299999999988</v>
      </c>
    </row>
    <row r="27" spans="2:18" x14ac:dyDescent="0.3">
      <c r="O27" s="7" t="s">
        <v>26</v>
      </c>
      <c r="P27" s="2">
        <v>-3969.1199999999994</v>
      </c>
      <c r="Q27" s="9">
        <v>3.1949971190352797E-2</v>
      </c>
      <c r="R27" s="8">
        <v>-3969.1199999999994</v>
      </c>
    </row>
    <row r="28" spans="2:18" x14ac:dyDescent="0.3">
      <c r="O28" s="7" t="s">
        <v>73</v>
      </c>
      <c r="P28" s="2">
        <v>-2761.41</v>
      </c>
      <c r="Q28" s="9">
        <v>2.2228345311996647E-2</v>
      </c>
      <c r="R28" s="8">
        <v>-2761.41</v>
      </c>
    </row>
    <row r="29" spans="2:18" x14ac:dyDescent="0.3">
      <c r="O29" s="6" t="s">
        <v>43</v>
      </c>
      <c r="P29" s="2">
        <v>-4128.25</v>
      </c>
      <c r="Q29" s="9">
        <v>3.3230909765029522E-2</v>
      </c>
      <c r="R29" s="8">
        <v>-4128.25</v>
      </c>
    </row>
    <row r="30" spans="2:18" x14ac:dyDescent="0.3">
      <c r="O30" s="7" t="s">
        <v>75</v>
      </c>
      <c r="P30" s="2">
        <v>-2450.79</v>
      </c>
      <c r="Q30" s="9">
        <v>1.9727967381587039E-2</v>
      </c>
      <c r="R30" s="8">
        <v>-2450.79</v>
      </c>
    </row>
    <row r="31" spans="2:18" x14ac:dyDescent="0.3">
      <c r="O31" s="7" t="s">
        <v>76</v>
      </c>
      <c r="P31" s="2">
        <v>-1677.4600000000003</v>
      </c>
      <c r="Q31" s="9">
        <v>1.3502942383442481E-2</v>
      </c>
      <c r="R31" s="8">
        <v>-1677.4600000000003</v>
      </c>
    </row>
    <row r="32" spans="2:18" x14ac:dyDescent="0.3">
      <c r="O32" s="6" t="s">
        <v>45</v>
      </c>
      <c r="P32" s="2">
        <v>-124229.21999999999</v>
      </c>
      <c r="Q32" s="9">
        <v>1</v>
      </c>
      <c r="R32" s="8">
        <v>-124229.21999999999</v>
      </c>
    </row>
  </sheetData>
  <conditionalFormatting pivot="1" sqref="H10:H12 H8">
    <cfRule type="dataBar" priority="15">
      <dataBar>
        <cfvo type="min"/>
        <cfvo type="max"/>
        <color theme="4"/>
      </dataBar>
      <extLst>
        <ext xmlns:x14="http://schemas.microsoft.com/office/spreadsheetml/2009/9/main" uri="{B025F937-C7B1-47D3-B67F-A62EFF666E3E}">
          <x14:id>{531011D1-D8BE-429F-A220-184756F3A147}</x14:id>
        </ext>
      </extLst>
    </cfRule>
  </conditionalFormatting>
  <conditionalFormatting pivot="1" sqref="M7:M13">
    <cfRule type="dataBar" priority="12">
      <dataBar>
        <cfvo type="min"/>
        <cfvo type="max"/>
        <color rgb="FF638EC6"/>
      </dataBar>
      <extLst>
        <ext xmlns:x14="http://schemas.microsoft.com/office/spreadsheetml/2009/9/main" uri="{B025F937-C7B1-47D3-B67F-A62EFF666E3E}">
          <x14:id>{114529A2-6D06-49EB-B0BB-F6B50E63DB2E}</x14:id>
        </ext>
      </extLst>
    </cfRule>
  </conditionalFormatting>
  <conditionalFormatting pivot="1" sqref="R8:R11 R13:R17 R19 R21 R23:R25 R27:R28 R30:R31">
    <cfRule type="dataBar" priority="10">
      <dataBar>
        <cfvo type="min"/>
        <cfvo type="max"/>
        <color rgb="FF638EC6"/>
      </dataBar>
      <extLst>
        <ext xmlns:x14="http://schemas.microsoft.com/office/spreadsheetml/2009/9/main" uri="{B025F937-C7B1-47D3-B67F-A62EFF666E3E}">
          <x14:id>{EB9C52C0-90CA-49F9-A299-38C07701C044}</x14:id>
        </ext>
      </extLst>
    </cfRule>
  </conditionalFormatting>
  <conditionalFormatting pivot="1" sqref="D20:D25">
    <cfRule type="dataBar" priority="3">
      <dataBar>
        <cfvo type="min"/>
        <cfvo type="max"/>
        <color theme="4"/>
      </dataBar>
      <extLst>
        <ext xmlns:x14="http://schemas.microsoft.com/office/spreadsheetml/2009/9/main" uri="{B025F937-C7B1-47D3-B67F-A62EFF666E3E}">
          <x14:id>{714E2AB6-6A10-4261-A96A-6045F1CA96A4}</x14:id>
        </ext>
      </extLst>
    </cfRule>
  </conditionalFormatting>
  <conditionalFormatting pivot="1" sqref="H20:H25">
    <cfRule type="dataBar" priority="2">
      <dataBar>
        <cfvo type="min"/>
        <cfvo type="max"/>
        <color theme="4"/>
      </dataBar>
      <extLst>
        <ext xmlns:x14="http://schemas.microsoft.com/office/spreadsheetml/2009/9/main" uri="{B025F937-C7B1-47D3-B67F-A62EFF666E3E}">
          <x14:id>{3F98F029-64A0-4211-8ABF-BC3B9B51F80F}</x14:id>
        </ext>
      </extLst>
    </cfRule>
  </conditionalFormatting>
  <conditionalFormatting pivot="1" sqref="L20:L25">
    <cfRule type="dataBar" priority="1">
      <dataBar>
        <cfvo type="min"/>
        <cfvo type="max"/>
        <color theme="4"/>
      </dataBar>
      <extLst>
        <ext xmlns:x14="http://schemas.microsoft.com/office/spreadsheetml/2009/9/main" uri="{B025F937-C7B1-47D3-B67F-A62EFF666E3E}">
          <x14:id>{FBEA5B8E-BBF2-4A2D-9BF7-67774A943B50}</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531011D1-D8BE-429F-A220-184756F3A147}">
            <x14:dataBar minLength="0" maxLength="100" gradient="0">
              <x14:cfvo type="autoMin"/>
              <x14:cfvo type="autoMax"/>
              <x14:negativeFillColor rgb="FFFF0000"/>
              <x14:axisColor rgb="FF000000"/>
            </x14:dataBar>
          </x14:cfRule>
          <xm:sqref>H10:H12 H8</xm:sqref>
        </x14:conditionalFormatting>
        <x14:conditionalFormatting xmlns:xm="http://schemas.microsoft.com/office/excel/2006/main" pivot="1">
          <x14:cfRule type="dataBar" id="{114529A2-6D06-49EB-B0BB-F6B50E63DB2E}">
            <x14:dataBar minLength="0" maxLength="100" gradient="0" direction="rightToLeft">
              <x14:cfvo type="autoMin"/>
              <x14:cfvo type="autoMax"/>
              <x14:negativeFillColor theme="7"/>
              <x14:axisColor rgb="FF000000"/>
            </x14:dataBar>
          </x14:cfRule>
          <xm:sqref>M7:M13</xm:sqref>
        </x14:conditionalFormatting>
        <x14:conditionalFormatting xmlns:xm="http://schemas.microsoft.com/office/excel/2006/main" pivot="1">
          <x14:cfRule type="dataBar" id="{EB9C52C0-90CA-49F9-A299-38C07701C044}">
            <x14:dataBar minLength="0" maxLength="100" gradient="0" direction="rightToLeft">
              <x14:cfvo type="autoMin"/>
              <x14:cfvo type="autoMax"/>
              <x14:negativeFillColor theme="7"/>
              <x14:axisColor rgb="FF000000"/>
            </x14:dataBar>
          </x14:cfRule>
          <xm:sqref>R8:R11 R13:R17 R19 R21 R23:R25 R27:R28 R30:R31</xm:sqref>
        </x14:conditionalFormatting>
        <x14:conditionalFormatting xmlns:xm="http://schemas.microsoft.com/office/excel/2006/main" pivot="1">
          <x14:cfRule type="dataBar" id="{714E2AB6-6A10-4261-A96A-6045F1CA96A4}">
            <x14:dataBar minLength="0" maxLength="100" gradient="0">
              <x14:cfvo type="autoMin"/>
              <x14:cfvo type="autoMax"/>
              <x14:negativeFillColor rgb="FFFF0000"/>
              <x14:axisColor rgb="FF000000"/>
            </x14:dataBar>
          </x14:cfRule>
          <xm:sqref>D20:D25</xm:sqref>
        </x14:conditionalFormatting>
        <x14:conditionalFormatting xmlns:xm="http://schemas.microsoft.com/office/excel/2006/main" pivot="1">
          <x14:cfRule type="dataBar" id="{3F98F029-64A0-4211-8ABF-BC3B9B51F80F}">
            <x14:dataBar minLength="0" maxLength="100" gradient="0" direction="rightToLeft">
              <x14:cfvo type="autoMin"/>
              <x14:cfvo type="autoMax"/>
              <x14:negativeFillColor theme="7"/>
              <x14:axisColor rgb="FF000000"/>
            </x14:dataBar>
          </x14:cfRule>
          <xm:sqref>H20:H25</xm:sqref>
        </x14:conditionalFormatting>
        <x14:conditionalFormatting xmlns:xm="http://schemas.microsoft.com/office/excel/2006/main" pivot="1">
          <x14:cfRule type="dataBar" id="{FBEA5B8E-BBF2-4A2D-9BF7-67774A943B50}">
            <x14:dataBar minLength="0" maxLength="100" gradient="0">
              <x14:cfvo type="autoMin"/>
              <x14:cfvo type="autoMax"/>
              <x14:negativeFillColor rgb="FFFF0000"/>
              <x14:axisColor rgb="FF000000"/>
            </x14:dataBar>
          </x14:cfRule>
          <xm:sqref>L20:L25</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384B-108E-405F-9654-4C9F0AC9408A}">
  <dimension ref="A1:P734"/>
  <sheetViews>
    <sheetView zoomScaleNormal="100" workbookViewId="0">
      <selection sqref="A1:XFD1"/>
    </sheetView>
  </sheetViews>
  <sheetFormatPr defaultRowHeight="14.4" x14ac:dyDescent="0.3"/>
  <cols>
    <col min="1" max="1" width="2.88671875" customWidth="1"/>
    <col min="2" max="2" width="12.5546875" customWidth="1"/>
    <col min="3" max="3" width="11.109375" style="1" bestFit="1" customWidth="1"/>
    <col min="4" max="4" width="17.88671875" bestFit="1" customWidth="1"/>
    <col min="5" max="5" width="16" bestFit="1" customWidth="1"/>
    <col min="6" max="6" width="17.6640625" bestFit="1" customWidth="1"/>
    <col min="7" max="7" width="20.109375" bestFit="1" customWidth="1"/>
    <col min="8" max="9" width="16.33203125" customWidth="1"/>
    <col min="10" max="10" width="16.33203125" bestFit="1" customWidth="1"/>
    <col min="12" max="12" width="14.5546875" customWidth="1"/>
    <col min="13" max="13" width="15.5546875" hidden="1" customWidth="1"/>
  </cols>
  <sheetData>
    <row r="1" spans="1:16" s="19" customFormat="1" ht="48.75" customHeight="1" x14ac:dyDescent="0.4">
      <c r="A1" s="16" t="s">
        <v>58</v>
      </c>
      <c r="B1" s="17"/>
      <c r="C1" s="18"/>
      <c r="D1" s="17"/>
      <c r="E1" s="17"/>
      <c r="F1" s="17"/>
      <c r="G1" s="17"/>
      <c r="H1" s="17"/>
      <c r="I1" s="17"/>
      <c r="J1" s="17"/>
      <c r="K1" s="17"/>
      <c r="L1" s="17"/>
      <c r="M1" s="17"/>
      <c r="N1" s="17"/>
      <c r="O1" s="17"/>
      <c r="P1" s="17"/>
    </row>
    <row r="3" spans="1:16" x14ac:dyDescent="0.3">
      <c r="B3" t="s">
        <v>0</v>
      </c>
      <c r="C3" s="1" t="s">
        <v>1</v>
      </c>
      <c r="D3" t="s">
        <v>81</v>
      </c>
      <c r="E3" t="s">
        <v>2</v>
      </c>
      <c r="F3" t="s">
        <v>3</v>
      </c>
      <c r="G3" t="s">
        <v>4</v>
      </c>
      <c r="H3" t="s">
        <v>5</v>
      </c>
      <c r="I3" t="s">
        <v>6</v>
      </c>
      <c r="J3" t="s">
        <v>7</v>
      </c>
    </row>
    <row r="4" spans="1:16" x14ac:dyDescent="0.3">
      <c r="B4" t="s">
        <v>10</v>
      </c>
      <c r="C4" s="1">
        <v>45658</v>
      </c>
      <c r="D4" t="s">
        <v>124</v>
      </c>
      <c r="F4">
        <v>3044.31</v>
      </c>
      <c r="G4">
        <v>3044.31</v>
      </c>
      <c r="H4" t="s">
        <v>77</v>
      </c>
      <c r="I4" s="3" t="str">
        <f>_xlfn.XLOOKUP(Transactions[[#This Row],[Subcategory]],categories[Subcategory],categories[Category],"Add Subcategory")</f>
        <v>Variable</v>
      </c>
      <c r="J4" s="3" t="str">
        <f>_xlfn.XLOOKUP(Transactions[[#This Row],[Subcategory]],categories[Subcategory],categories[Category Type],"Add Subcategory")</f>
        <v>Income</v>
      </c>
      <c r="M4" t="s">
        <v>9</v>
      </c>
    </row>
    <row r="5" spans="1:16" x14ac:dyDescent="0.3">
      <c r="B5" t="s">
        <v>10</v>
      </c>
      <c r="C5" s="1">
        <v>45659</v>
      </c>
      <c r="D5" t="s">
        <v>82</v>
      </c>
      <c r="E5">
        <v>45.48</v>
      </c>
      <c r="G5">
        <v>-45.48</v>
      </c>
      <c r="H5" t="s">
        <v>75</v>
      </c>
      <c r="I5" s="3" t="str">
        <f>_xlfn.XLOOKUP(Transactions[[#This Row],[Subcategory]],categories[Subcategory],categories[Category],"Add Subcategory")</f>
        <v>Transport</v>
      </c>
      <c r="J5" s="3" t="str">
        <f>_xlfn.XLOOKUP(Transactions[[#This Row],[Subcategory]],categories[Subcategory],categories[Category Type],"Add Subcategory")</f>
        <v>Expense</v>
      </c>
      <c r="M5" t="s">
        <v>11</v>
      </c>
    </row>
    <row r="6" spans="1:16" x14ac:dyDescent="0.3">
      <c r="B6" t="s">
        <v>8</v>
      </c>
      <c r="C6" s="1">
        <v>45659</v>
      </c>
      <c r="D6" t="s">
        <v>85</v>
      </c>
      <c r="E6">
        <v>1227.18</v>
      </c>
      <c r="G6">
        <v>-1227.18</v>
      </c>
      <c r="H6" t="s">
        <v>72</v>
      </c>
      <c r="I6" s="3" t="str">
        <f>_xlfn.XLOOKUP(Transactions[[#This Row],[Subcategory]],categories[Subcategory],categories[Category],"Add Subcategory")</f>
        <v>Living Expenses</v>
      </c>
      <c r="J6" s="3" t="str">
        <f>_xlfn.XLOOKUP(Transactions[[#This Row],[Subcategory]],categories[Subcategory],categories[Category Type],"Add Subcategory")</f>
        <v>Expense</v>
      </c>
      <c r="M6" t="s">
        <v>12</v>
      </c>
    </row>
    <row r="7" spans="1:16" x14ac:dyDescent="0.3">
      <c r="B7" t="s">
        <v>8</v>
      </c>
      <c r="C7" s="1">
        <v>45659</v>
      </c>
      <c r="D7" t="s">
        <v>88</v>
      </c>
      <c r="E7">
        <v>25.18</v>
      </c>
      <c r="G7">
        <v>-25.18</v>
      </c>
      <c r="H7" t="s">
        <v>76</v>
      </c>
      <c r="I7" s="3" t="str">
        <f>_xlfn.XLOOKUP(Transactions[[#This Row],[Subcategory]],categories[Subcategory],categories[Category],"Add Subcategory")</f>
        <v>Transport</v>
      </c>
      <c r="J7" s="3" t="str">
        <f>_xlfn.XLOOKUP(Transactions[[#This Row],[Subcategory]],categories[Subcategory],categories[Category Type],"Add Subcategory")</f>
        <v>Expense</v>
      </c>
      <c r="M7" t="s">
        <v>13</v>
      </c>
    </row>
    <row r="8" spans="1:16" x14ac:dyDescent="0.3">
      <c r="B8" t="s">
        <v>10</v>
      </c>
      <c r="C8" s="1">
        <v>45660</v>
      </c>
      <c r="D8" t="s">
        <v>117</v>
      </c>
      <c r="E8">
        <v>104.25</v>
      </c>
      <c r="G8">
        <v>-104.25</v>
      </c>
      <c r="H8" t="s">
        <v>80</v>
      </c>
      <c r="I8" s="3" t="str">
        <f>_xlfn.XLOOKUP(Transactions[[#This Row],[Subcategory]],categories[Subcategory],categories[Category],"Add Subcategory")</f>
        <v>Variable</v>
      </c>
      <c r="J8" s="3" t="str">
        <f>_xlfn.XLOOKUP(Transactions[[#This Row],[Subcategory]],categories[Subcategory],categories[Category Type],"Add Subcategory")</f>
        <v>Expense</v>
      </c>
      <c r="M8" t="s">
        <v>15</v>
      </c>
    </row>
    <row r="9" spans="1:16" x14ac:dyDescent="0.3">
      <c r="B9" t="s">
        <v>10</v>
      </c>
      <c r="C9" s="1">
        <v>45660</v>
      </c>
      <c r="D9" t="s">
        <v>141</v>
      </c>
      <c r="E9">
        <v>30.08</v>
      </c>
      <c r="G9">
        <v>-30.08</v>
      </c>
      <c r="H9" t="s">
        <v>62</v>
      </c>
      <c r="I9" s="3" t="str">
        <f>_xlfn.XLOOKUP(Transactions[[#This Row],[Subcategory]],categories[Subcategory],categories[Category],"Add Subcategory")</f>
        <v>Dining Out</v>
      </c>
      <c r="J9" s="3" t="str">
        <f>_xlfn.XLOOKUP(Transactions[[#This Row],[Subcategory]],categories[Subcategory],categories[Category Type],"Add Subcategory")</f>
        <v>Expense</v>
      </c>
      <c r="M9" t="s">
        <v>16</v>
      </c>
    </row>
    <row r="10" spans="1:16" x14ac:dyDescent="0.3">
      <c r="B10" t="s">
        <v>14</v>
      </c>
      <c r="C10" s="1">
        <v>45660</v>
      </c>
      <c r="D10" t="s">
        <v>130</v>
      </c>
      <c r="E10">
        <v>79.760000000000005</v>
      </c>
      <c r="G10">
        <v>-79.760000000000005</v>
      </c>
      <c r="H10" t="s">
        <v>66</v>
      </c>
      <c r="I10" s="3" t="str">
        <f>_xlfn.XLOOKUP(Transactions[[#This Row],[Subcategory]],categories[Subcategory],categories[Category],"Add Subcategory")</f>
        <v>Discretionary</v>
      </c>
      <c r="J10" s="3" t="str">
        <f>_xlfn.XLOOKUP(Transactions[[#This Row],[Subcategory]],categories[Subcategory],categories[Category Type],"Add Subcategory")</f>
        <v>Expense</v>
      </c>
      <c r="M10" t="s">
        <v>17</v>
      </c>
    </row>
    <row r="11" spans="1:16" x14ac:dyDescent="0.3">
      <c r="B11" t="s">
        <v>14</v>
      </c>
      <c r="C11" s="1">
        <v>45660</v>
      </c>
      <c r="D11" t="s">
        <v>118</v>
      </c>
      <c r="E11">
        <v>64.37</v>
      </c>
      <c r="G11">
        <v>-64.37</v>
      </c>
      <c r="H11" t="s">
        <v>75</v>
      </c>
      <c r="I11" s="3" t="str">
        <f>_xlfn.XLOOKUP(Transactions[[#This Row],[Subcategory]],categories[Subcategory],categories[Category],"Add Subcategory")</f>
        <v>Transport</v>
      </c>
      <c r="J11" s="3" t="str">
        <f>_xlfn.XLOOKUP(Transactions[[#This Row],[Subcategory]],categories[Subcategory],categories[Category Type],"Add Subcategory")</f>
        <v>Expense</v>
      </c>
      <c r="M11" t="s">
        <v>15</v>
      </c>
    </row>
    <row r="12" spans="1:16" x14ac:dyDescent="0.3">
      <c r="B12" t="s">
        <v>10</v>
      </c>
      <c r="C12" s="1">
        <v>45661</v>
      </c>
      <c r="D12" t="s">
        <v>112</v>
      </c>
      <c r="E12">
        <v>156.02000000000001</v>
      </c>
      <c r="G12">
        <v>-156.02000000000001</v>
      </c>
      <c r="H12" t="s">
        <v>69</v>
      </c>
      <c r="I12" s="3" t="str">
        <f>_xlfn.XLOOKUP(Transactions[[#This Row],[Subcategory]],categories[Subcategory],categories[Category],"Add Subcategory")</f>
        <v>Living Expenses</v>
      </c>
      <c r="J12" s="3" t="str">
        <f>_xlfn.XLOOKUP(Transactions[[#This Row],[Subcategory]],categories[Subcategory],categories[Category Type],"Add Subcategory")</f>
        <v>Expense</v>
      </c>
      <c r="M12" t="s">
        <v>15</v>
      </c>
    </row>
    <row r="13" spans="1:16" x14ac:dyDescent="0.3">
      <c r="B13" t="s">
        <v>10</v>
      </c>
      <c r="C13" s="1">
        <v>45661</v>
      </c>
      <c r="D13" t="s">
        <v>133</v>
      </c>
      <c r="E13">
        <v>299.45</v>
      </c>
      <c r="G13">
        <v>-299.45</v>
      </c>
      <c r="H13" t="s">
        <v>64</v>
      </c>
      <c r="I13" s="3" t="str">
        <f>_xlfn.XLOOKUP(Transactions[[#This Row],[Subcategory]],categories[Subcategory],categories[Category],"Add Subcategory")</f>
        <v>Discretionary</v>
      </c>
      <c r="J13" s="3" t="str">
        <f>_xlfn.XLOOKUP(Transactions[[#This Row],[Subcategory]],categories[Subcategory],categories[Category Type],"Add Subcategory")</f>
        <v>Expense</v>
      </c>
      <c r="M13" t="s">
        <v>15</v>
      </c>
    </row>
    <row r="14" spans="1:16" x14ac:dyDescent="0.3">
      <c r="B14" t="s">
        <v>14</v>
      </c>
      <c r="C14" s="1">
        <v>45661</v>
      </c>
      <c r="D14" t="s">
        <v>143</v>
      </c>
      <c r="E14">
        <v>103.55</v>
      </c>
      <c r="G14">
        <v>-103.55</v>
      </c>
      <c r="H14" t="s">
        <v>64</v>
      </c>
      <c r="I14" s="3" t="str">
        <f>_xlfn.XLOOKUP(Transactions[[#This Row],[Subcategory]],categories[Subcategory],categories[Category],"Add Subcategory")</f>
        <v>Discretionary</v>
      </c>
      <c r="J14" s="3" t="str">
        <f>_xlfn.XLOOKUP(Transactions[[#This Row],[Subcategory]],categories[Subcategory],categories[Category Type],"Add Subcategory")</f>
        <v>Expense</v>
      </c>
      <c r="M14" t="s">
        <v>15</v>
      </c>
    </row>
    <row r="15" spans="1:16" x14ac:dyDescent="0.3">
      <c r="B15" t="s">
        <v>8</v>
      </c>
      <c r="C15" s="1">
        <v>45661</v>
      </c>
      <c r="D15" t="s">
        <v>90</v>
      </c>
      <c r="F15">
        <v>4216.3900000000003</v>
      </c>
      <c r="G15">
        <v>4216.3900000000003</v>
      </c>
      <c r="H15" t="s">
        <v>68</v>
      </c>
      <c r="I15" s="3" t="str">
        <f>_xlfn.XLOOKUP(Transactions[[#This Row],[Subcategory]],categories[Subcategory],categories[Category],"Add Subcategory")</f>
        <v>Fixed</v>
      </c>
      <c r="J15" s="3" t="str">
        <f>_xlfn.XLOOKUP(Transactions[[#This Row],[Subcategory]],categories[Subcategory],categories[Category Type],"Add Subcategory")</f>
        <v>Income</v>
      </c>
      <c r="M15" t="s">
        <v>18</v>
      </c>
    </row>
    <row r="16" spans="1:16" x14ac:dyDescent="0.3">
      <c r="B16" t="s">
        <v>14</v>
      </c>
      <c r="C16" s="1">
        <v>45662</v>
      </c>
      <c r="D16" t="s">
        <v>130</v>
      </c>
      <c r="E16">
        <v>152.52000000000001</v>
      </c>
      <c r="G16">
        <v>-152.52000000000001</v>
      </c>
      <c r="H16" t="s">
        <v>66</v>
      </c>
      <c r="I16" s="3" t="str">
        <f>_xlfn.XLOOKUP(Transactions[[#This Row],[Subcategory]],categories[Subcategory],categories[Category],"Add Subcategory")</f>
        <v>Discretionary</v>
      </c>
      <c r="J16" s="3" t="str">
        <f>_xlfn.XLOOKUP(Transactions[[#This Row],[Subcategory]],categories[Subcategory],categories[Category Type],"Add Subcategory")</f>
        <v>Expense</v>
      </c>
      <c r="M16" t="s">
        <v>19</v>
      </c>
    </row>
    <row r="17" spans="2:13" x14ac:dyDescent="0.3">
      <c r="B17" t="s">
        <v>14</v>
      </c>
      <c r="C17" s="1">
        <v>45662</v>
      </c>
      <c r="D17" t="s">
        <v>138</v>
      </c>
      <c r="E17">
        <v>220.39</v>
      </c>
      <c r="G17">
        <v>-220.39</v>
      </c>
      <c r="H17" t="s">
        <v>80</v>
      </c>
      <c r="I17" s="3" t="str">
        <f>_xlfn.XLOOKUP(Transactions[[#This Row],[Subcategory]],categories[Subcategory],categories[Category],"Add Subcategory")</f>
        <v>Variable</v>
      </c>
      <c r="J17" s="3" t="str">
        <f>_xlfn.XLOOKUP(Transactions[[#This Row],[Subcategory]],categories[Subcategory],categories[Category Type],"Add Subcategory")</f>
        <v>Expense</v>
      </c>
      <c r="M17" t="s">
        <v>15</v>
      </c>
    </row>
    <row r="18" spans="2:13" x14ac:dyDescent="0.3">
      <c r="B18" t="s">
        <v>14</v>
      </c>
      <c r="C18" s="1">
        <v>45662</v>
      </c>
      <c r="D18" t="s">
        <v>92</v>
      </c>
      <c r="E18">
        <v>38.479999999999997</v>
      </c>
      <c r="G18">
        <v>-38.479999999999997</v>
      </c>
      <c r="H18" t="s">
        <v>63</v>
      </c>
      <c r="I18" s="3" t="str">
        <f>_xlfn.XLOOKUP(Transactions[[#This Row],[Subcategory]],categories[Subcategory],categories[Category],"Add Subcategory")</f>
        <v>Dining Out</v>
      </c>
      <c r="J18" s="3" t="str">
        <f>_xlfn.XLOOKUP(Transactions[[#This Row],[Subcategory]],categories[Subcategory],categories[Category Type],"Add Subcategory")</f>
        <v>Expense</v>
      </c>
      <c r="M18" t="s">
        <v>15</v>
      </c>
    </row>
    <row r="19" spans="2:13" x14ac:dyDescent="0.3">
      <c r="B19" t="s">
        <v>8</v>
      </c>
      <c r="C19" s="1">
        <v>45662</v>
      </c>
      <c r="D19" t="s">
        <v>89</v>
      </c>
      <c r="E19">
        <v>30.78</v>
      </c>
      <c r="G19">
        <v>-30.78</v>
      </c>
      <c r="H19" t="s">
        <v>71</v>
      </c>
      <c r="I19" s="3" t="str">
        <f>_xlfn.XLOOKUP(Transactions[[#This Row],[Subcategory]],categories[Subcategory],categories[Category],"Add Subcategory")</f>
        <v>Living Expenses</v>
      </c>
      <c r="J19" s="3" t="str">
        <f>_xlfn.XLOOKUP(Transactions[[#This Row],[Subcategory]],categories[Subcategory],categories[Category Type],"Add Subcategory")</f>
        <v>Expense</v>
      </c>
      <c r="M19" t="s">
        <v>20</v>
      </c>
    </row>
    <row r="20" spans="2:13" x14ac:dyDescent="0.3">
      <c r="B20" t="s">
        <v>14</v>
      </c>
      <c r="C20" s="1">
        <v>45663</v>
      </c>
      <c r="D20" t="s">
        <v>97</v>
      </c>
      <c r="E20">
        <v>27.99</v>
      </c>
      <c r="G20">
        <v>-27.99</v>
      </c>
      <c r="H20" t="s">
        <v>63</v>
      </c>
      <c r="I20" s="3" t="str">
        <f>_xlfn.XLOOKUP(Transactions[[#This Row],[Subcategory]],categories[Subcategory],categories[Category],"Add Subcategory")</f>
        <v>Dining Out</v>
      </c>
      <c r="J20" s="3" t="str">
        <f>_xlfn.XLOOKUP(Transactions[[#This Row],[Subcategory]],categories[Subcategory],categories[Category Type],"Add Subcategory")</f>
        <v>Expense</v>
      </c>
      <c r="M20" t="s">
        <v>15</v>
      </c>
    </row>
    <row r="21" spans="2:13" x14ac:dyDescent="0.3">
      <c r="B21" t="s">
        <v>14</v>
      </c>
      <c r="C21" s="1">
        <v>45663</v>
      </c>
      <c r="D21" t="s">
        <v>126</v>
      </c>
      <c r="E21">
        <v>7.07</v>
      </c>
      <c r="G21">
        <v>-7.07</v>
      </c>
      <c r="H21" t="s">
        <v>61</v>
      </c>
      <c r="I21" s="3" t="str">
        <f>_xlfn.XLOOKUP(Transactions[[#This Row],[Subcategory]],categories[Subcategory],categories[Category],"Add Subcategory")</f>
        <v>Dining Out</v>
      </c>
      <c r="J21" s="3" t="str">
        <f>_xlfn.XLOOKUP(Transactions[[#This Row],[Subcategory]],categories[Subcategory],categories[Category Type],"Add Subcategory")</f>
        <v>Expense</v>
      </c>
      <c r="M21" t="s">
        <v>15</v>
      </c>
    </row>
    <row r="22" spans="2:13" x14ac:dyDescent="0.3">
      <c r="B22" t="s">
        <v>8</v>
      </c>
      <c r="C22" s="1">
        <v>45663</v>
      </c>
      <c r="D22" t="s">
        <v>112</v>
      </c>
      <c r="E22">
        <v>195.9</v>
      </c>
      <c r="G22">
        <v>-195.9</v>
      </c>
      <c r="H22" t="s">
        <v>69</v>
      </c>
      <c r="I22" s="3" t="str">
        <f>_xlfn.XLOOKUP(Transactions[[#This Row],[Subcategory]],categories[Subcategory],categories[Category],"Add Subcategory")</f>
        <v>Living Expenses</v>
      </c>
      <c r="J22" s="3" t="str">
        <f>_xlfn.XLOOKUP(Transactions[[#This Row],[Subcategory]],categories[Subcategory],categories[Category Type],"Add Subcategory")</f>
        <v>Expense</v>
      </c>
      <c r="M22" t="s">
        <v>18</v>
      </c>
    </row>
    <row r="23" spans="2:13" x14ac:dyDescent="0.3">
      <c r="B23" t="s">
        <v>8</v>
      </c>
      <c r="C23" s="1">
        <v>45663</v>
      </c>
      <c r="D23" t="s">
        <v>93</v>
      </c>
      <c r="E23">
        <v>172.11</v>
      </c>
      <c r="G23">
        <v>-172.11</v>
      </c>
      <c r="H23" t="s">
        <v>67</v>
      </c>
      <c r="I23" s="3" t="str">
        <f>_xlfn.XLOOKUP(Transactions[[#This Row],[Subcategory]],categories[Subcategory],categories[Category],"Add Subcategory")</f>
        <v>Discretionary</v>
      </c>
      <c r="J23" s="3" t="str">
        <f>_xlfn.XLOOKUP(Transactions[[#This Row],[Subcategory]],categories[Subcategory],categories[Category Type],"Add Subcategory")</f>
        <v>Expense</v>
      </c>
      <c r="M23" t="s">
        <v>15</v>
      </c>
    </row>
    <row r="24" spans="2:13" x14ac:dyDescent="0.3">
      <c r="B24" t="s">
        <v>14</v>
      </c>
      <c r="C24" s="1">
        <v>45664</v>
      </c>
      <c r="D24" t="s">
        <v>118</v>
      </c>
      <c r="E24">
        <v>58.77</v>
      </c>
      <c r="G24">
        <v>-58.77</v>
      </c>
      <c r="H24" t="s">
        <v>75</v>
      </c>
      <c r="I24" s="3" t="str">
        <f>_xlfn.XLOOKUP(Transactions[[#This Row],[Subcategory]],categories[Subcategory],categories[Category],"Add Subcategory")</f>
        <v>Transport</v>
      </c>
      <c r="J24" s="3" t="str">
        <f>_xlfn.XLOOKUP(Transactions[[#This Row],[Subcategory]],categories[Subcategory],categories[Category Type],"Add Subcategory")</f>
        <v>Expense</v>
      </c>
      <c r="M24" t="s">
        <v>15</v>
      </c>
    </row>
    <row r="25" spans="2:13" x14ac:dyDescent="0.3">
      <c r="B25" t="s">
        <v>8</v>
      </c>
      <c r="C25" s="1">
        <v>45664</v>
      </c>
      <c r="D25" t="s">
        <v>85</v>
      </c>
      <c r="E25">
        <v>1402.09</v>
      </c>
      <c r="G25">
        <v>-1402.09</v>
      </c>
      <c r="H25" t="s">
        <v>72</v>
      </c>
      <c r="I25" s="3" t="str">
        <f>_xlfn.XLOOKUP(Transactions[[#This Row],[Subcategory]],categories[Subcategory],categories[Category],"Add Subcategory")</f>
        <v>Living Expenses</v>
      </c>
      <c r="J25" s="3" t="str">
        <f>_xlfn.XLOOKUP(Transactions[[#This Row],[Subcategory]],categories[Subcategory],categories[Category Type],"Add Subcategory")</f>
        <v>Expense</v>
      </c>
      <c r="M25" t="s">
        <v>21</v>
      </c>
    </row>
    <row r="26" spans="2:13" x14ac:dyDescent="0.3">
      <c r="B26" t="s">
        <v>8</v>
      </c>
      <c r="C26" s="1">
        <v>45664</v>
      </c>
      <c r="D26" t="s">
        <v>103</v>
      </c>
      <c r="E26">
        <v>257.47000000000003</v>
      </c>
      <c r="G26">
        <v>-257.47000000000003</v>
      </c>
      <c r="H26" t="s">
        <v>74</v>
      </c>
      <c r="I26" s="3" t="str">
        <f>_xlfn.XLOOKUP(Transactions[[#This Row],[Subcategory]],categories[Subcategory],categories[Category],"Add Subcategory")</f>
        <v>Transfer</v>
      </c>
      <c r="J26" s="3" t="str">
        <f>_xlfn.XLOOKUP(Transactions[[#This Row],[Subcategory]],categories[Subcategory],categories[Category Type],"Add Subcategory")</f>
        <v>Not Reported</v>
      </c>
      <c r="M26" t="s">
        <v>22</v>
      </c>
    </row>
    <row r="27" spans="2:13" x14ac:dyDescent="0.3">
      <c r="B27" t="s">
        <v>8</v>
      </c>
      <c r="C27" s="1">
        <v>45664</v>
      </c>
      <c r="D27" t="s">
        <v>82</v>
      </c>
      <c r="E27">
        <v>24.64</v>
      </c>
      <c r="G27">
        <v>-24.64</v>
      </c>
      <c r="H27" t="s">
        <v>75</v>
      </c>
      <c r="I27" s="3" t="str">
        <f>_xlfn.XLOOKUP(Transactions[[#This Row],[Subcategory]],categories[Subcategory],categories[Category],"Add Subcategory")</f>
        <v>Transport</v>
      </c>
      <c r="J27" s="3" t="str">
        <f>_xlfn.XLOOKUP(Transactions[[#This Row],[Subcategory]],categories[Subcategory],categories[Category Type],"Add Subcategory")</f>
        <v>Expense</v>
      </c>
      <c r="M27" t="s">
        <v>23</v>
      </c>
    </row>
    <row r="28" spans="2:13" x14ac:dyDescent="0.3">
      <c r="B28" t="s">
        <v>10</v>
      </c>
      <c r="C28" s="1">
        <v>45665</v>
      </c>
      <c r="D28" t="s">
        <v>94</v>
      </c>
      <c r="E28">
        <v>484.16</v>
      </c>
      <c r="G28">
        <v>-484.16</v>
      </c>
      <c r="H28" t="s">
        <v>60</v>
      </c>
      <c r="I28" s="3" t="str">
        <f>_xlfn.XLOOKUP(Transactions[[#This Row],[Subcategory]],categories[Subcategory],categories[Category],"Add Subcategory")</f>
        <v>Debt Repayment</v>
      </c>
      <c r="J28" s="3" t="str">
        <f>_xlfn.XLOOKUP(Transactions[[#This Row],[Subcategory]],categories[Subcategory],categories[Category Type],"Add Subcategory")</f>
        <v>Expense</v>
      </c>
      <c r="M28" t="s">
        <v>24</v>
      </c>
    </row>
    <row r="29" spans="2:13" x14ac:dyDescent="0.3">
      <c r="B29" t="s">
        <v>8</v>
      </c>
      <c r="C29" s="1">
        <v>45665</v>
      </c>
      <c r="D29" t="s">
        <v>100</v>
      </c>
      <c r="E29">
        <v>53.17</v>
      </c>
      <c r="G29">
        <v>-53.17</v>
      </c>
      <c r="H29" t="s">
        <v>62</v>
      </c>
      <c r="I29" s="3" t="str">
        <f>_xlfn.XLOOKUP(Transactions[[#This Row],[Subcategory]],categories[Subcategory],categories[Category],"Add Subcategory")</f>
        <v>Dining Out</v>
      </c>
      <c r="J29" s="3" t="str">
        <f>_xlfn.XLOOKUP(Transactions[[#This Row],[Subcategory]],categories[Subcategory],categories[Category Type],"Add Subcategory")</f>
        <v>Expense</v>
      </c>
      <c r="M29" t="s">
        <v>25</v>
      </c>
    </row>
    <row r="30" spans="2:13" x14ac:dyDescent="0.3">
      <c r="B30" t="s">
        <v>10</v>
      </c>
      <c r="C30" s="1">
        <v>45666</v>
      </c>
      <c r="D30" t="s">
        <v>118</v>
      </c>
      <c r="E30">
        <v>62.27</v>
      </c>
      <c r="G30">
        <v>-62.27</v>
      </c>
      <c r="H30" t="s">
        <v>75</v>
      </c>
      <c r="I30" s="3" t="str">
        <f>_xlfn.XLOOKUP(Transactions[[#This Row],[Subcategory]],categories[Subcategory],categories[Category],"Add Subcategory")</f>
        <v>Transport</v>
      </c>
      <c r="J30" s="3" t="str">
        <f>_xlfn.XLOOKUP(Transactions[[#This Row],[Subcategory]],categories[Subcategory],categories[Category Type],"Add Subcategory")</f>
        <v>Expense</v>
      </c>
      <c r="M30" t="s">
        <v>15</v>
      </c>
    </row>
    <row r="31" spans="2:13" x14ac:dyDescent="0.3">
      <c r="B31" t="s">
        <v>10</v>
      </c>
      <c r="C31" s="1">
        <v>45666</v>
      </c>
      <c r="D31" t="s">
        <v>109</v>
      </c>
      <c r="E31">
        <v>62.97</v>
      </c>
      <c r="G31">
        <v>-62.97</v>
      </c>
      <c r="H31" t="s">
        <v>66</v>
      </c>
      <c r="I31" s="3" t="str">
        <f>_xlfn.XLOOKUP(Transactions[[#This Row],[Subcategory]],categories[Subcategory],categories[Category],"Add Subcategory")</f>
        <v>Discretionary</v>
      </c>
      <c r="J31" s="3" t="str">
        <f>_xlfn.XLOOKUP(Transactions[[#This Row],[Subcategory]],categories[Subcategory],categories[Category Type],"Add Subcategory")</f>
        <v>Expense</v>
      </c>
      <c r="M31" t="s">
        <v>15</v>
      </c>
    </row>
    <row r="32" spans="2:13" x14ac:dyDescent="0.3">
      <c r="B32" t="s">
        <v>10</v>
      </c>
      <c r="C32" s="1">
        <v>45666</v>
      </c>
      <c r="D32" t="s">
        <v>88</v>
      </c>
      <c r="E32">
        <v>30.08</v>
      </c>
      <c r="G32">
        <v>-30.08</v>
      </c>
      <c r="H32" t="s">
        <v>76</v>
      </c>
      <c r="I32" s="3" t="str">
        <f>_xlfn.XLOOKUP(Transactions[[#This Row],[Subcategory]],categories[Subcategory],categories[Category],"Add Subcategory")</f>
        <v>Transport</v>
      </c>
      <c r="J32" s="3" t="str">
        <f>_xlfn.XLOOKUP(Transactions[[#This Row],[Subcategory]],categories[Subcategory],categories[Category Type],"Add Subcategory")</f>
        <v>Expense</v>
      </c>
      <c r="M32" t="s">
        <v>26</v>
      </c>
    </row>
    <row r="33" spans="2:13" x14ac:dyDescent="0.3">
      <c r="B33" t="s">
        <v>14</v>
      </c>
      <c r="C33" s="1">
        <v>45666</v>
      </c>
      <c r="D33" t="s">
        <v>94</v>
      </c>
      <c r="E33">
        <v>538.73</v>
      </c>
      <c r="G33">
        <v>-538.73</v>
      </c>
      <c r="H33" t="s">
        <v>60</v>
      </c>
      <c r="I33" s="3" t="str">
        <f>_xlfn.XLOOKUP(Transactions[[#This Row],[Subcategory]],categories[Subcategory],categories[Category],"Add Subcategory")</f>
        <v>Debt Repayment</v>
      </c>
      <c r="J33" s="3" t="str">
        <f>_xlfn.XLOOKUP(Transactions[[#This Row],[Subcategory]],categories[Subcategory],categories[Category Type],"Add Subcategory")</f>
        <v>Expense</v>
      </c>
      <c r="M33" t="s">
        <v>27</v>
      </c>
    </row>
    <row r="34" spans="2:13" x14ac:dyDescent="0.3">
      <c r="B34" t="s">
        <v>14</v>
      </c>
      <c r="C34" s="1">
        <v>45666</v>
      </c>
      <c r="D34" t="s">
        <v>114</v>
      </c>
      <c r="E34">
        <v>167.92</v>
      </c>
      <c r="G34">
        <v>-167.92</v>
      </c>
      <c r="H34" t="s">
        <v>66</v>
      </c>
      <c r="I34" s="3" t="str">
        <f>_xlfn.XLOOKUP(Transactions[[#This Row],[Subcategory]],categories[Subcategory],categories[Category],"Add Subcategory")</f>
        <v>Discretionary</v>
      </c>
      <c r="J34" s="3" t="str">
        <f>_xlfn.XLOOKUP(Transactions[[#This Row],[Subcategory]],categories[Subcategory],categories[Category Type],"Add Subcategory")</f>
        <v>Expense</v>
      </c>
      <c r="M34" t="s">
        <v>28</v>
      </c>
    </row>
    <row r="35" spans="2:13" x14ac:dyDescent="0.3">
      <c r="B35" t="s">
        <v>8</v>
      </c>
      <c r="C35" s="1">
        <v>45666</v>
      </c>
      <c r="D35" t="s">
        <v>87</v>
      </c>
      <c r="E35">
        <v>53.87</v>
      </c>
      <c r="G35">
        <v>-53.87</v>
      </c>
      <c r="H35" t="s">
        <v>71</v>
      </c>
      <c r="I35" s="3" t="str">
        <f>_xlfn.XLOOKUP(Transactions[[#This Row],[Subcategory]],categories[Subcategory],categories[Category],"Add Subcategory")</f>
        <v>Living Expenses</v>
      </c>
      <c r="J35" s="3" t="str">
        <f>_xlfn.XLOOKUP(Transactions[[#This Row],[Subcategory]],categories[Subcategory],categories[Category Type],"Add Subcategory")</f>
        <v>Expense</v>
      </c>
      <c r="M35" t="s">
        <v>21</v>
      </c>
    </row>
    <row r="36" spans="2:13" x14ac:dyDescent="0.3">
      <c r="B36" t="s">
        <v>8</v>
      </c>
      <c r="C36" s="1">
        <v>45666</v>
      </c>
      <c r="D36" t="s">
        <v>104</v>
      </c>
      <c r="E36">
        <v>229.48</v>
      </c>
      <c r="G36">
        <v>-229.48</v>
      </c>
      <c r="H36" t="s">
        <v>70</v>
      </c>
      <c r="I36" s="3" t="str">
        <f>_xlfn.XLOOKUP(Transactions[[#This Row],[Subcategory]],categories[Subcategory],categories[Category],"Add Subcategory")</f>
        <v>Living Expenses</v>
      </c>
      <c r="J36" s="3" t="str">
        <f>_xlfn.XLOOKUP(Transactions[[#This Row],[Subcategory]],categories[Subcategory],categories[Category Type],"Add Subcategory")</f>
        <v>Expense</v>
      </c>
      <c r="M36" t="s">
        <v>15</v>
      </c>
    </row>
    <row r="37" spans="2:13" x14ac:dyDescent="0.3">
      <c r="B37" t="s">
        <v>10</v>
      </c>
      <c r="C37" s="1">
        <v>45667</v>
      </c>
      <c r="D37" t="s">
        <v>92</v>
      </c>
      <c r="E37">
        <v>34.28</v>
      </c>
      <c r="G37">
        <v>-34.28</v>
      </c>
      <c r="H37" t="s">
        <v>63</v>
      </c>
      <c r="I37" s="3" t="str">
        <f>_xlfn.XLOOKUP(Transactions[[#This Row],[Subcategory]],categories[Subcategory],categories[Category],"Add Subcategory")</f>
        <v>Dining Out</v>
      </c>
      <c r="J37" s="3" t="str">
        <f>_xlfn.XLOOKUP(Transactions[[#This Row],[Subcategory]],categories[Subcategory],categories[Category Type],"Add Subcategory")</f>
        <v>Expense</v>
      </c>
      <c r="M37" t="s">
        <v>15</v>
      </c>
    </row>
    <row r="38" spans="2:13" x14ac:dyDescent="0.3">
      <c r="B38" t="s">
        <v>14</v>
      </c>
      <c r="C38" s="1">
        <v>45667</v>
      </c>
      <c r="D38" t="s">
        <v>123</v>
      </c>
      <c r="E38">
        <v>1362.91</v>
      </c>
      <c r="G38">
        <v>-1362.91</v>
      </c>
      <c r="H38" t="s">
        <v>72</v>
      </c>
      <c r="I38" s="3" t="str">
        <f>_xlfn.XLOOKUP(Transactions[[#This Row],[Subcategory]],categories[Subcategory],categories[Category],"Add Subcategory")</f>
        <v>Living Expenses</v>
      </c>
      <c r="J38" s="3" t="str">
        <f>_xlfn.XLOOKUP(Transactions[[#This Row],[Subcategory]],categories[Subcategory],categories[Category Type],"Add Subcategory")</f>
        <v>Expense</v>
      </c>
      <c r="M38" t="s">
        <v>15</v>
      </c>
    </row>
    <row r="39" spans="2:13" x14ac:dyDescent="0.3">
      <c r="B39" t="s">
        <v>14</v>
      </c>
      <c r="C39" s="1">
        <v>45667</v>
      </c>
      <c r="D39" t="s">
        <v>111</v>
      </c>
      <c r="E39">
        <v>38.479999999999997</v>
      </c>
      <c r="G39">
        <v>-38.479999999999997</v>
      </c>
      <c r="H39" t="s">
        <v>76</v>
      </c>
      <c r="I39" s="3" t="str">
        <f>_xlfn.XLOOKUP(Transactions[[#This Row],[Subcategory]],categories[Subcategory],categories[Category],"Add Subcategory")</f>
        <v>Transport</v>
      </c>
      <c r="J39" s="3" t="str">
        <f>_xlfn.XLOOKUP(Transactions[[#This Row],[Subcategory]],categories[Subcategory],categories[Category Type],"Add Subcategory")</f>
        <v>Expense</v>
      </c>
      <c r="M39" t="s">
        <v>18</v>
      </c>
    </row>
    <row r="40" spans="2:13" x14ac:dyDescent="0.3">
      <c r="B40" t="s">
        <v>14</v>
      </c>
      <c r="C40" s="1">
        <v>45667</v>
      </c>
      <c r="D40" t="s">
        <v>89</v>
      </c>
      <c r="E40">
        <v>27.86</v>
      </c>
      <c r="G40">
        <v>-27.86</v>
      </c>
      <c r="H40" t="s">
        <v>71</v>
      </c>
      <c r="I40" s="3" t="str">
        <f>_xlfn.XLOOKUP(Transactions[[#This Row],[Subcategory]],categories[Subcategory],categories[Category],"Add Subcategory")</f>
        <v>Living Expenses</v>
      </c>
      <c r="J40" s="3" t="str">
        <f>_xlfn.XLOOKUP(Transactions[[#This Row],[Subcategory]],categories[Subcategory],categories[Category Type],"Add Subcategory")</f>
        <v>Expense</v>
      </c>
      <c r="M40" t="s">
        <v>23</v>
      </c>
    </row>
    <row r="41" spans="2:13" x14ac:dyDescent="0.3">
      <c r="B41" t="s">
        <v>14</v>
      </c>
      <c r="C41" s="1">
        <v>45667</v>
      </c>
      <c r="D41" t="s">
        <v>103</v>
      </c>
      <c r="E41">
        <v>2422.1799999999998</v>
      </c>
      <c r="G41">
        <v>-2422.1799999999998</v>
      </c>
      <c r="H41" t="s">
        <v>74</v>
      </c>
      <c r="I41" s="3" t="str">
        <f>_xlfn.XLOOKUP(Transactions[[#This Row],[Subcategory]],categories[Subcategory],categories[Category],"Add Subcategory")</f>
        <v>Transfer</v>
      </c>
      <c r="J41" s="3" t="str">
        <f>_xlfn.XLOOKUP(Transactions[[#This Row],[Subcategory]],categories[Subcategory],categories[Category Type],"Add Subcategory")</f>
        <v>Not Reported</v>
      </c>
      <c r="M41" t="s">
        <v>23</v>
      </c>
    </row>
    <row r="42" spans="2:13" x14ac:dyDescent="0.3">
      <c r="B42" t="s">
        <v>8</v>
      </c>
      <c r="C42" s="1">
        <v>45667</v>
      </c>
      <c r="D42" t="s">
        <v>111</v>
      </c>
      <c r="E42">
        <v>34.28</v>
      </c>
      <c r="G42">
        <v>-34.28</v>
      </c>
      <c r="H42" t="s">
        <v>76</v>
      </c>
      <c r="I42" s="3" t="str">
        <f>_xlfn.XLOOKUP(Transactions[[#This Row],[Subcategory]],categories[Subcategory],categories[Category],"Add Subcategory")</f>
        <v>Transport</v>
      </c>
      <c r="J42" s="3" t="str">
        <f>_xlfn.XLOOKUP(Transactions[[#This Row],[Subcategory]],categories[Subcategory],categories[Category Type],"Add Subcategory")</f>
        <v>Expense</v>
      </c>
      <c r="M42" t="s">
        <v>29</v>
      </c>
    </row>
    <row r="43" spans="2:13" x14ac:dyDescent="0.3">
      <c r="B43" t="s">
        <v>10</v>
      </c>
      <c r="C43" s="1">
        <v>45668</v>
      </c>
      <c r="D43" t="s">
        <v>134</v>
      </c>
      <c r="E43">
        <v>60.87</v>
      </c>
      <c r="G43">
        <v>-60.87</v>
      </c>
      <c r="H43" t="s">
        <v>65</v>
      </c>
      <c r="I43" s="3" t="str">
        <f>_xlfn.XLOOKUP(Transactions[[#This Row],[Subcategory]],categories[Subcategory],categories[Category],"Add Subcategory")</f>
        <v>Discretionary</v>
      </c>
      <c r="J43" s="3" t="str">
        <f>_xlfn.XLOOKUP(Transactions[[#This Row],[Subcategory]],categories[Subcategory],categories[Category Type],"Add Subcategory")</f>
        <v>Expense</v>
      </c>
      <c r="M43" t="s">
        <v>20</v>
      </c>
    </row>
    <row r="44" spans="2:13" x14ac:dyDescent="0.3">
      <c r="B44" t="s">
        <v>10</v>
      </c>
      <c r="C44" s="1">
        <v>45668</v>
      </c>
      <c r="D44" t="s">
        <v>135</v>
      </c>
      <c r="F44">
        <v>1787.13</v>
      </c>
      <c r="G44">
        <v>1787.13</v>
      </c>
      <c r="H44" t="s">
        <v>79</v>
      </c>
      <c r="I44" s="3" t="str">
        <f>_xlfn.XLOOKUP(Transactions[[#This Row],[Subcategory]],categories[Subcategory],categories[Category],"Add Subcategory")</f>
        <v>Variable</v>
      </c>
      <c r="J44" s="3" t="str">
        <f>_xlfn.XLOOKUP(Transactions[[#This Row],[Subcategory]],categories[Subcategory],categories[Category Type],"Add Subcategory")</f>
        <v>Income</v>
      </c>
      <c r="M44" t="s">
        <v>15</v>
      </c>
    </row>
    <row r="45" spans="2:13" x14ac:dyDescent="0.3">
      <c r="B45" t="s">
        <v>14</v>
      </c>
      <c r="C45" s="1">
        <v>45668</v>
      </c>
      <c r="D45" t="s">
        <v>111</v>
      </c>
      <c r="E45">
        <v>33.58</v>
      </c>
      <c r="G45">
        <v>-33.58</v>
      </c>
      <c r="H45" t="s">
        <v>76</v>
      </c>
      <c r="I45" s="3" t="str">
        <f>_xlfn.XLOOKUP(Transactions[[#This Row],[Subcategory]],categories[Subcategory],categories[Category],"Add Subcategory")</f>
        <v>Transport</v>
      </c>
      <c r="J45" s="3" t="str">
        <f>_xlfn.XLOOKUP(Transactions[[#This Row],[Subcategory]],categories[Subcategory],categories[Category Type],"Add Subcategory")</f>
        <v>Expense</v>
      </c>
      <c r="M45" t="s">
        <v>15</v>
      </c>
    </row>
    <row r="46" spans="2:13" x14ac:dyDescent="0.3">
      <c r="B46" t="s">
        <v>14</v>
      </c>
      <c r="C46" s="1">
        <v>45668</v>
      </c>
      <c r="D46" t="s">
        <v>97</v>
      </c>
      <c r="E46">
        <v>48.28</v>
      </c>
      <c r="G46">
        <v>-48.28</v>
      </c>
      <c r="H46" t="s">
        <v>63</v>
      </c>
      <c r="I46" s="3" t="str">
        <f>_xlfn.XLOOKUP(Transactions[[#This Row],[Subcategory]],categories[Subcategory],categories[Category],"Add Subcategory")</f>
        <v>Dining Out</v>
      </c>
      <c r="J46" s="3" t="str">
        <f>_xlfn.XLOOKUP(Transactions[[#This Row],[Subcategory]],categories[Subcategory],categories[Category Type],"Add Subcategory")</f>
        <v>Expense</v>
      </c>
      <c r="M46" t="s">
        <v>15</v>
      </c>
    </row>
    <row r="47" spans="2:13" x14ac:dyDescent="0.3">
      <c r="B47" t="s">
        <v>8</v>
      </c>
      <c r="C47" s="1">
        <v>45668</v>
      </c>
      <c r="D47" t="s">
        <v>98</v>
      </c>
      <c r="E47">
        <v>239.28</v>
      </c>
      <c r="G47">
        <v>-239.28</v>
      </c>
      <c r="H47" t="s">
        <v>26</v>
      </c>
      <c r="I47" s="3" t="str">
        <f>_xlfn.XLOOKUP(Transactions[[#This Row],[Subcategory]],categories[Subcategory],categories[Category],"Add Subcategory")</f>
        <v>Medical</v>
      </c>
      <c r="J47" s="3" t="str">
        <f>_xlfn.XLOOKUP(Transactions[[#This Row],[Subcategory]],categories[Subcategory],categories[Category Type],"Add Subcategory")</f>
        <v>Expense</v>
      </c>
      <c r="M47" t="s">
        <v>15</v>
      </c>
    </row>
    <row r="48" spans="2:13" x14ac:dyDescent="0.3">
      <c r="B48" t="s">
        <v>10</v>
      </c>
      <c r="C48" s="1">
        <v>45669</v>
      </c>
      <c r="D48" t="s">
        <v>131</v>
      </c>
      <c r="E48">
        <v>67.87</v>
      </c>
      <c r="G48">
        <v>-67.87</v>
      </c>
      <c r="H48" t="s">
        <v>25</v>
      </c>
      <c r="I48" s="3" t="str">
        <f>_xlfn.XLOOKUP(Transactions[[#This Row],[Subcategory]],categories[Subcategory],categories[Category],"Add Subcategory")</f>
        <v>Discretionary</v>
      </c>
      <c r="J48" s="3" t="str">
        <f>_xlfn.XLOOKUP(Transactions[[#This Row],[Subcategory]],categories[Subcategory],categories[Category Type],"Add Subcategory")</f>
        <v>Expense</v>
      </c>
      <c r="M48" t="s">
        <v>15</v>
      </c>
    </row>
    <row r="49" spans="2:13" x14ac:dyDescent="0.3">
      <c r="B49" t="s">
        <v>10</v>
      </c>
      <c r="C49" s="1">
        <v>45669</v>
      </c>
      <c r="D49" t="s">
        <v>86</v>
      </c>
      <c r="E49">
        <v>464.57</v>
      </c>
      <c r="G49">
        <v>-464.57</v>
      </c>
      <c r="H49" t="s">
        <v>70</v>
      </c>
      <c r="I49" s="3" t="str">
        <f>_xlfn.XLOOKUP(Transactions[[#This Row],[Subcategory]],categories[Subcategory],categories[Category],"Add Subcategory")</f>
        <v>Living Expenses</v>
      </c>
      <c r="J49" s="3" t="str">
        <f>_xlfn.XLOOKUP(Transactions[[#This Row],[Subcategory]],categories[Subcategory],categories[Category Type],"Add Subcategory")</f>
        <v>Expense</v>
      </c>
      <c r="M49" t="s">
        <v>18</v>
      </c>
    </row>
    <row r="50" spans="2:13" x14ac:dyDescent="0.3">
      <c r="B50" t="s">
        <v>14</v>
      </c>
      <c r="C50" s="1">
        <v>45669</v>
      </c>
      <c r="D50" t="s">
        <v>126</v>
      </c>
      <c r="E50">
        <v>11.85</v>
      </c>
      <c r="G50">
        <v>-11.85</v>
      </c>
      <c r="H50" t="s">
        <v>61</v>
      </c>
      <c r="I50" s="3" t="str">
        <f>_xlfn.XLOOKUP(Transactions[[#This Row],[Subcategory]],categories[Subcategory],categories[Category],"Add Subcategory")</f>
        <v>Dining Out</v>
      </c>
      <c r="J50" s="3" t="str">
        <f>_xlfn.XLOOKUP(Transactions[[#This Row],[Subcategory]],categories[Subcategory],categories[Category Type],"Add Subcategory")</f>
        <v>Expense</v>
      </c>
      <c r="M50" t="s">
        <v>22</v>
      </c>
    </row>
    <row r="51" spans="2:13" x14ac:dyDescent="0.3">
      <c r="B51" t="s">
        <v>14</v>
      </c>
      <c r="C51" s="1">
        <v>45669</v>
      </c>
      <c r="D51" t="s">
        <v>93</v>
      </c>
      <c r="E51">
        <v>122.44</v>
      </c>
      <c r="G51">
        <v>-122.44</v>
      </c>
      <c r="H51" t="s">
        <v>67</v>
      </c>
      <c r="I51" s="3" t="str">
        <f>_xlfn.XLOOKUP(Transactions[[#This Row],[Subcategory]],categories[Subcategory],categories[Category],"Add Subcategory")</f>
        <v>Discretionary</v>
      </c>
      <c r="J51" s="3" t="str">
        <f>_xlfn.XLOOKUP(Transactions[[#This Row],[Subcategory]],categories[Subcategory],categories[Category Type],"Add Subcategory")</f>
        <v>Expense</v>
      </c>
      <c r="M51" t="s">
        <v>21</v>
      </c>
    </row>
    <row r="52" spans="2:13" x14ac:dyDescent="0.3">
      <c r="B52" t="s">
        <v>14</v>
      </c>
      <c r="C52" s="1">
        <v>45669</v>
      </c>
      <c r="D52" t="s">
        <v>143</v>
      </c>
      <c r="E52">
        <v>313.44</v>
      </c>
      <c r="G52">
        <v>-313.44</v>
      </c>
      <c r="H52" t="s">
        <v>64</v>
      </c>
      <c r="I52" s="3" t="str">
        <f>_xlfn.XLOOKUP(Transactions[[#This Row],[Subcategory]],categories[Subcategory],categories[Category],"Add Subcategory")</f>
        <v>Discretionary</v>
      </c>
      <c r="J52" s="3" t="str">
        <f>_xlfn.XLOOKUP(Transactions[[#This Row],[Subcategory]],categories[Subcategory],categories[Category Type],"Add Subcategory")</f>
        <v>Expense</v>
      </c>
      <c r="M52" t="s">
        <v>22</v>
      </c>
    </row>
    <row r="53" spans="2:13" x14ac:dyDescent="0.3">
      <c r="B53" t="s">
        <v>8</v>
      </c>
      <c r="C53" s="1">
        <v>45669</v>
      </c>
      <c r="D53" t="s">
        <v>102</v>
      </c>
      <c r="E53">
        <v>12.65</v>
      </c>
      <c r="G53">
        <v>-12.65</v>
      </c>
      <c r="H53" t="s">
        <v>61</v>
      </c>
      <c r="I53" s="3" t="str">
        <f>_xlfn.XLOOKUP(Transactions[[#This Row],[Subcategory]],categories[Subcategory],categories[Category],"Add Subcategory")</f>
        <v>Dining Out</v>
      </c>
      <c r="J53" s="3" t="str">
        <f>_xlfn.XLOOKUP(Transactions[[#This Row],[Subcategory]],categories[Subcategory],categories[Category Type],"Add Subcategory")</f>
        <v>Expense</v>
      </c>
      <c r="M53" t="s">
        <v>24</v>
      </c>
    </row>
    <row r="54" spans="2:13" x14ac:dyDescent="0.3">
      <c r="B54" t="s">
        <v>10</v>
      </c>
      <c r="C54" s="1">
        <v>45670</v>
      </c>
      <c r="D54" t="s">
        <v>122</v>
      </c>
      <c r="F54">
        <v>967.06</v>
      </c>
      <c r="G54">
        <v>967.06</v>
      </c>
      <c r="H54" t="s">
        <v>79</v>
      </c>
      <c r="I54" s="3" t="str">
        <f>_xlfn.XLOOKUP(Transactions[[#This Row],[Subcategory]],categories[Subcategory],categories[Category],"Add Subcategory")</f>
        <v>Variable</v>
      </c>
      <c r="J54" s="3" t="str">
        <f>_xlfn.XLOOKUP(Transactions[[#This Row],[Subcategory]],categories[Subcategory],categories[Category Type],"Add Subcategory")</f>
        <v>Income</v>
      </c>
      <c r="M54" t="s">
        <v>9</v>
      </c>
    </row>
    <row r="55" spans="2:13" x14ac:dyDescent="0.3">
      <c r="B55" t="s">
        <v>10</v>
      </c>
      <c r="C55" s="1">
        <v>45670</v>
      </c>
      <c r="D55" t="s">
        <v>111</v>
      </c>
      <c r="E55">
        <v>9.9700000000000006</v>
      </c>
      <c r="G55">
        <v>-9.9700000000000006</v>
      </c>
      <c r="H55" t="s">
        <v>76</v>
      </c>
      <c r="I55" s="3" t="str">
        <f>_xlfn.XLOOKUP(Transactions[[#This Row],[Subcategory]],categories[Subcategory],categories[Category],"Add Subcategory")</f>
        <v>Transport</v>
      </c>
      <c r="J55" s="3" t="str">
        <f>_xlfn.XLOOKUP(Transactions[[#This Row],[Subcategory]],categories[Subcategory],categories[Category Type],"Add Subcategory")</f>
        <v>Expense</v>
      </c>
      <c r="M55" t="s">
        <v>13</v>
      </c>
    </row>
    <row r="56" spans="2:13" x14ac:dyDescent="0.3">
      <c r="B56" t="s">
        <v>10</v>
      </c>
      <c r="C56" s="1">
        <v>45670</v>
      </c>
      <c r="D56" t="s">
        <v>106</v>
      </c>
      <c r="E56">
        <v>40.58</v>
      </c>
      <c r="G56">
        <v>-40.58</v>
      </c>
      <c r="H56" t="s">
        <v>65</v>
      </c>
      <c r="I56" s="3" t="str">
        <f>_xlfn.XLOOKUP(Transactions[[#This Row],[Subcategory]],categories[Subcategory],categories[Category],"Add Subcategory")</f>
        <v>Discretionary</v>
      </c>
      <c r="J56" s="3" t="str">
        <f>_xlfn.XLOOKUP(Transactions[[#This Row],[Subcategory]],categories[Subcategory],categories[Category Type],"Add Subcategory")</f>
        <v>Expense</v>
      </c>
      <c r="M56" t="s">
        <v>15</v>
      </c>
    </row>
    <row r="57" spans="2:13" x14ac:dyDescent="0.3">
      <c r="B57" t="s">
        <v>14</v>
      </c>
      <c r="C57" s="1">
        <v>45670</v>
      </c>
      <c r="D57" t="s">
        <v>111</v>
      </c>
      <c r="E57">
        <v>23.89</v>
      </c>
      <c r="G57">
        <v>-23.89</v>
      </c>
      <c r="H57" t="s">
        <v>76</v>
      </c>
      <c r="I57" s="3" t="str">
        <f>_xlfn.XLOOKUP(Transactions[[#This Row],[Subcategory]],categories[Subcategory],categories[Category],"Add Subcategory")</f>
        <v>Transport</v>
      </c>
      <c r="J57" s="3" t="str">
        <f>_xlfn.XLOOKUP(Transactions[[#This Row],[Subcategory]],categories[Subcategory],categories[Category Type],"Add Subcategory")</f>
        <v>Expense</v>
      </c>
      <c r="M57" t="s">
        <v>12</v>
      </c>
    </row>
    <row r="58" spans="2:13" x14ac:dyDescent="0.3">
      <c r="B58" t="s">
        <v>14</v>
      </c>
      <c r="C58" s="1">
        <v>45670</v>
      </c>
      <c r="D58" t="s">
        <v>98</v>
      </c>
      <c r="E58">
        <v>104.25</v>
      </c>
      <c r="G58">
        <v>-104.25</v>
      </c>
      <c r="H58" t="s">
        <v>26</v>
      </c>
      <c r="I58" s="3" t="str">
        <f>_xlfn.XLOOKUP(Transactions[[#This Row],[Subcategory]],categories[Subcategory],categories[Category],"Add Subcategory")</f>
        <v>Medical</v>
      </c>
      <c r="J58" s="3" t="str">
        <f>_xlfn.XLOOKUP(Transactions[[#This Row],[Subcategory]],categories[Subcategory],categories[Category Type],"Add Subcategory")</f>
        <v>Expense</v>
      </c>
      <c r="M58" t="s">
        <v>16</v>
      </c>
    </row>
    <row r="59" spans="2:13" x14ac:dyDescent="0.3">
      <c r="B59" t="s">
        <v>10</v>
      </c>
      <c r="C59" s="1">
        <v>45671</v>
      </c>
      <c r="D59" t="s">
        <v>114</v>
      </c>
      <c r="E59">
        <v>130.13</v>
      </c>
      <c r="G59">
        <v>-130.13</v>
      </c>
      <c r="H59" t="s">
        <v>66</v>
      </c>
      <c r="I59" s="3" t="str">
        <f>_xlfn.XLOOKUP(Transactions[[#This Row],[Subcategory]],categories[Subcategory],categories[Category],"Add Subcategory")</f>
        <v>Discretionary</v>
      </c>
      <c r="J59" s="3" t="str">
        <f>_xlfn.XLOOKUP(Transactions[[#This Row],[Subcategory]],categories[Subcategory],categories[Category Type],"Add Subcategory")</f>
        <v>Expense</v>
      </c>
      <c r="M59" t="s">
        <v>17</v>
      </c>
    </row>
    <row r="60" spans="2:13" x14ac:dyDescent="0.3">
      <c r="B60" t="s">
        <v>10</v>
      </c>
      <c r="C60" s="1">
        <v>45671</v>
      </c>
      <c r="D60" t="s">
        <v>83</v>
      </c>
      <c r="E60">
        <v>223.19</v>
      </c>
      <c r="G60">
        <v>-223.19</v>
      </c>
      <c r="H60" t="s">
        <v>26</v>
      </c>
      <c r="I60" s="3" t="str">
        <f>_xlfn.XLOOKUP(Transactions[[#This Row],[Subcategory]],categories[Subcategory],categories[Category],"Add Subcategory")</f>
        <v>Medical</v>
      </c>
      <c r="J60" s="3" t="str">
        <f>_xlfn.XLOOKUP(Transactions[[#This Row],[Subcategory]],categories[Subcategory],categories[Category Type],"Add Subcategory")</f>
        <v>Expense</v>
      </c>
      <c r="M60" t="s">
        <v>11</v>
      </c>
    </row>
    <row r="61" spans="2:13" x14ac:dyDescent="0.3">
      <c r="B61" t="s">
        <v>14</v>
      </c>
      <c r="C61" s="1">
        <v>45671</v>
      </c>
      <c r="D61" t="s">
        <v>106</v>
      </c>
      <c r="E61">
        <v>24.3</v>
      </c>
      <c r="G61">
        <v>-24.3</v>
      </c>
      <c r="H61" t="s">
        <v>65</v>
      </c>
      <c r="I61" s="3" t="str">
        <f>_xlfn.XLOOKUP(Transactions[[#This Row],[Subcategory]],categories[Subcategory],categories[Category],"Add Subcategory")</f>
        <v>Discretionary</v>
      </c>
      <c r="J61" s="3" t="str">
        <f>_xlfn.XLOOKUP(Transactions[[#This Row],[Subcategory]],categories[Subcategory],categories[Category Type],"Add Subcategory")</f>
        <v>Expense</v>
      </c>
      <c r="M61" t="s">
        <v>15</v>
      </c>
    </row>
    <row r="62" spans="2:13" x14ac:dyDescent="0.3">
      <c r="B62" t="s">
        <v>14</v>
      </c>
      <c r="C62" s="1">
        <v>45672</v>
      </c>
      <c r="D62" t="s">
        <v>118</v>
      </c>
      <c r="E62">
        <v>54.57</v>
      </c>
      <c r="G62">
        <v>-54.57</v>
      </c>
      <c r="H62" t="s">
        <v>75</v>
      </c>
      <c r="I62" s="3" t="str">
        <f>_xlfn.XLOOKUP(Transactions[[#This Row],[Subcategory]],categories[Subcategory],categories[Category],"Add Subcategory")</f>
        <v>Transport</v>
      </c>
      <c r="J62" s="3" t="str">
        <f>_xlfn.XLOOKUP(Transactions[[#This Row],[Subcategory]],categories[Subcategory],categories[Category Type],"Add Subcategory")</f>
        <v>Expense</v>
      </c>
      <c r="M62" t="s">
        <v>15</v>
      </c>
    </row>
    <row r="63" spans="2:13" x14ac:dyDescent="0.3">
      <c r="B63" t="s">
        <v>8</v>
      </c>
      <c r="C63" s="1">
        <v>45673</v>
      </c>
      <c r="D63" t="s">
        <v>131</v>
      </c>
      <c r="E63">
        <v>85.36</v>
      </c>
      <c r="G63">
        <v>-85.36</v>
      </c>
      <c r="H63" t="s">
        <v>25</v>
      </c>
      <c r="I63" s="3" t="str">
        <f>_xlfn.XLOOKUP(Transactions[[#This Row],[Subcategory]],categories[Subcategory],categories[Category],"Add Subcategory")</f>
        <v>Discretionary</v>
      </c>
      <c r="J63" s="3" t="str">
        <f>_xlfn.XLOOKUP(Transactions[[#This Row],[Subcategory]],categories[Subcategory],categories[Category Type],"Add Subcategory")</f>
        <v>Expense</v>
      </c>
      <c r="M63" t="s">
        <v>15</v>
      </c>
    </row>
    <row r="64" spans="2:13" x14ac:dyDescent="0.3">
      <c r="B64" t="s">
        <v>14</v>
      </c>
      <c r="C64" s="1">
        <v>45674</v>
      </c>
      <c r="D64" t="s">
        <v>119</v>
      </c>
      <c r="E64">
        <v>36.380000000000003</v>
      </c>
      <c r="G64">
        <v>-36.380000000000003</v>
      </c>
      <c r="H64" t="s">
        <v>76</v>
      </c>
      <c r="I64" s="3" t="str">
        <f>_xlfn.XLOOKUP(Transactions[[#This Row],[Subcategory]],categories[Subcategory],categories[Category],"Add Subcategory")</f>
        <v>Transport</v>
      </c>
      <c r="J64" s="3" t="str">
        <f>_xlfn.XLOOKUP(Transactions[[#This Row],[Subcategory]],categories[Subcategory],categories[Category Type],"Add Subcategory")</f>
        <v>Expense</v>
      </c>
      <c r="M64" t="s">
        <v>15</v>
      </c>
    </row>
    <row r="65" spans="2:13" x14ac:dyDescent="0.3">
      <c r="B65" t="s">
        <v>8</v>
      </c>
      <c r="C65" s="1">
        <v>45674</v>
      </c>
      <c r="D65" t="s">
        <v>78</v>
      </c>
      <c r="F65">
        <v>42.38</v>
      </c>
      <c r="G65">
        <v>42.38</v>
      </c>
      <c r="H65" t="s">
        <v>78</v>
      </c>
      <c r="I65" s="3" t="str">
        <f>_xlfn.XLOOKUP(Transactions[[#This Row],[Subcategory]],categories[Subcategory],categories[Category],"Add Subcategory")</f>
        <v>Variable</v>
      </c>
      <c r="J65" s="3" t="str">
        <f>_xlfn.XLOOKUP(Transactions[[#This Row],[Subcategory]],categories[Subcategory],categories[Category Type],"Add Subcategory")</f>
        <v>Income</v>
      </c>
      <c r="M65" t="s">
        <v>18</v>
      </c>
    </row>
    <row r="66" spans="2:13" x14ac:dyDescent="0.3">
      <c r="B66" t="s">
        <v>10</v>
      </c>
      <c r="C66" s="1">
        <v>45675</v>
      </c>
      <c r="D66" t="s">
        <v>130</v>
      </c>
      <c r="E66">
        <v>61.57</v>
      </c>
      <c r="G66">
        <v>-61.57</v>
      </c>
      <c r="H66" t="s">
        <v>67</v>
      </c>
      <c r="I66" s="3" t="str">
        <f>_xlfn.XLOOKUP(Transactions[[#This Row],[Subcategory]],categories[Subcategory],categories[Category],"Add Subcategory")</f>
        <v>Discretionary</v>
      </c>
      <c r="J66" s="3" t="str">
        <f>_xlfn.XLOOKUP(Transactions[[#This Row],[Subcategory]],categories[Subcategory],categories[Category Type],"Add Subcategory")</f>
        <v>Expense</v>
      </c>
      <c r="M66" t="s">
        <v>19</v>
      </c>
    </row>
    <row r="67" spans="2:13" x14ac:dyDescent="0.3">
      <c r="B67" t="s">
        <v>8</v>
      </c>
      <c r="C67" s="1">
        <v>45675</v>
      </c>
      <c r="D67" t="s">
        <v>119</v>
      </c>
      <c r="E67">
        <v>20.45</v>
      </c>
      <c r="G67">
        <v>-20.45</v>
      </c>
      <c r="H67" t="s">
        <v>76</v>
      </c>
      <c r="I67" s="3" t="str">
        <f>_xlfn.XLOOKUP(Transactions[[#This Row],[Subcategory]],categories[Subcategory],categories[Category],"Add Subcategory")</f>
        <v>Transport</v>
      </c>
      <c r="J67" s="3" t="str">
        <f>_xlfn.XLOOKUP(Transactions[[#This Row],[Subcategory]],categories[Subcategory],categories[Category Type],"Add Subcategory")</f>
        <v>Expense</v>
      </c>
      <c r="M67" t="s">
        <v>15</v>
      </c>
    </row>
    <row r="68" spans="2:13" x14ac:dyDescent="0.3">
      <c r="B68" t="s">
        <v>8</v>
      </c>
      <c r="C68" s="1">
        <v>45676</v>
      </c>
      <c r="D68" t="s">
        <v>102</v>
      </c>
      <c r="E68">
        <v>7.26</v>
      </c>
      <c r="G68">
        <v>-7.26</v>
      </c>
      <c r="H68" t="s">
        <v>61</v>
      </c>
      <c r="I68" s="3" t="str">
        <f>_xlfn.XLOOKUP(Transactions[[#This Row],[Subcategory]],categories[Subcategory],categories[Category],"Add Subcategory")</f>
        <v>Dining Out</v>
      </c>
      <c r="J68" s="3" t="str">
        <f>_xlfn.XLOOKUP(Transactions[[#This Row],[Subcategory]],categories[Subcategory],categories[Category Type],"Add Subcategory")</f>
        <v>Expense</v>
      </c>
      <c r="M68" t="s">
        <v>15</v>
      </c>
    </row>
    <row r="69" spans="2:13" x14ac:dyDescent="0.3">
      <c r="B69" t="s">
        <v>8</v>
      </c>
      <c r="C69" s="1">
        <v>45677</v>
      </c>
      <c r="D69" t="s">
        <v>118</v>
      </c>
      <c r="E69">
        <v>32.18</v>
      </c>
      <c r="G69">
        <v>-32.18</v>
      </c>
      <c r="H69" t="s">
        <v>75</v>
      </c>
      <c r="I69" s="3" t="str">
        <f>_xlfn.XLOOKUP(Transactions[[#This Row],[Subcategory]],categories[Subcategory],categories[Category],"Add Subcategory")</f>
        <v>Transport</v>
      </c>
      <c r="J69" s="3" t="str">
        <f>_xlfn.XLOOKUP(Transactions[[#This Row],[Subcategory]],categories[Subcategory],categories[Category Type],"Add Subcategory")</f>
        <v>Expense</v>
      </c>
      <c r="M69" t="s">
        <v>20</v>
      </c>
    </row>
    <row r="70" spans="2:13" x14ac:dyDescent="0.3">
      <c r="B70" t="s">
        <v>8</v>
      </c>
      <c r="C70" s="1">
        <v>45677</v>
      </c>
      <c r="D70" t="s">
        <v>101</v>
      </c>
      <c r="E70">
        <v>380.61</v>
      </c>
      <c r="G70">
        <v>-380.61</v>
      </c>
      <c r="H70" t="s">
        <v>70</v>
      </c>
      <c r="I70" s="3" t="str">
        <f>_xlfn.XLOOKUP(Transactions[[#This Row],[Subcategory]],categories[Subcategory],categories[Category],"Add Subcategory")</f>
        <v>Living Expenses</v>
      </c>
      <c r="J70" s="3" t="str">
        <f>_xlfn.XLOOKUP(Transactions[[#This Row],[Subcategory]],categories[Subcategory],categories[Category Type],"Add Subcategory")</f>
        <v>Expense</v>
      </c>
      <c r="M70" t="s">
        <v>15</v>
      </c>
    </row>
    <row r="71" spans="2:13" x14ac:dyDescent="0.3">
      <c r="B71" t="s">
        <v>10</v>
      </c>
      <c r="C71" s="1">
        <v>45678</v>
      </c>
      <c r="D71" t="s">
        <v>123</v>
      </c>
      <c r="E71">
        <v>1369.91</v>
      </c>
      <c r="G71">
        <v>-1369.91</v>
      </c>
      <c r="H71" t="s">
        <v>72</v>
      </c>
      <c r="I71" s="3" t="str">
        <f>_xlfn.XLOOKUP(Transactions[[#This Row],[Subcategory]],categories[Subcategory],categories[Category],"Add Subcategory")</f>
        <v>Living Expenses</v>
      </c>
      <c r="J71" s="3" t="str">
        <f>_xlfn.XLOOKUP(Transactions[[#This Row],[Subcategory]],categories[Subcategory],categories[Category Type],"Add Subcategory")</f>
        <v>Expense</v>
      </c>
      <c r="M71" t="s">
        <v>15</v>
      </c>
    </row>
    <row r="72" spans="2:13" x14ac:dyDescent="0.3">
      <c r="B72" t="s">
        <v>8</v>
      </c>
      <c r="C72" s="1">
        <v>45679</v>
      </c>
      <c r="D72" t="s">
        <v>97</v>
      </c>
      <c r="E72">
        <v>67.17</v>
      </c>
      <c r="G72">
        <v>-67.17</v>
      </c>
      <c r="H72" t="s">
        <v>63</v>
      </c>
      <c r="I72" s="3" t="str">
        <f>_xlfn.XLOOKUP(Transactions[[#This Row],[Subcategory]],categories[Subcategory],categories[Category],"Add Subcategory")</f>
        <v>Dining Out</v>
      </c>
      <c r="J72" s="3" t="str">
        <f>_xlfn.XLOOKUP(Transactions[[#This Row],[Subcategory]],categories[Subcategory],categories[Category Type],"Add Subcategory")</f>
        <v>Expense</v>
      </c>
      <c r="M72" t="s">
        <v>18</v>
      </c>
    </row>
    <row r="73" spans="2:13" x14ac:dyDescent="0.3">
      <c r="B73" t="s">
        <v>10</v>
      </c>
      <c r="C73" s="1">
        <v>45680</v>
      </c>
      <c r="D73" t="s">
        <v>90</v>
      </c>
      <c r="F73">
        <v>3125.54</v>
      </c>
      <c r="G73">
        <v>3125.54</v>
      </c>
      <c r="H73" t="s">
        <v>68</v>
      </c>
      <c r="I73" s="3" t="str">
        <f>_xlfn.XLOOKUP(Transactions[[#This Row],[Subcategory]],categories[Subcategory],categories[Category],"Add Subcategory")</f>
        <v>Fixed</v>
      </c>
      <c r="J73" s="3" t="str">
        <f>_xlfn.XLOOKUP(Transactions[[#This Row],[Subcategory]],categories[Subcategory],categories[Category Type],"Add Subcategory")</f>
        <v>Income</v>
      </c>
      <c r="M73" t="s">
        <v>15</v>
      </c>
    </row>
    <row r="74" spans="2:13" x14ac:dyDescent="0.3">
      <c r="B74" t="s">
        <v>10</v>
      </c>
      <c r="C74" s="1">
        <v>45680</v>
      </c>
      <c r="D74" t="s">
        <v>140</v>
      </c>
      <c r="E74">
        <v>82.56</v>
      </c>
      <c r="G74">
        <v>-82.56</v>
      </c>
      <c r="H74" t="s">
        <v>73</v>
      </c>
      <c r="I74" s="3" t="str">
        <f>_xlfn.XLOOKUP(Transactions[[#This Row],[Subcategory]],categories[Subcategory],categories[Category],"Add Subcategory")</f>
        <v>Medical</v>
      </c>
      <c r="J74" s="3" t="str">
        <f>_xlfn.XLOOKUP(Transactions[[#This Row],[Subcategory]],categories[Subcategory],categories[Category Type],"Add Subcategory")</f>
        <v>Expense</v>
      </c>
      <c r="M74" t="s">
        <v>15</v>
      </c>
    </row>
    <row r="75" spans="2:13" x14ac:dyDescent="0.3">
      <c r="B75" t="s">
        <v>10</v>
      </c>
      <c r="C75" s="1">
        <v>45680</v>
      </c>
      <c r="D75" t="s">
        <v>91</v>
      </c>
      <c r="E75">
        <v>51.07</v>
      </c>
      <c r="G75">
        <v>-51.07</v>
      </c>
      <c r="H75" t="s">
        <v>25</v>
      </c>
      <c r="I75" s="3" t="str">
        <f>_xlfn.XLOOKUP(Transactions[[#This Row],[Subcategory]],categories[Subcategory],categories[Category],"Add Subcategory")</f>
        <v>Discretionary</v>
      </c>
      <c r="J75" s="3" t="str">
        <f>_xlfn.XLOOKUP(Transactions[[#This Row],[Subcategory]],categories[Subcategory],categories[Category Type],"Add Subcategory")</f>
        <v>Expense</v>
      </c>
      <c r="M75" t="s">
        <v>21</v>
      </c>
    </row>
    <row r="76" spans="2:13" x14ac:dyDescent="0.3">
      <c r="B76" t="s">
        <v>14</v>
      </c>
      <c r="C76" s="1">
        <v>45680</v>
      </c>
      <c r="D76" t="s">
        <v>92</v>
      </c>
      <c r="E76">
        <v>37.78</v>
      </c>
      <c r="G76">
        <v>-37.78</v>
      </c>
      <c r="H76" t="s">
        <v>63</v>
      </c>
      <c r="I76" s="3" t="str">
        <f>_xlfn.XLOOKUP(Transactions[[#This Row],[Subcategory]],categories[Subcategory],categories[Category],"Add Subcategory")</f>
        <v>Dining Out</v>
      </c>
      <c r="J76" s="3" t="str">
        <f>_xlfn.XLOOKUP(Transactions[[#This Row],[Subcategory]],categories[Subcategory],categories[Category Type],"Add Subcategory")</f>
        <v>Expense</v>
      </c>
      <c r="M76" t="s">
        <v>22</v>
      </c>
    </row>
    <row r="77" spans="2:13" x14ac:dyDescent="0.3">
      <c r="B77" t="s">
        <v>8</v>
      </c>
      <c r="C77" s="1">
        <v>45680</v>
      </c>
      <c r="D77" t="s">
        <v>101</v>
      </c>
      <c r="E77">
        <v>243.48</v>
      </c>
      <c r="G77">
        <v>-243.48</v>
      </c>
      <c r="H77" t="s">
        <v>70</v>
      </c>
      <c r="I77" s="3" t="str">
        <f>_xlfn.XLOOKUP(Transactions[[#This Row],[Subcategory]],categories[Subcategory],categories[Category],"Add Subcategory")</f>
        <v>Living Expenses</v>
      </c>
      <c r="J77" s="3" t="str">
        <f>_xlfn.XLOOKUP(Transactions[[#This Row],[Subcategory]],categories[Subcategory],categories[Category Type],"Add Subcategory")</f>
        <v>Expense</v>
      </c>
      <c r="M77" t="s">
        <v>23</v>
      </c>
    </row>
    <row r="78" spans="2:13" x14ac:dyDescent="0.3">
      <c r="B78" t="s">
        <v>8</v>
      </c>
      <c r="C78" s="1">
        <v>45680</v>
      </c>
      <c r="D78" t="s">
        <v>140</v>
      </c>
      <c r="E78">
        <v>111.24</v>
      </c>
      <c r="G78">
        <v>-111.24</v>
      </c>
      <c r="H78" t="s">
        <v>73</v>
      </c>
      <c r="I78" s="3" t="str">
        <f>_xlfn.XLOOKUP(Transactions[[#This Row],[Subcategory]],categories[Subcategory],categories[Category],"Add Subcategory")</f>
        <v>Medical</v>
      </c>
      <c r="J78" s="3" t="str">
        <f>_xlfn.XLOOKUP(Transactions[[#This Row],[Subcategory]],categories[Subcategory],categories[Category Type],"Add Subcategory")</f>
        <v>Expense</v>
      </c>
      <c r="M78" t="s">
        <v>24</v>
      </c>
    </row>
    <row r="79" spans="2:13" x14ac:dyDescent="0.3">
      <c r="B79" t="s">
        <v>10</v>
      </c>
      <c r="C79" s="1">
        <v>45681</v>
      </c>
      <c r="D79" t="s">
        <v>95</v>
      </c>
      <c r="E79">
        <v>50.37</v>
      </c>
      <c r="G79">
        <v>-50.37</v>
      </c>
      <c r="H79" t="s">
        <v>69</v>
      </c>
      <c r="I79" s="3" t="str">
        <f>_xlfn.XLOOKUP(Transactions[[#This Row],[Subcategory]],categories[Subcategory],categories[Category],"Add Subcategory")</f>
        <v>Living Expenses</v>
      </c>
      <c r="J79" s="3" t="str">
        <f>_xlfn.XLOOKUP(Transactions[[#This Row],[Subcategory]],categories[Subcategory],categories[Category Type],"Add Subcategory")</f>
        <v>Expense</v>
      </c>
      <c r="M79" t="s">
        <v>25</v>
      </c>
    </row>
    <row r="80" spans="2:13" x14ac:dyDescent="0.3">
      <c r="B80" t="s">
        <v>10</v>
      </c>
      <c r="C80" s="1">
        <v>45681</v>
      </c>
      <c r="D80" t="s">
        <v>114</v>
      </c>
      <c r="E80">
        <v>170.71</v>
      </c>
      <c r="G80">
        <v>-170.71</v>
      </c>
      <c r="H80" t="s">
        <v>66</v>
      </c>
      <c r="I80" s="3" t="str">
        <f>_xlfn.XLOOKUP(Transactions[[#This Row],[Subcategory]],categories[Subcategory],categories[Category],"Add Subcategory")</f>
        <v>Discretionary</v>
      </c>
      <c r="J80" s="3" t="str">
        <f>_xlfn.XLOOKUP(Transactions[[#This Row],[Subcategory]],categories[Subcategory],categories[Category Type],"Add Subcategory")</f>
        <v>Expense</v>
      </c>
      <c r="M80" t="s">
        <v>15</v>
      </c>
    </row>
    <row r="81" spans="2:13" x14ac:dyDescent="0.3">
      <c r="B81" t="s">
        <v>14</v>
      </c>
      <c r="C81" s="1">
        <v>45681</v>
      </c>
      <c r="D81" t="s">
        <v>127</v>
      </c>
      <c r="E81">
        <v>54.57</v>
      </c>
      <c r="G81">
        <v>-54.57</v>
      </c>
      <c r="H81" t="s">
        <v>75</v>
      </c>
      <c r="I81" s="3" t="str">
        <f>_xlfn.XLOOKUP(Transactions[[#This Row],[Subcategory]],categories[Subcategory],categories[Category],"Add Subcategory")</f>
        <v>Transport</v>
      </c>
      <c r="J81" s="3" t="str">
        <f>_xlfn.XLOOKUP(Transactions[[#This Row],[Subcategory]],categories[Subcategory],categories[Category Type],"Add Subcategory")</f>
        <v>Expense</v>
      </c>
      <c r="M81" t="s">
        <v>15</v>
      </c>
    </row>
    <row r="82" spans="2:13" x14ac:dyDescent="0.3">
      <c r="B82" t="s">
        <v>14</v>
      </c>
      <c r="C82" s="1">
        <v>45681</v>
      </c>
      <c r="D82" t="s">
        <v>132</v>
      </c>
      <c r="E82">
        <v>812.99</v>
      </c>
      <c r="G82">
        <v>-812.99</v>
      </c>
      <c r="H82" t="s">
        <v>60</v>
      </c>
      <c r="I82" s="3" t="str">
        <f>_xlfn.XLOOKUP(Transactions[[#This Row],[Subcategory]],categories[Subcategory],categories[Category],"Add Subcategory")</f>
        <v>Debt Repayment</v>
      </c>
      <c r="J82" s="3" t="str">
        <f>_xlfn.XLOOKUP(Transactions[[#This Row],[Subcategory]],categories[Subcategory],categories[Category Type],"Add Subcategory")</f>
        <v>Expense</v>
      </c>
      <c r="M82" t="s">
        <v>27</v>
      </c>
    </row>
    <row r="83" spans="2:13" x14ac:dyDescent="0.3">
      <c r="B83" t="s">
        <v>14</v>
      </c>
      <c r="C83" s="1">
        <v>45681</v>
      </c>
      <c r="D83" t="s">
        <v>111</v>
      </c>
      <c r="E83">
        <v>39.18</v>
      </c>
      <c r="G83">
        <v>-39.18</v>
      </c>
      <c r="H83" t="s">
        <v>76</v>
      </c>
      <c r="I83" s="3" t="str">
        <f>_xlfn.XLOOKUP(Transactions[[#This Row],[Subcategory]],categories[Subcategory],categories[Category],"Add Subcategory")</f>
        <v>Transport</v>
      </c>
      <c r="J83" s="3" t="str">
        <f>_xlfn.XLOOKUP(Transactions[[#This Row],[Subcategory]],categories[Subcategory],categories[Category Type],"Add Subcategory")</f>
        <v>Expense</v>
      </c>
      <c r="M83" t="s">
        <v>28</v>
      </c>
    </row>
    <row r="84" spans="2:13" x14ac:dyDescent="0.3">
      <c r="B84" t="s">
        <v>14</v>
      </c>
      <c r="C84" s="1">
        <v>45681</v>
      </c>
      <c r="D84" t="s">
        <v>92</v>
      </c>
      <c r="E84">
        <v>34.28</v>
      </c>
      <c r="G84">
        <v>-34.28</v>
      </c>
      <c r="H84" t="s">
        <v>63</v>
      </c>
      <c r="I84" s="3" t="str">
        <f>_xlfn.XLOOKUP(Transactions[[#This Row],[Subcategory]],categories[Subcategory],categories[Category],"Add Subcategory")</f>
        <v>Dining Out</v>
      </c>
      <c r="J84" s="3" t="str">
        <f>_xlfn.XLOOKUP(Transactions[[#This Row],[Subcategory]],categories[Subcategory],categories[Category Type],"Add Subcategory")</f>
        <v>Expense</v>
      </c>
      <c r="M84" t="s">
        <v>21</v>
      </c>
    </row>
    <row r="85" spans="2:13" x14ac:dyDescent="0.3">
      <c r="B85" t="s">
        <v>14</v>
      </c>
      <c r="C85" s="1">
        <v>45681</v>
      </c>
      <c r="D85" t="s">
        <v>126</v>
      </c>
      <c r="E85">
        <v>11.73</v>
      </c>
      <c r="G85">
        <v>-11.73</v>
      </c>
      <c r="H85" t="s">
        <v>61</v>
      </c>
      <c r="I85" s="3" t="str">
        <f>_xlfn.XLOOKUP(Transactions[[#This Row],[Subcategory]],categories[Subcategory],categories[Category],"Add Subcategory")</f>
        <v>Dining Out</v>
      </c>
      <c r="J85" s="3" t="str">
        <f>_xlfn.XLOOKUP(Transactions[[#This Row],[Subcategory]],categories[Subcategory],categories[Category Type],"Add Subcategory")</f>
        <v>Expense</v>
      </c>
      <c r="M85" t="s">
        <v>15</v>
      </c>
    </row>
    <row r="86" spans="2:13" x14ac:dyDescent="0.3">
      <c r="B86" t="s">
        <v>8</v>
      </c>
      <c r="C86" s="1">
        <v>45681</v>
      </c>
      <c r="D86" t="s">
        <v>123</v>
      </c>
      <c r="E86">
        <v>934.73</v>
      </c>
      <c r="G86">
        <v>-934.73</v>
      </c>
      <c r="H86" t="s">
        <v>72</v>
      </c>
      <c r="I86" s="3" t="str">
        <f>_xlfn.XLOOKUP(Transactions[[#This Row],[Subcategory]],categories[Subcategory],categories[Category],"Add Subcategory")</f>
        <v>Living Expenses</v>
      </c>
      <c r="J86" s="3" t="str">
        <f>_xlfn.XLOOKUP(Transactions[[#This Row],[Subcategory]],categories[Subcategory],categories[Category Type],"Add Subcategory")</f>
        <v>Expense</v>
      </c>
      <c r="M86" t="s">
        <v>15</v>
      </c>
    </row>
    <row r="87" spans="2:13" x14ac:dyDescent="0.3">
      <c r="B87" t="s">
        <v>8</v>
      </c>
      <c r="C87" s="1">
        <v>45681</v>
      </c>
      <c r="D87" t="s">
        <v>120</v>
      </c>
      <c r="E87">
        <v>442.18</v>
      </c>
      <c r="G87">
        <v>-442.18</v>
      </c>
      <c r="H87" t="s">
        <v>70</v>
      </c>
      <c r="I87" s="3" t="str">
        <f>_xlfn.XLOOKUP(Transactions[[#This Row],[Subcategory]],categories[Subcategory],categories[Category],"Add Subcategory")</f>
        <v>Living Expenses</v>
      </c>
      <c r="J87" s="3" t="str">
        <f>_xlfn.XLOOKUP(Transactions[[#This Row],[Subcategory]],categories[Subcategory],categories[Category Type],"Add Subcategory")</f>
        <v>Expense</v>
      </c>
      <c r="M87" t="s">
        <v>15</v>
      </c>
    </row>
    <row r="88" spans="2:13" x14ac:dyDescent="0.3">
      <c r="B88" t="s">
        <v>8</v>
      </c>
      <c r="C88" s="1">
        <v>45681</v>
      </c>
      <c r="D88" t="s">
        <v>90</v>
      </c>
      <c r="F88">
        <v>4328.57</v>
      </c>
      <c r="G88">
        <v>4328.57</v>
      </c>
      <c r="H88" t="s">
        <v>68</v>
      </c>
      <c r="I88" s="3" t="str">
        <f>_xlfn.XLOOKUP(Transactions[[#This Row],[Subcategory]],categories[Subcategory],categories[Category],"Add Subcategory")</f>
        <v>Fixed</v>
      </c>
      <c r="J88" s="3" t="str">
        <f>_xlfn.XLOOKUP(Transactions[[#This Row],[Subcategory]],categories[Subcategory],categories[Category Type],"Add Subcategory")</f>
        <v>Income</v>
      </c>
      <c r="M88" t="s">
        <v>18</v>
      </c>
    </row>
    <row r="89" spans="2:13" x14ac:dyDescent="0.3">
      <c r="B89" t="s">
        <v>14</v>
      </c>
      <c r="C89" s="1">
        <v>45682</v>
      </c>
      <c r="D89" t="s">
        <v>121</v>
      </c>
      <c r="E89">
        <v>10.49</v>
      </c>
      <c r="G89">
        <v>-10.49</v>
      </c>
      <c r="H89" t="s">
        <v>61</v>
      </c>
      <c r="I89" s="3" t="str">
        <f>_xlfn.XLOOKUP(Transactions[[#This Row],[Subcategory]],categories[Subcategory],categories[Category],"Add Subcategory")</f>
        <v>Dining Out</v>
      </c>
      <c r="J89" s="3" t="str">
        <f>_xlfn.XLOOKUP(Transactions[[#This Row],[Subcategory]],categories[Subcategory],categories[Category Type],"Add Subcategory")</f>
        <v>Expense</v>
      </c>
      <c r="M89" t="s">
        <v>23</v>
      </c>
    </row>
    <row r="90" spans="2:13" x14ac:dyDescent="0.3">
      <c r="B90" t="s">
        <v>14</v>
      </c>
      <c r="C90" s="1">
        <v>45682</v>
      </c>
      <c r="D90" t="s">
        <v>100</v>
      </c>
      <c r="E90">
        <v>25.89</v>
      </c>
      <c r="G90">
        <v>-25.89</v>
      </c>
      <c r="H90" t="s">
        <v>62</v>
      </c>
      <c r="I90" s="3" t="str">
        <f>_xlfn.XLOOKUP(Transactions[[#This Row],[Subcategory]],categories[Subcategory],categories[Category],"Add Subcategory")</f>
        <v>Dining Out</v>
      </c>
      <c r="J90" s="3" t="str">
        <f>_xlfn.XLOOKUP(Transactions[[#This Row],[Subcategory]],categories[Subcategory],categories[Category Type],"Add Subcategory")</f>
        <v>Expense</v>
      </c>
      <c r="M90" t="s">
        <v>23</v>
      </c>
    </row>
    <row r="91" spans="2:13" x14ac:dyDescent="0.3">
      <c r="B91" t="s">
        <v>14</v>
      </c>
      <c r="C91" s="1">
        <v>45682</v>
      </c>
      <c r="D91" t="s">
        <v>103</v>
      </c>
      <c r="E91">
        <v>192.4</v>
      </c>
      <c r="G91">
        <v>-192.4</v>
      </c>
      <c r="H91" t="s">
        <v>74</v>
      </c>
      <c r="I91" s="3" t="str">
        <f>_xlfn.XLOOKUP(Transactions[[#This Row],[Subcategory]],categories[Subcategory],categories[Category],"Add Subcategory")</f>
        <v>Transfer</v>
      </c>
      <c r="J91" s="3" t="str">
        <f>_xlfn.XLOOKUP(Transactions[[#This Row],[Subcategory]],categories[Subcategory],categories[Category Type],"Add Subcategory")</f>
        <v>Not Reported</v>
      </c>
      <c r="M91" t="s">
        <v>29</v>
      </c>
    </row>
    <row r="92" spans="2:13" x14ac:dyDescent="0.3">
      <c r="B92" t="s">
        <v>10</v>
      </c>
      <c r="C92" s="1">
        <v>45683</v>
      </c>
      <c r="D92" t="s">
        <v>97</v>
      </c>
      <c r="E92">
        <v>62.27</v>
      </c>
      <c r="G92">
        <v>-62.27</v>
      </c>
      <c r="H92" t="s">
        <v>63</v>
      </c>
      <c r="I92" s="3" t="str">
        <f>_xlfn.XLOOKUP(Transactions[[#This Row],[Subcategory]],categories[Subcategory],categories[Category],"Add Subcategory")</f>
        <v>Dining Out</v>
      </c>
      <c r="J92" s="3" t="str">
        <f>_xlfn.XLOOKUP(Transactions[[#This Row],[Subcategory]],categories[Subcategory],categories[Category Type],"Add Subcategory")</f>
        <v>Expense</v>
      </c>
      <c r="M92" t="s">
        <v>20</v>
      </c>
    </row>
    <row r="93" spans="2:13" x14ac:dyDescent="0.3">
      <c r="B93" t="s">
        <v>14</v>
      </c>
      <c r="C93" s="1">
        <v>45683</v>
      </c>
      <c r="D93" t="s">
        <v>78</v>
      </c>
      <c r="F93">
        <v>48.38</v>
      </c>
      <c r="G93">
        <v>48.38</v>
      </c>
      <c r="H93" t="s">
        <v>78</v>
      </c>
      <c r="I93" s="3" t="str">
        <f>_xlfn.XLOOKUP(Transactions[[#This Row],[Subcategory]],categories[Subcategory],categories[Category],"Add Subcategory")</f>
        <v>Variable</v>
      </c>
      <c r="J93" s="3" t="str">
        <f>_xlfn.XLOOKUP(Transactions[[#This Row],[Subcategory]],categories[Subcategory],categories[Category Type],"Add Subcategory")</f>
        <v>Income</v>
      </c>
      <c r="M93" t="s">
        <v>15</v>
      </c>
    </row>
    <row r="94" spans="2:13" x14ac:dyDescent="0.3">
      <c r="B94" t="s">
        <v>14</v>
      </c>
      <c r="C94" s="1">
        <v>45683</v>
      </c>
      <c r="D94" t="s">
        <v>101</v>
      </c>
      <c r="E94">
        <v>396</v>
      </c>
      <c r="G94">
        <v>-396</v>
      </c>
      <c r="H94" t="s">
        <v>70</v>
      </c>
      <c r="I94" s="3" t="str">
        <f>_xlfn.XLOOKUP(Transactions[[#This Row],[Subcategory]],categories[Subcategory],categories[Category],"Add Subcategory")</f>
        <v>Living Expenses</v>
      </c>
      <c r="J94" s="3" t="str">
        <f>_xlfn.XLOOKUP(Transactions[[#This Row],[Subcategory]],categories[Subcategory],categories[Category Type],"Add Subcategory")</f>
        <v>Expense</v>
      </c>
      <c r="M94" t="s">
        <v>15</v>
      </c>
    </row>
    <row r="95" spans="2:13" x14ac:dyDescent="0.3">
      <c r="B95" t="s">
        <v>8</v>
      </c>
      <c r="C95" s="1">
        <v>45683</v>
      </c>
      <c r="D95" t="s">
        <v>82</v>
      </c>
      <c r="E95">
        <v>25.48</v>
      </c>
      <c r="G95">
        <v>-25.48</v>
      </c>
      <c r="H95" t="s">
        <v>75</v>
      </c>
      <c r="I95" s="3" t="str">
        <f>_xlfn.XLOOKUP(Transactions[[#This Row],[Subcategory]],categories[Subcategory],categories[Category],"Add Subcategory")</f>
        <v>Transport</v>
      </c>
      <c r="J95" s="3" t="str">
        <f>_xlfn.XLOOKUP(Transactions[[#This Row],[Subcategory]],categories[Subcategory],categories[Category Type],"Add Subcategory")</f>
        <v>Expense</v>
      </c>
      <c r="M95" t="s">
        <v>15</v>
      </c>
    </row>
    <row r="96" spans="2:13" x14ac:dyDescent="0.3">
      <c r="B96" t="s">
        <v>10</v>
      </c>
      <c r="C96" s="1">
        <v>45684</v>
      </c>
      <c r="D96" t="s">
        <v>135</v>
      </c>
      <c r="F96">
        <v>574.42999999999995</v>
      </c>
      <c r="G96">
        <v>574.42999999999995</v>
      </c>
      <c r="H96" t="s">
        <v>79</v>
      </c>
      <c r="I96" s="3" t="str">
        <f>_xlfn.XLOOKUP(Transactions[[#This Row],[Subcategory]],categories[Subcategory],categories[Category],"Add Subcategory")</f>
        <v>Variable</v>
      </c>
      <c r="J96" s="3" t="str">
        <f>_xlfn.XLOOKUP(Transactions[[#This Row],[Subcategory]],categories[Subcategory],categories[Category Type],"Add Subcategory")</f>
        <v>Income</v>
      </c>
      <c r="M96" t="s">
        <v>15</v>
      </c>
    </row>
    <row r="97" spans="2:13" x14ac:dyDescent="0.3">
      <c r="B97" t="s">
        <v>14</v>
      </c>
      <c r="C97" s="1">
        <v>45684</v>
      </c>
      <c r="D97" t="s">
        <v>130</v>
      </c>
      <c r="E97">
        <v>187.51</v>
      </c>
      <c r="G97">
        <v>-187.51</v>
      </c>
      <c r="H97" t="s">
        <v>66</v>
      </c>
      <c r="I97" s="3" t="str">
        <f>_xlfn.XLOOKUP(Transactions[[#This Row],[Subcategory]],categories[Subcategory],categories[Category],"Add Subcategory")</f>
        <v>Discretionary</v>
      </c>
      <c r="J97" s="3" t="str">
        <f>_xlfn.XLOOKUP(Transactions[[#This Row],[Subcategory]],categories[Subcategory],categories[Category Type],"Add Subcategory")</f>
        <v>Expense</v>
      </c>
      <c r="M97" t="s">
        <v>15</v>
      </c>
    </row>
    <row r="98" spans="2:13" x14ac:dyDescent="0.3">
      <c r="B98" t="s">
        <v>14</v>
      </c>
      <c r="C98" s="1">
        <v>45684</v>
      </c>
      <c r="D98" t="s">
        <v>82</v>
      </c>
      <c r="E98">
        <v>31.48</v>
      </c>
      <c r="G98">
        <v>-31.48</v>
      </c>
      <c r="H98" t="s">
        <v>75</v>
      </c>
      <c r="I98" s="3" t="str">
        <f>_xlfn.XLOOKUP(Transactions[[#This Row],[Subcategory]],categories[Subcategory],categories[Category],"Add Subcategory")</f>
        <v>Transport</v>
      </c>
      <c r="J98" s="3" t="str">
        <f>_xlfn.XLOOKUP(Transactions[[#This Row],[Subcategory]],categories[Subcategory],categories[Category Type],"Add Subcategory")</f>
        <v>Expense</v>
      </c>
      <c r="M98" t="s">
        <v>18</v>
      </c>
    </row>
    <row r="99" spans="2:13" x14ac:dyDescent="0.3">
      <c r="B99" t="s">
        <v>8</v>
      </c>
      <c r="C99" s="1">
        <v>45684</v>
      </c>
      <c r="D99" t="s">
        <v>110</v>
      </c>
      <c r="E99">
        <v>101.45</v>
      </c>
      <c r="G99">
        <v>-101.45</v>
      </c>
      <c r="H99" t="s">
        <v>62</v>
      </c>
      <c r="I99" s="3" t="str">
        <f>_xlfn.XLOOKUP(Transactions[[#This Row],[Subcategory]],categories[Subcategory],categories[Category],"Add Subcategory")</f>
        <v>Dining Out</v>
      </c>
      <c r="J99" s="3" t="str">
        <f>_xlfn.XLOOKUP(Transactions[[#This Row],[Subcategory]],categories[Subcategory],categories[Category Type],"Add Subcategory")</f>
        <v>Expense</v>
      </c>
      <c r="M99" t="s">
        <v>22</v>
      </c>
    </row>
    <row r="100" spans="2:13" x14ac:dyDescent="0.3">
      <c r="B100" t="s">
        <v>8</v>
      </c>
      <c r="C100" s="1">
        <v>45684</v>
      </c>
      <c r="D100" t="s">
        <v>123</v>
      </c>
      <c r="E100">
        <v>894.15</v>
      </c>
      <c r="G100">
        <v>-894.15</v>
      </c>
      <c r="H100" t="s">
        <v>72</v>
      </c>
      <c r="I100" s="3" t="str">
        <f>_xlfn.XLOOKUP(Transactions[[#This Row],[Subcategory]],categories[Subcategory],categories[Category],"Add Subcategory")</f>
        <v>Living Expenses</v>
      </c>
      <c r="J100" s="3" t="str">
        <f>_xlfn.XLOOKUP(Transactions[[#This Row],[Subcategory]],categories[Subcategory],categories[Category Type],"Add Subcategory")</f>
        <v>Expense</v>
      </c>
      <c r="M100" t="s">
        <v>22</v>
      </c>
    </row>
    <row r="101" spans="2:13" x14ac:dyDescent="0.3">
      <c r="B101" t="s">
        <v>10</v>
      </c>
      <c r="C101" s="1">
        <v>45685</v>
      </c>
      <c r="D101" t="s">
        <v>108</v>
      </c>
      <c r="E101">
        <v>8.93</v>
      </c>
      <c r="G101">
        <v>-8.93</v>
      </c>
      <c r="H101" t="s">
        <v>61</v>
      </c>
      <c r="I101" s="3" t="str">
        <f>_xlfn.XLOOKUP(Transactions[[#This Row],[Subcategory]],categories[Subcategory],categories[Category],"Add Subcategory")</f>
        <v>Dining Out</v>
      </c>
      <c r="J101" s="3" t="str">
        <f>_xlfn.XLOOKUP(Transactions[[#This Row],[Subcategory]],categories[Subcategory],categories[Category Type],"Add Subcategory")</f>
        <v>Expense</v>
      </c>
      <c r="M101" t="s">
        <v>22</v>
      </c>
    </row>
    <row r="102" spans="2:13" x14ac:dyDescent="0.3">
      <c r="B102" t="s">
        <v>10</v>
      </c>
      <c r="C102" s="1">
        <v>45685</v>
      </c>
      <c r="D102" t="s">
        <v>133</v>
      </c>
      <c r="E102">
        <v>310.64</v>
      </c>
      <c r="G102">
        <v>-310.64</v>
      </c>
      <c r="H102" t="s">
        <v>64</v>
      </c>
      <c r="I102" s="3" t="str">
        <f>_xlfn.XLOOKUP(Transactions[[#This Row],[Subcategory]],categories[Subcategory],categories[Category],"Add Subcategory")</f>
        <v>Discretionary</v>
      </c>
      <c r="J102" s="3" t="str">
        <f>_xlfn.XLOOKUP(Transactions[[#This Row],[Subcategory]],categories[Subcategory],categories[Category Type],"Add Subcategory")</f>
        <v>Expense</v>
      </c>
      <c r="M102" t="s">
        <v>24</v>
      </c>
    </row>
    <row r="103" spans="2:13" x14ac:dyDescent="0.3">
      <c r="B103" t="s">
        <v>10</v>
      </c>
      <c r="C103" s="1">
        <v>45685</v>
      </c>
      <c r="D103" t="s">
        <v>104</v>
      </c>
      <c r="E103">
        <v>396</v>
      </c>
      <c r="G103">
        <v>-396</v>
      </c>
      <c r="H103" t="s">
        <v>70</v>
      </c>
      <c r="I103" s="3" t="str">
        <f>_xlfn.XLOOKUP(Transactions[[#This Row],[Subcategory]],categories[Subcategory],categories[Category],"Add Subcategory")</f>
        <v>Living Expenses</v>
      </c>
      <c r="J103" s="3" t="str">
        <f>_xlfn.XLOOKUP(Transactions[[#This Row],[Subcategory]],categories[Subcategory],categories[Category Type],"Add Subcategory")</f>
        <v>Expense</v>
      </c>
      <c r="M103" t="s">
        <v>13</v>
      </c>
    </row>
    <row r="104" spans="2:13" x14ac:dyDescent="0.3">
      <c r="B104" t="s">
        <v>10</v>
      </c>
      <c r="C104" s="1">
        <v>45685</v>
      </c>
      <c r="D104" t="s">
        <v>137</v>
      </c>
      <c r="F104">
        <v>763.98</v>
      </c>
      <c r="G104">
        <v>763.98</v>
      </c>
      <c r="H104" t="s">
        <v>79</v>
      </c>
      <c r="I104" s="3" t="str">
        <f>_xlfn.XLOOKUP(Transactions[[#This Row],[Subcategory]],categories[Subcategory],categories[Category],"Add Subcategory")</f>
        <v>Variable</v>
      </c>
      <c r="J104" s="3" t="str">
        <f>_xlfn.XLOOKUP(Transactions[[#This Row],[Subcategory]],categories[Subcategory],categories[Category Type],"Add Subcategory")</f>
        <v>Income</v>
      </c>
      <c r="M104" t="s">
        <v>9</v>
      </c>
    </row>
    <row r="105" spans="2:13" x14ac:dyDescent="0.3">
      <c r="B105" t="s">
        <v>14</v>
      </c>
      <c r="C105" s="1">
        <v>45685</v>
      </c>
      <c r="D105" t="s">
        <v>116</v>
      </c>
      <c r="F105">
        <v>3628.41</v>
      </c>
      <c r="G105">
        <v>3628.41</v>
      </c>
      <c r="H105" t="s">
        <v>68</v>
      </c>
      <c r="I105" s="3" t="str">
        <f>_xlfn.XLOOKUP(Transactions[[#This Row],[Subcategory]],categories[Subcategory],categories[Category],"Add Subcategory")</f>
        <v>Fixed</v>
      </c>
      <c r="J105" s="3" t="str">
        <f>_xlfn.XLOOKUP(Transactions[[#This Row],[Subcategory]],categories[Subcategory],categories[Category Type],"Add Subcategory")</f>
        <v>Income</v>
      </c>
      <c r="M105" t="s">
        <v>15</v>
      </c>
    </row>
    <row r="106" spans="2:13" x14ac:dyDescent="0.3">
      <c r="B106" t="s">
        <v>14</v>
      </c>
      <c r="C106" s="1">
        <v>45685</v>
      </c>
      <c r="D106" t="s">
        <v>92</v>
      </c>
      <c r="E106">
        <v>58.77</v>
      </c>
      <c r="G106">
        <v>-58.77</v>
      </c>
      <c r="H106" t="s">
        <v>63</v>
      </c>
      <c r="I106" s="3" t="str">
        <f>_xlfn.XLOOKUP(Transactions[[#This Row],[Subcategory]],categories[Subcategory],categories[Category],"Add Subcategory")</f>
        <v>Dining Out</v>
      </c>
      <c r="J106" s="3" t="str">
        <f>_xlfn.XLOOKUP(Transactions[[#This Row],[Subcategory]],categories[Subcategory],categories[Category Type],"Add Subcategory")</f>
        <v>Expense</v>
      </c>
      <c r="M106" t="s">
        <v>12</v>
      </c>
    </row>
    <row r="107" spans="2:13" x14ac:dyDescent="0.3">
      <c r="B107" t="s">
        <v>10</v>
      </c>
      <c r="C107" s="1">
        <v>45686</v>
      </c>
      <c r="D107" t="s">
        <v>88</v>
      </c>
      <c r="E107">
        <v>12.21</v>
      </c>
      <c r="G107">
        <v>-12.21</v>
      </c>
      <c r="H107" t="s">
        <v>76</v>
      </c>
      <c r="I107" s="3" t="str">
        <f>_xlfn.XLOOKUP(Transactions[[#This Row],[Subcategory]],categories[Subcategory],categories[Category],"Add Subcategory")</f>
        <v>Transport</v>
      </c>
      <c r="J107" s="3" t="str">
        <f>_xlfn.XLOOKUP(Transactions[[#This Row],[Subcategory]],categories[Subcategory],categories[Category Type],"Add Subcategory")</f>
        <v>Expense</v>
      </c>
      <c r="M107" t="s">
        <v>16</v>
      </c>
    </row>
    <row r="108" spans="2:13" x14ac:dyDescent="0.3">
      <c r="B108" t="s">
        <v>10</v>
      </c>
      <c r="C108" s="1">
        <v>45686</v>
      </c>
      <c r="D108" t="s">
        <v>101</v>
      </c>
      <c r="E108">
        <v>217.59</v>
      </c>
      <c r="G108">
        <v>-217.59</v>
      </c>
      <c r="H108" t="s">
        <v>70</v>
      </c>
      <c r="I108" s="3" t="str">
        <f>_xlfn.XLOOKUP(Transactions[[#This Row],[Subcategory]],categories[Subcategory],categories[Category],"Add Subcategory")</f>
        <v>Living Expenses</v>
      </c>
      <c r="J108" s="3" t="str">
        <f>_xlfn.XLOOKUP(Transactions[[#This Row],[Subcategory]],categories[Subcategory],categories[Category Type],"Add Subcategory")</f>
        <v>Expense</v>
      </c>
      <c r="M108" t="s">
        <v>17</v>
      </c>
    </row>
    <row r="109" spans="2:13" x14ac:dyDescent="0.3">
      <c r="B109" t="s">
        <v>10</v>
      </c>
      <c r="C109" s="1">
        <v>45687</v>
      </c>
      <c r="D109" t="s">
        <v>101</v>
      </c>
      <c r="E109">
        <v>380.61</v>
      </c>
      <c r="G109">
        <v>-380.61</v>
      </c>
      <c r="H109" t="s">
        <v>70</v>
      </c>
      <c r="I109" s="3" t="str">
        <f>_xlfn.XLOOKUP(Transactions[[#This Row],[Subcategory]],categories[Subcategory],categories[Category],"Add Subcategory")</f>
        <v>Living Expenses</v>
      </c>
      <c r="J109" s="3" t="str">
        <f>_xlfn.XLOOKUP(Transactions[[#This Row],[Subcategory]],categories[Subcategory],categories[Category Type],"Add Subcategory")</f>
        <v>Expense</v>
      </c>
      <c r="M109" t="s">
        <v>15</v>
      </c>
    </row>
    <row r="110" spans="2:13" x14ac:dyDescent="0.3">
      <c r="B110" t="s">
        <v>14</v>
      </c>
      <c r="C110" s="1">
        <v>45687</v>
      </c>
      <c r="D110" t="s">
        <v>123</v>
      </c>
      <c r="E110">
        <v>1446.87</v>
      </c>
      <c r="G110">
        <v>-1446.87</v>
      </c>
      <c r="H110" t="s">
        <v>72</v>
      </c>
      <c r="I110" s="3" t="str">
        <f>_xlfn.XLOOKUP(Transactions[[#This Row],[Subcategory]],categories[Subcategory],categories[Category],"Add Subcategory")</f>
        <v>Living Expenses</v>
      </c>
      <c r="J110" s="3" t="str">
        <f>_xlfn.XLOOKUP(Transactions[[#This Row],[Subcategory]],categories[Subcategory],categories[Category Type],"Add Subcategory")</f>
        <v>Expense</v>
      </c>
      <c r="M110" t="s">
        <v>15</v>
      </c>
    </row>
    <row r="111" spans="2:13" x14ac:dyDescent="0.3">
      <c r="B111" t="s">
        <v>14</v>
      </c>
      <c r="C111" s="1">
        <v>45687</v>
      </c>
      <c r="D111" t="s">
        <v>118</v>
      </c>
      <c r="E111">
        <v>59.47</v>
      </c>
      <c r="G111">
        <v>-59.47</v>
      </c>
      <c r="H111" t="s">
        <v>75</v>
      </c>
      <c r="I111" s="3" t="str">
        <f>_xlfn.XLOOKUP(Transactions[[#This Row],[Subcategory]],categories[Subcategory],categories[Category],"Add Subcategory")</f>
        <v>Transport</v>
      </c>
      <c r="J111" s="3" t="str">
        <f>_xlfn.XLOOKUP(Transactions[[#This Row],[Subcategory]],categories[Subcategory],categories[Category Type],"Add Subcategory")</f>
        <v>Expense</v>
      </c>
      <c r="M111" t="s">
        <v>15</v>
      </c>
    </row>
    <row r="112" spans="2:13" x14ac:dyDescent="0.3">
      <c r="B112" t="s">
        <v>14</v>
      </c>
      <c r="C112" s="1">
        <v>45687</v>
      </c>
      <c r="D112" t="s">
        <v>86</v>
      </c>
      <c r="E112">
        <v>221.09</v>
      </c>
      <c r="G112">
        <v>-221.09</v>
      </c>
      <c r="H112" t="s">
        <v>70</v>
      </c>
      <c r="I112" s="3" t="str">
        <f>_xlfn.XLOOKUP(Transactions[[#This Row],[Subcategory]],categories[Subcategory],categories[Category],"Add Subcategory")</f>
        <v>Living Expenses</v>
      </c>
      <c r="J112" s="3" t="str">
        <f>_xlfn.XLOOKUP(Transactions[[#This Row],[Subcategory]],categories[Subcategory],categories[Category Type],"Add Subcategory")</f>
        <v>Expense</v>
      </c>
      <c r="M112" t="s">
        <v>15</v>
      </c>
    </row>
    <row r="113" spans="2:13" x14ac:dyDescent="0.3">
      <c r="B113" t="s">
        <v>8</v>
      </c>
      <c r="C113" s="1">
        <v>45687</v>
      </c>
      <c r="D113" t="s">
        <v>102</v>
      </c>
      <c r="E113">
        <v>12.41</v>
      </c>
      <c r="G113">
        <v>-12.41</v>
      </c>
      <c r="H113" t="s">
        <v>61</v>
      </c>
      <c r="I113" s="3" t="str">
        <f>_xlfn.XLOOKUP(Transactions[[#This Row],[Subcategory]],categories[Subcategory],categories[Category],"Add Subcategory")</f>
        <v>Dining Out</v>
      </c>
      <c r="J113" s="3" t="str">
        <f>_xlfn.XLOOKUP(Transactions[[#This Row],[Subcategory]],categories[Subcategory],categories[Category Type],"Add Subcategory")</f>
        <v>Expense</v>
      </c>
      <c r="M113" t="s">
        <v>18</v>
      </c>
    </row>
    <row r="114" spans="2:13" x14ac:dyDescent="0.3">
      <c r="B114" t="s">
        <v>14</v>
      </c>
      <c r="C114" s="1">
        <v>45688</v>
      </c>
      <c r="D114" t="s">
        <v>127</v>
      </c>
      <c r="E114">
        <v>46.88</v>
      </c>
      <c r="G114">
        <v>-46.88</v>
      </c>
      <c r="H114" t="s">
        <v>75</v>
      </c>
      <c r="I114" s="3" t="str">
        <f>_xlfn.XLOOKUP(Transactions[[#This Row],[Subcategory]],categories[Subcategory],categories[Category],"Add Subcategory")</f>
        <v>Transport</v>
      </c>
      <c r="J114" s="3" t="str">
        <f>_xlfn.XLOOKUP(Transactions[[#This Row],[Subcategory]],categories[Subcategory],categories[Category Type],"Add Subcategory")</f>
        <v>Expense</v>
      </c>
      <c r="M114" t="s">
        <v>19</v>
      </c>
    </row>
    <row r="115" spans="2:13" x14ac:dyDescent="0.3">
      <c r="B115" t="s">
        <v>14</v>
      </c>
      <c r="C115" s="1">
        <v>45688</v>
      </c>
      <c r="D115" t="s">
        <v>82</v>
      </c>
      <c r="E115">
        <v>14.99</v>
      </c>
      <c r="G115">
        <v>-14.99</v>
      </c>
      <c r="H115" t="s">
        <v>75</v>
      </c>
      <c r="I115" s="3" t="str">
        <f>_xlfn.XLOOKUP(Transactions[[#This Row],[Subcategory]],categories[Subcategory],categories[Category],"Add Subcategory")</f>
        <v>Transport</v>
      </c>
      <c r="J115" s="3" t="str">
        <f>_xlfn.XLOOKUP(Transactions[[#This Row],[Subcategory]],categories[Subcategory],categories[Category Type],"Add Subcategory")</f>
        <v>Expense</v>
      </c>
      <c r="M115" t="s">
        <v>15</v>
      </c>
    </row>
    <row r="116" spans="2:13" x14ac:dyDescent="0.3">
      <c r="B116" t="s">
        <v>14</v>
      </c>
      <c r="C116" s="1">
        <v>45688</v>
      </c>
      <c r="D116" t="s">
        <v>119</v>
      </c>
      <c r="E116">
        <v>32.18</v>
      </c>
      <c r="G116">
        <v>-32.18</v>
      </c>
      <c r="H116" t="s">
        <v>76</v>
      </c>
      <c r="I116" s="3" t="str">
        <f>_xlfn.XLOOKUP(Transactions[[#This Row],[Subcategory]],categories[Subcategory],categories[Category],"Add Subcategory")</f>
        <v>Transport</v>
      </c>
      <c r="J116" s="3" t="str">
        <f>_xlfn.XLOOKUP(Transactions[[#This Row],[Subcategory]],categories[Subcategory],categories[Category Type],"Add Subcategory")</f>
        <v>Expense</v>
      </c>
      <c r="M116" t="s">
        <v>15</v>
      </c>
    </row>
    <row r="117" spans="2:13" x14ac:dyDescent="0.3">
      <c r="B117" t="s">
        <v>14</v>
      </c>
      <c r="C117" s="1">
        <v>45688</v>
      </c>
      <c r="D117" t="s">
        <v>92</v>
      </c>
      <c r="E117">
        <v>21.29</v>
      </c>
      <c r="G117">
        <v>-21.29</v>
      </c>
      <c r="H117" t="s">
        <v>63</v>
      </c>
      <c r="I117" s="3" t="str">
        <f>_xlfn.XLOOKUP(Transactions[[#This Row],[Subcategory]],categories[Subcategory],categories[Category],"Add Subcategory")</f>
        <v>Dining Out</v>
      </c>
      <c r="J117" s="3" t="str">
        <f>_xlfn.XLOOKUP(Transactions[[#This Row],[Subcategory]],categories[Subcategory],categories[Category Type],"Add Subcategory")</f>
        <v>Expense</v>
      </c>
      <c r="M117" t="s">
        <v>11</v>
      </c>
    </row>
    <row r="118" spans="2:13" x14ac:dyDescent="0.3">
      <c r="B118" t="s">
        <v>14</v>
      </c>
      <c r="C118" s="1">
        <v>45688</v>
      </c>
      <c r="D118" t="s">
        <v>100</v>
      </c>
      <c r="E118">
        <v>21.59</v>
      </c>
      <c r="G118">
        <v>-21.59</v>
      </c>
      <c r="H118" t="s">
        <v>62</v>
      </c>
      <c r="I118" s="3" t="str">
        <f>_xlfn.XLOOKUP(Transactions[[#This Row],[Subcategory]],categories[Subcategory],categories[Category],"Add Subcategory")</f>
        <v>Dining Out</v>
      </c>
      <c r="J118" s="3" t="str">
        <f>_xlfn.XLOOKUP(Transactions[[#This Row],[Subcategory]],categories[Subcategory],categories[Category Type],"Add Subcategory")</f>
        <v>Expense</v>
      </c>
      <c r="M118" t="s">
        <v>20</v>
      </c>
    </row>
    <row r="119" spans="2:13" x14ac:dyDescent="0.3">
      <c r="B119" t="s">
        <v>14</v>
      </c>
      <c r="C119" s="1">
        <v>45688</v>
      </c>
      <c r="D119" t="s">
        <v>125</v>
      </c>
      <c r="E119">
        <v>242.08</v>
      </c>
      <c r="G119">
        <v>-242.08</v>
      </c>
      <c r="H119" t="s">
        <v>67</v>
      </c>
      <c r="I119" s="3" t="str">
        <f>_xlfn.XLOOKUP(Transactions[[#This Row],[Subcategory]],categories[Subcategory],categories[Category],"Add Subcategory")</f>
        <v>Discretionary</v>
      </c>
      <c r="J119" s="3" t="str">
        <f>_xlfn.XLOOKUP(Transactions[[#This Row],[Subcategory]],categories[Subcategory],categories[Category Type],"Add Subcategory")</f>
        <v>Expense</v>
      </c>
      <c r="M119" t="s">
        <v>15</v>
      </c>
    </row>
    <row r="120" spans="2:13" x14ac:dyDescent="0.3">
      <c r="B120" t="s">
        <v>8</v>
      </c>
      <c r="C120" s="1">
        <v>45688</v>
      </c>
      <c r="D120" t="s">
        <v>95</v>
      </c>
      <c r="E120">
        <v>125.24</v>
      </c>
      <c r="G120">
        <v>-125.24</v>
      </c>
      <c r="H120" t="s">
        <v>69</v>
      </c>
      <c r="I120" s="3" t="str">
        <f>_xlfn.XLOOKUP(Transactions[[#This Row],[Subcategory]],categories[Subcategory],categories[Category],"Add Subcategory")</f>
        <v>Living Expenses</v>
      </c>
      <c r="J120" s="3" t="str">
        <f>_xlfn.XLOOKUP(Transactions[[#This Row],[Subcategory]],categories[Subcategory],categories[Category Type],"Add Subcategory")</f>
        <v>Expense</v>
      </c>
      <c r="M120" t="s">
        <v>15</v>
      </c>
    </row>
    <row r="121" spans="2:13" x14ac:dyDescent="0.3">
      <c r="B121" t="s">
        <v>8</v>
      </c>
      <c r="C121" s="1">
        <v>45688</v>
      </c>
      <c r="D121" t="s">
        <v>106</v>
      </c>
      <c r="E121">
        <v>56.67</v>
      </c>
      <c r="G121">
        <v>-56.67</v>
      </c>
      <c r="H121" t="s">
        <v>65</v>
      </c>
      <c r="I121" s="3" t="str">
        <f>_xlfn.XLOOKUP(Transactions[[#This Row],[Subcategory]],categories[Subcategory],categories[Category],"Add Subcategory")</f>
        <v>Discretionary</v>
      </c>
      <c r="J121" s="3" t="str">
        <f>_xlfn.XLOOKUP(Transactions[[#This Row],[Subcategory]],categories[Subcategory],categories[Category Type],"Add Subcategory")</f>
        <v>Expense</v>
      </c>
      <c r="M121" t="s">
        <v>18</v>
      </c>
    </row>
    <row r="122" spans="2:13" x14ac:dyDescent="0.3">
      <c r="B122" t="s">
        <v>8</v>
      </c>
      <c r="C122" s="1">
        <v>45688</v>
      </c>
      <c r="D122" t="s">
        <v>128</v>
      </c>
      <c r="E122">
        <v>55.27</v>
      </c>
      <c r="G122">
        <v>-55.27</v>
      </c>
      <c r="H122" t="s">
        <v>62</v>
      </c>
      <c r="I122" s="3" t="str">
        <f>_xlfn.XLOOKUP(Transactions[[#This Row],[Subcategory]],categories[Subcategory],categories[Category],"Add Subcategory")</f>
        <v>Dining Out</v>
      </c>
      <c r="J122" s="3" t="str">
        <f>_xlfn.XLOOKUP(Transactions[[#This Row],[Subcategory]],categories[Subcategory],categories[Category Type],"Add Subcategory")</f>
        <v>Expense</v>
      </c>
      <c r="M122" t="s">
        <v>15</v>
      </c>
    </row>
    <row r="123" spans="2:13" x14ac:dyDescent="0.3">
      <c r="B123" t="s">
        <v>10</v>
      </c>
      <c r="C123" s="1">
        <v>45689</v>
      </c>
      <c r="D123" t="s">
        <v>111</v>
      </c>
      <c r="E123">
        <v>31.48</v>
      </c>
      <c r="G123">
        <v>-31.48</v>
      </c>
      <c r="H123" t="s">
        <v>76</v>
      </c>
      <c r="I123" s="3" t="str">
        <f>_xlfn.XLOOKUP(Transactions[[#This Row],[Subcategory]],categories[Subcategory],categories[Category],"Add Subcategory")</f>
        <v>Transport</v>
      </c>
      <c r="J123" s="3" t="str">
        <f>_xlfn.XLOOKUP(Transactions[[#This Row],[Subcategory]],categories[Subcategory],categories[Category Type],"Add Subcategory")</f>
        <v>Expense</v>
      </c>
      <c r="M123" t="s">
        <v>15</v>
      </c>
    </row>
    <row r="124" spans="2:13" x14ac:dyDescent="0.3">
      <c r="B124" t="s">
        <v>8</v>
      </c>
      <c r="C124" s="1">
        <v>45689</v>
      </c>
      <c r="D124" t="s">
        <v>85</v>
      </c>
      <c r="E124">
        <v>1630.18</v>
      </c>
      <c r="G124">
        <v>-1630.18</v>
      </c>
      <c r="H124" t="s">
        <v>72</v>
      </c>
      <c r="I124" s="3" t="str">
        <f>_xlfn.XLOOKUP(Transactions[[#This Row],[Subcategory]],categories[Subcategory],categories[Category],"Add Subcategory")</f>
        <v>Living Expenses</v>
      </c>
      <c r="J124" s="3" t="str">
        <f>_xlfn.XLOOKUP(Transactions[[#This Row],[Subcategory]],categories[Subcategory],categories[Category Type],"Add Subcategory")</f>
        <v>Expense</v>
      </c>
      <c r="M124" t="s">
        <v>21</v>
      </c>
    </row>
    <row r="125" spans="2:13" x14ac:dyDescent="0.3">
      <c r="B125" t="s">
        <v>10</v>
      </c>
      <c r="C125" s="1">
        <v>45690</v>
      </c>
      <c r="D125" t="s">
        <v>121</v>
      </c>
      <c r="E125">
        <v>15.95</v>
      </c>
      <c r="G125">
        <v>-15.95</v>
      </c>
      <c r="H125" t="s">
        <v>61</v>
      </c>
      <c r="I125" s="3" t="str">
        <f>_xlfn.XLOOKUP(Transactions[[#This Row],[Subcategory]],categories[Subcategory],categories[Category],"Add Subcategory")</f>
        <v>Dining Out</v>
      </c>
      <c r="J125" s="3" t="str">
        <f>_xlfn.XLOOKUP(Transactions[[#This Row],[Subcategory]],categories[Subcategory],categories[Category Type],"Add Subcategory")</f>
        <v>Expense</v>
      </c>
      <c r="M125" t="s">
        <v>22</v>
      </c>
    </row>
    <row r="126" spans="2:13" x14ac:dyDescent="0.3">
      <c r="B126" t="s">
        <v>10</v>
      </c>
      <c r="C126" s="1">
        <v>45690</v>
      </c>
      <c r="D126" t="s">
        <v>127</v>
      </c>
      <c r="E126">
        <v>59.47</v>
      </c>
      <c r="G126">
        <v>-59.47</v>
      </c>
      <c r="H126" t="s">
        <v>75</v>
      </c>
      <c r="I126" s="3" t="str">
        <f>_xlfn.XLOOKUP(Transactions[[#This Row],[Subcategory]],categories[Subcategory],categories[Category],"Add Subcategory")</f>
        <v>Transport</v>
      </c>
      <c r="J126" s="3" t="str">
        <f>_xlfn.XLOOKUP(Transactions[[#This Row],[Subcategory]],categories[Subcategory],categories[Category Type],"Add Subcategory")</f>
        <v>Expense</v>
      </c>
      <c r="M126" t="s">
        <v>23</v>
      </c>
    </row>
    <row r="127" spans="2:13" x14ac:dyDescent="0.3">
      <c r="B127" t="s">
        <v>14</v>
      </c>
      <c r="C127" s="1">
        <v>45690</v>
      </c>
      <c r="D127" t="s">
        <v>113</v>
      </c>
      <c r="E127">
        <v>116.84</v>
      </c>
      <c r="G127">
        <v>-116.84</v>
      </c>
      <c r="H127" t="s">
        <v>25</v>
      </c>
      <c r="I127" s="3" t="str">
        <f>_xlfn.XLOOKUP(Transactions[[#This Row],[Subcategory]],categories[Subcategory],categories[Category],"Add Subcategory")</f>
        <v>Discretionary</v>
      </c>
      <c r="J127" s="3" t="str">
        <f>_xlfn.XLOOKUP(Transactions[[#This Row],[Subcategory]],categories[Subcategory],categories[Category Type],"Add Subcategory")</f>
        <v>Expense</v>
      </c>
      <c r="M127" t="s">
        <v>24</v>
      </c>
    </row>
    <row r="128" spans="2:13" x14ac:dyDescent="0.3">
      <c r="B128" t="s">
        <v>14</v>
      </c>
      <c r="C128" s="1">
        <v>45690</v>
      </c>
      <c r="D128" t="s">
        <v>92</v>
      </c>
      <c r="E128">
        <v>47.58</v>
      </c>
      <c r="G128">
        <v>-47.58</v>
      </c>
      <c r="H128" t="s">
        <v>63</v>
      </c>
      <c r="I128" s="3" t="str">
        <f>_xlfn.XLOOKUP(Transactions[[#This Row],[Subcategory]],categories[Subcategory],categories[Category],"Add Subcategory")</f>
        <v>Dining Out</v>
      </c>
      <c r="J128" s="3" t="str">
        <f>_xlfn.XLOOKUP(Transactions[[#This Row],[Subcategory]],categories[Subcategory],categories[Category Type],"Add Subcategory")</f>
        <v>Expense</v>
      </c>
      <c r="M128" t="s">
        <v>25</v>
      </c>
    </row>
    <row r="129" spans="2:13" x14ac:dyDescent="0.3">
      <c r="B129" t="s">
        <v>8</v>
      </c>
      <c r="C129" s="1">
        <v>45690</v>
      </c>
      <c r="D129" t="s">
        <v>115</v>
      </c>
      <c r="E129">
        <v>67.17</v>
      </c>
      <c r="G129">
        <v>-67.17</v>
      </c>
      <c r="H129" t="s">
        <v>65</v>
      </c>
      <c r="I129" s="3" t="str">
        <f>_xlfn.XLOOKUP(Transactions[[#This Row],[Subcategory]],categories[Subcategory],categories[Category],"Add Subcategory")</f>
        <v>Discretionary</v>
      </c>
      <c r="J129" s="3" t="str">
        <f>_xlfn.XLOOKUP(Transactions[[#This Row],[Subcategory]],categories[Subcategory],categories[Category Type],"Add Subcategory")</f>
        <v>Expense</v>
      </c>
      <c r="M129" t="s">
        <v>15</v>
      </c>
    </row>
    <row r="130" spans="2:13" x14ac:dyDescent="0.3">
      <c r="B130" t="s">
        <v>8</v>
      </c>
      <c r="C130" s="1">
        <v>45690</v>
      </c>
      <c r="D130" t="s">
        <v>121</v>
      </c>
      <c r="E130">
        <v>16.63</v>
      </c>
      <c r="G130">
        <v>-16.63</v>
      </c>
      <c r="H130" t="s">
        <v>61</v>
      </c>
      <c r="I130" s="3" t="str">
        <f>_xlfn.XLOOKUP(Transactions[[#This Row],[Subcategory]],categories[Subcategory],categories[Category],"Add Subcategory")</f>
        <v>Dining Out</v>
      </c>
      <c r="J130" s="3" t="str">
        <f>_xlfn.XLOOKUP(Transactions[[#This Row],[Subcategory]],categories[Subcategory],categories[Category Type],"Add Subcategory")</f>
        <v>Expense</v>
      </c>
      <c r="M130" t="s">
        <v>15</v>
      </c>
    </row>
    <row r="131" spans="2:13" x14ac:dyDescent="0.3">
      <c r="B131" t="s">
        <v>8</v>
      </c>
      <c r="C131" s="1">
        <v>45690</v>
      </c>
      <c r="D131" t="s">
        <v>105</v>
      </c>
      <c r="E131">
        <v>65.069999999999993</v>
      </c>
      <c r="G131">
        <v>-65.069999999999993</v>
      </c>
      <c r="H131" t="s">
        <v>73</v>
      </c>
      <c r="I131" s="3" t="str">
        <f>_xlfn.XLOOKUP(Transactions[[#This Row],[Subcategory]],categories[Subcategory],categories[Category],"Add Subcategory")</f>
        <v>Medical</v>
      </c>
      <c r="J131" s="3" t="str">
        <f>_xlfn.XLOOKUP(Transactions[[#This Row],[Subcategory]],categories[Subcategory],categories[Category Type],"Add Subcategory")</f>
        <v>Expense</v>
      </c>
      <c r="M131" t="s">
        <v>30</v>
      </c>
    </row>
    <row r="132" spans="2:13" x14ac:dyDescent="0.3">
      <c r="B132" t="s">
        <v>8</v>
      </c>
      <c r="C132" s="1">
        <v>45691</v>
      </c>
      <c r="D132" t="s">
        <v>130</v>
      </c>
      <c r="E132">
        <v>135.03</v>
      </c>
      <c r="G132">
        <v>-135.03</v>
      </c>
      <c r="H132" t="s">
        <v>66</v>
      </c>
      <c r="I132" s="3" t="str">
        <f>_xlfn.XLOOKUP(Transactions[[#This Row],[Subcategory]],categories[Subcategory],categories[Category],"Add Subcategory")</f>
        <v>Discretionary</v>
      </c>
      <c r="J132" s="3" t="str">
        <f>_xlfn.XLOOKUP(Transactions[[#This Row],[Subcategory]],categories[Subcategory],categories[Category Type],"Add Subcategory")</f>
        <v>Expense</v>
      </c>
      <c r="M132" t="s">
        <v>27</v>
      </c>
    </row>
    <row r="133" spans="2:13" x14ac:dyDescent="0.3">
      <c r="B133" t="s">
        <v>8</v>
      </c>
      <c r="C133" s="1">
        <v>45691</v>
      </c>
      <c r="D133" t="s">
        <v>88</v>
      </c>
      <c r="E133">
        <v>35.68</v>
      </c>
      <c r="G133">
        <v>-35.68</v>
      </c>
      <c r="H133" t="s">
        <v>76</v>
      </c>
      <c r="I133" s="3" t="str">
        <f>_xlfn.XLOOKUP(Transactions[[#This Row],[Subcategory]],categories[Subcategory],categories[Category],"Add Subcategory")</f>
        <v>Transport</v>
      </c>
      <c r="J133" s="3" t="str">
        <f>_xlfn.XLOOKUP(Transactions[[#This Row],[Subcategory]],categories[Subcategory],categories[Category Type],"Add Subcategory")</f>
        <v>Expense</v>
      </c>
      <c r="M133" t="s">
        <v>28</v>
      </c>
    </row>
    <row r="134" spans="2:13" x14ac:dyDescent="0.3">
      <c r="B134" t="s">
        <v>10</v>
      </c>
      <c r="C134" s="1">
        <v>45692</v>
      </c>
      <c r="D134" t="s">
        <v>101</v>
      </c>
      <c r="E134">
        <v>472.96</v>
      </c>
      <c r="G134">
        <v>-472.96</v>
      </c>
      <c r="H134" t="s">
        <v>70</v>
      </c>
      <c r="I134" s="3" t="str">
        <f>_xlfn.XLOOKUP(Transactions[[#This Row],[Subcategory]],categories[Subcategory],categories[Category],"Add Subcategory")</f>
        <v>Living Expenses</v>
      </c>
      <c r="J134" s="3" t="str">
        <f>_xlfn.XLOOKUP(Transactions[[#This Row],[Subcategory]],categories[Subcategory],categories[Category Type],"Add Subcategory")</f>
        <v>Expense</v>
      </c>
      <c r="M134" t="s">
        <v>21</v>
      </c>
    </row>
    <row r="135" spans="2:13" x14ac:dyDescent="0.3">
      <c r="B135" t="s">
        <v>10</v>
      </c>
      <c r="C135" s="1">
        <v>45692</v>
      </c>
      <c r="D135" t="s">
        <v>137</v>
      </c>
      <c r="F135">
        <v>1721.37</v>
      </c>
      <c r="G135">
        <v>1721.37</v>
      </c>
      <c r="H135" t="s">
        <v>79</v>
      </c>
      <c r="I135" s="3" t="str">
        <f>_xlfn.XLOOKUP(Transactions[[#This Row],[Subcategory]],categories[Subcategory],categories[Category],"Add Subcategory")</f>
        <v>Variable</v>
      </c>
      <c r="J135" s="3" t="str">
        <f>_xlfn.XLOOKUP(Transactions[[#This Row],[Subcategory]],categories[Subcategory],categories[Category Type],"Add Subcategory")</f>
        <v>Income</v>
      </c>
      <c r="M135" t="s">
        <v>15</v>
      </c>
    </row>
    <row r="136" spans="2:13" x14ac:dyDescent="0.3">
      <c r="B136" t="s">
        <v>10</v>
      </c>
      <c r="C136" s="1">
        <v>45692</v>
      </c>
      <c r="D136" t="s">
        <v>86</v>
      </c>
      <c r="E136">
        <v>397.4</v>
      </c>
      <c r="G136">
        <v>-397.4</v>
      </c>
      <c r="H136" t="s">
        <v>70</v>
      </c>
      <c r="I136" s="3" t="str">
        <f>_xlfn.XLOOKUP(Transactions[[#This Row],[Subcategory]],categories[Subcategory],categories[Category],"Add Subcategory")</f>
        <v>Living Expenses</v>
      </c>
      <c r="J136" s="3" t="str">
        <f>_xlfn.XLOOKUP(Transactions[[#This Row],[Subcategory]],categories[Subcategory],categories[Category Type],"Add Subcategory")</f>
        <v>Expense</v>
      </c>
      <c r="M136" t="s">
        <v>15</v>
      </c>
    </row>
    <row r="137" spans="2:13" x14ac:dyDescent="0.3">
      <c r="B137" t="s">
        <v>10</v>
      </c>
      <c r="C137" s="1">
        <v>45692</v>
      </c>
      <c r="D137" t="s">
        <v>91</v>
      </c>
      <c r="E137">
        <v>111.24</v>
      </c>
      <c r="G137">
        <v>-111.24</v>
      </c>
      <c r="H137" t="s">
        <v>25</v>
      </c>
      <c r="I137" s="3" t="str">
        <f>_xlfn.XLOOKUP(Transactions[[#This Row],[Subcategory]],categories[Subcategory],categories[Category],"Add Subcategory")</f>
        <v>Discretionary</v>
      </c>
      <c r="J137" s="3" t="str">
        <f>_xlfn.XLOOKUP(Transactions[[#This Row],[Subcategory]],categories[Subcategory],categories[Category Type],"Add Subcategory")</f>
        <v>Expense</v>
      </c>
      <c r="M137" t="s">
        <v>15</v>
      </c>
    </row>
    <row r="138" spans="2:13" x14ac:dyDescent="0.3">
      <c r="B138" t="s">
        <v>14</v>
      </c>
      <c r="C138" s="1">
        <v>45692</v>
      </c>
      <c r="D138" t="s">
        <v>107</v>
      </c>
      <c r="E138">
        <v>338.63</v>
      </c>
      <c r="G138">
        <v>-338.63</v>
      </c>
      <c r="H138" t="s">
        <v>64</v>
      </c>
      <c r="I138" s="3" t="str">
        <f>_xlfn.XLOOKUP(Transactions[[#This Row],[Subcategory]],categories[Subcategory],categories[Category],"Add Subcategory")</f>
        <v>Discretionary</v>
      </c>
      <c r="J138" s="3" t="str">
        <f>_xlfn.XLOOKUP(Transactions[[#This Row],[Subcategory]],categories[Subcategory],categories[Category Type],"Add Subcategory")</f>
        <v>Expense</v>
      </c>
      <c r="M138" t="s">
        <v>18</v>
      </c>
    </row>
    <row r="139" spans="2:13" x14ac:dyDescent="0.3">
      <c r="B139" t="s">
        <v>14</v>
      </c>
      <c r="C139" s="1">
        <v>45692</v>
      </c>
      <c r="D139" t="s">
        <v>139</v>
      </c>
      <c r="E139">
        <v>94.45</v>
      </c>
      <c r="G139">
        <v>-94.45</v>
      </c>
      <c r="H139" t="s">
        <v>62</v>
      </c>
      <c r="I139" s="3" t="str">
        <f>_xlfn.XLOOKUP(Transactions[[#This Row],[Subcategory]],categories[Subcategory],categories[Category],"Add Subcategory")</f>
        <v>Dining Out</v>
      </c>
      <c r="J139" s="3" t="str">
        <f>_xlfn.XLOOKUP(Transactions[[#This Row],[Subcategory]],categories[Subcategory],categories[Category Type],"Add Subcategory")</f>
        <v>Expense</v>
      </c>
      <c r="M139" t="s">
        <v>23</v>
      </c>
    </row>
    <row r="140" spans="2:13" x14ac:dyDescent="0.3">
      <c r="B140" t="s">
        <v>10</v>
      </c>
      <c r="C140" s="1">
        <v>45693</v>
      </c>
      <c r="D140" t="s">
        <v>121</v>
      </c>
      <c r="E140">
        <v>6.43</v>
      </c>
      <c r="G140">
        <v>-6.43</v>
      </c>
      <c r="H140" t="s">
        <v>61</v>
      </c>
      <c r="I140" s="3" t="str">
        <f>_xlfn.XLOOKUP(Transactions[[#This Row],[Subcategory]],categories[Subcategory],categories[Category],"Add Subcategory")</f>
        <v>Dining Out</v>
      </c>
      <c r="J140" s="3" t="str">
        <f>_xlfn.XLOOKUP(Transactions[[#This Row],[Subcategory]],categories[Subcategory],categories[Category Type],"Add Subcategory")</f>
        <v>Expense</v>
      </c>
      <c r="M140" t="s">
        <v>23</v>
      </c>
    </row>
    <row r="141" spans="2:13" x14ac:dyDescent="0.3">
      <c r="B141" t="s">
        <v>10</v>
      </c>
      <c r="C141" s="1">
        <v>45693</v>
      </c>
      <c r="D141" t="s">
        <v>119</v>
      </c>
      <c r="E141">
        <v>32.880000000000003</v>
      </c>
      <c r="G141">
        <v>-32.880000000000003</v>
      </c>
      <c r="H141" t="s">
        <v>76</v>
      </c>
      <c r="I141" s="3" t="str">
        <f>_xlfn.XLOOKUP(Transactions[[#This Row],[Subcategory]],categories[Subcategory],categories[Category],"Add Subcategory")</f>
        <v>Transport</v>
      </c>
      <c r="J141" s="3" t="str">
        <f>_xlfn.XLOOKUP(Transactions[[#This Row],[Subcategory]],categories[Subcategory],categories[Category Type],"Add Subcategory")</f>
        <v>Expense</v>
      </c>
      <c r="M141" t="s">
        <v>29</v>
      </c>
    </row>
    <row r="142" spans="2:13" x14ac:dyDescent="0.3">
      <c r="B142" t="s">
        <v>14</v>
      </c>
      <c r="C142" s="1">
        <v>45693</v>
      </c>
      <c r="D142" t="s">
        <v>98</v>
      </c>
      <c r="E142">
        <v>221.09</v>
      </c>
      <c r="G142">
        <v>-221.09</v>
      </c>
      <c r="H142" t="s">
        <v>26</v>
      </c>
      <c r="I142" s="3" t="str">
        <f>_xlfn.XLOOKUP(Transactions[[#This Row],[Subcategory]],categories[Subcategory],categories[Category],"Add Subcategory")</f>
        <v>Medical</v>
      </c>
      <c r="J142" s="3" t="str">
        <f>_xlfn.XLOOKUP(Transactions[[#This Row],[Subcategory]],categories[Subcategory],categories[Category Type],"Add Subcategory")</f>
        <v>Expense</v>
      </c>
      <c r="M142" t="s">
        <v>20</v>
      </c>
    </row>
    <row r="143" spans="2:13" x14ac:dyDescent="0.3">
      <c r="B143" t="s">
        <v>8</v>
      </c>
      <c r="C143" s="1">
        <v>45693</v>
      </c>
      <c r="D143" t="s">
        <v>84</v>
      </c>
      <c r="E143">
        <v>49.67</v>
      </c>
      <c r="G143">
        <v>-49.67</v>
      </c>
      <c r="H143" t="s">
        <v>73</v>
      </c>
      <c r="I143" s="3" t="str">
        <f>_xlfn.XLOOKUP(Transactions[[#This Row],[Subcategory]],categories[Subcategory],categories[Category],"Add Subcategory")</f>
        <v>Medical</v>
      </c>
      <c r="J143" s="3" t="str">
        <f>_xlfn.XLOOKUP(Transactions[[#This Row],[Subcategory]],categories[Subcategory],categories[Category Type],"Add Subcategory")</f>
        <v>Expense</v>
      </c>
      <c r="M143" t="s">
        <v>15</v>
      </c>
    </row>
    <row r="144" spans="2:13" x14ac:dyDescent="0.3">
      <c r="B144" t="s">
        <v>8</v>
      </c>
      <c r="C144" s="1">
        <v>45693</v>
      </c>
      <c r="D144" t="s">
        <v>88</v>
      </c>
      <c r="E144">
        <v>33.58</v>
      </c>
      <c r="G144">
        <v>-33.58</v>
      </c>
      <c r="H144" t="s">
        <v>76</v>
      </c>
      <c r="I144" s="3" t="str">
        <f>_xlfn.XLOOKUP(Transactions[[#This Row],[Subcategory]],categories[Subcategory],categories[Category],"Add Subcategory")</f>
        <v>Transport</v>
      </c>
      <c r="J144" s="3" t="str">
        <f>_xlfn.XLOOKUP(Transactions[[#This Row],[Subcategory]],categories[Subcategory],categories[Category Type],"Add Subcategory")</f>
        <v>Expense</v>
      </c>
      <c r="M144" t="s">
        <v>15</v>
      </c>
    </row>
    <row r="145" spans="2:13" x14ac:dyDescent="0.3">
      <c r="B145" t="s">
        <v>10</v>
      </c>
      <c r="C145" s="1">
        <v>45694</v>
      </c>
      <c r="D145" t="s">
        <v>116</v>
      </c>
      <c r="F145">
        <v>4672.84</v>
      </c>
      <c r="G145">
        <v>4672.84</v>
      </c>
      <c r="H145" t="s">
        <v>68</v>
      </c>
      <c r="I145" s="3" t="str">
        <f>_xlfn.XLOOKUP(Transactions[[#This Row],[Subcategory]],categories[Subcategory],categories[Category],"Add Subcategory")</f>
        <v>Fixed</v>
      </c>
      <c r="J145" s="3" t="str">
        <f>_xlfn.XLOOKUP(Transactions[[#This Row],[Subcategory]],categories[Subcategory],categories[Category Type],"Add Subcategory")</f>
        <v>Income</v>
      </c>
      <c r="M145" t="s">
        <v>15</v>
      </c>
    </row>
    <row r="146" spans="2:13" x14ac:dyDescent="0.3">
      <c r="B146" t="s">
        <v>14</v>
      </c>
      <c r="C146" s="1">
        <v>45694</v>
      </c>
      <c r="D146" t="s">
        <v>99</v>
      </c>
      <c r="E146">
        <v>46.18</v>
      </c>
      <c r="G146">
        <v>-46.18</v>
      </c>
      <c r="H146" t="s">
        <v>71</v>
      </c>
      <c r="I146" s="3" t="str">
        <f>_xlfn.XLOOKUP(Transactions[[#This Row],[Subcategory]],categories[Subcategory],categories[Category],"Add Subcategory")</f>
        <v>Living Expenses</v>
      </c>
      <c r="J146" s="3" t="str">
        <f>_xlfn.XLOOKUP(Transactions[[#This Row],[Subcategory]],categories[Subcategory],categories[Category Type],"Add Subcategory")</f>
        <v>Expense</v>
      </c>
      <c r="M146" t="s">
        <v>15</v>
      </c>
    </row>
    <row r="147" spans="2:13" x14ac:dyDescent="0.3">
      <c r="B147" t="s">
        <v>8</v>
      </c>
      <c r="C147" s="1">
        <v>45694</v>
      </c>
      <c r="D147" t="s">
        <v>97</v>
      </c>
      <c r="E147">
        <v>46.18</v>
      </c>
      <c r="G147">
        <v>-46.18</v>
      </c>
      <c r="H147" t="s">
        <v>63</v>
      </c>
      <c r="I147" s="3" t="str">
        <f>_xlfn.XLOOKUP(Transactions[[#This Row],[Subcategory]],categories[Subcategory],categories[Category],"Add Subcategory")</f>
        <v>Dining Out</v>
      </c>
      <c r="J147" s="3" t="str">
        <f>_xlfn.XLOOKUP(Transactions[[#This Row],[Subcategory]],categories[Subcategory],categories[Category Type],"Add Subcategory")</f>
        <v>Expense</v>
      </c>
      <c r="M147" t="s">
        <v>15</v>
      </c>
    </row>
    <row r="148" spans="2:13" x14ac:dyDescent="0.3">
      <c r="B148" t="s">
        <v>8</v>
      </c>
      <c r="C148" s="1">
        <v>45694</v>
      </c>
      <c r="D148" t="s">
        <v>136</v>
      </c>
      <c r="E148">
        <v>242.78</v>
      </c>
      <c r="G148">
        <v>-242.78</v>
      </c>
      <c r="H148" t="s">
        <v>64</v>
      </c>
      <c r="I148" s="3" t="str">
        <f>_xlfn.XLOOKUP(Transactions[[#This Row],[Subcategory]],categories[Subcategory],categories[Category],"Add Subcategory")</f>
        <v>Discretionary</v>
      </c>
      <c r="J148" s="3" t="str">
        <f>_xlfn.XLOOKUP(Transactions[[#This Row],[Subcategory]],categories[Subcategory],categories[Category Type],"Add Subcategory")</f>
        <v>Expense</v>
      </c>
      <c r="M148" t="s">
        <v>18</v>
      </c>
    </row>
    <row r="149" spans="2:13" x14ac:dyDescent="0.3">
      <c r="B149" t="s">
        <v>8</v>
      </c>
      <c r="C149" s="1">
        <v>45694</v>
      </c>
      <c r="D149" t="s">
        <v>82</v>
      </c>
      <c r="E149">
        <v>40.58</v>
      </c>
      <c r="G149">
        <v>-40.58</v>
      </c>
      <c r="H149" t="s">
        <v>75</v>
      </c>
      <c r="I149" s="3" t="str">
        <f>_xlfn.XLOOKUP(Transactions[[#This Row],[Subcategory]],categories[Subcategory],categories[Category],"Add Subcategory")</f>
        <v>Transport</v>
      </c>
      <c r="J149" s="3" t="str">
        <f>_xlfn.XLOOKUP(Transactions[[#This Row],[Subcategory]],categories[Subcategory],categories[Category Type],"Add Subcategory")</f>
        <v>Expense</v>
      </c>
      <c r="M149" t="s">
        <v>22</v>
      </c>
    </row>
    <row r="150" spans="2:13" x14ac:dyDescent="0.3">
      <c r="B150" t="s">
        <v>10</v>
      </c>
      <c r="C150" s="1">
        <v>45695</v>
      </c>
      <c r="D150" t="s">
        <v>143</v>
      </c>
      <c r="E150">
        <v>246.98</v>
      </c>
      <c r="G150">
        <v>-246.98</v>
      </c>
      <c r="H150" t="s">
        <v>64</v>
      </c>
      <c r="I150" s="3" t="str">
        <f>_xlfn.XLOOKUP(Transactions[[#This Row],[Subcategory]],categories[Subcategory],categories[Category],"Add Subcategory")</f>
        <v>Discretionary</v>
      </c>
      <c r="J150" s="3" t="str">
        <f>_xlfn.XLOOKUP(Transactions[[#This Row],[Subcategory]],categories[Subcategory],categories[Category Type],"Add Subcategory")</f>
        <v>Expense</v>
      </c>
      <c r="M150" t="s">
        <v>22</v>
      </c>
    </row>
    <row r="151" spans="2:13" x14ac:dyDescent="0.3">
      <c r="B151" t="s">
        <v>10</v>
      </c>
      <c r="C151" s="1">
        <v>45695</v>
      </c>
      <c r="D151" t="s">
        <v>95</v>
      </c>
      <c r="E151">
        <v>158.82</v>
      </c>
      <c r="G151">
        <v>-158.82</v>
      </c>
      <c r="H151" t="s">
        <v>69</v>
      </c>
      <c r="I151" s="3" t="str">
        <f>_xlfn.XLOOKUP(Transactions[[#This Row],[Subcategory]],categories[Subcategory],categories[Category],"Add Subcategory")</f>
        <v>Living Expenses</v>
      </c>
      <c r="J151" s="3" t="str">
        <f>_xlfn.XLOOKUP(Transactions[[#This Row],[Subcategory]],categories[Subcategory],categories[Category Type],"Add Subcategory")</f>
        <v>Expense</v>
      </c>
      <c r="M151" t="s">
        <v>22</v>
      </c>
    </row>
    <row r="152" spans="2:13" x14ac:dyDescent="0.3">
      <c r="B152" t="s">
        <v>14</v>
      </c>
      <c r="C152" s="1">
        <v>45695</v>
      </c>
      <c r="D152" t="s">
        <v>88</v>
      </c>
      <c r="E152">
        <v>33.58</v>
      </c>
      <c r="G152">
        <v>-33.58</v>
      </c>
      <c r="H152" t="s">
        <v>76</v>
      </c>
      <c r="I152" s="3" t="str">
        <f>_xlfn.XLOOKUP(Transactions[[#This Row],[Subcategory]],categories[Subcategory],categories[Category],"Add Subcategory")</f>
        <v>Transport</v>
      </c>
      <c r="J152" s="3" t="str">
        <f>_xlfn.XLOOKUP(Transactions[[#This Row],[Subcategory]],categories[Subcategory],categories[Category Type],"Add Subcategory")</f>
        <v>Expense</v>
      </c>
      <c r="M152" t="s">
        <v>24</v>
      </c>
    </row>
    <row r="153" spans="2:13" x14ac:dyDescent="0.3">
      <c r="B153" t="s">
        <v>8</v>
      </c>
      <c r="C153" s="1">
        <v>45695</v>
      </c>
      <c r="D153" t="s">
        <v>132</v>
      </c>
      <c r="E153">
        <v>1038.28</v>
      </c>
      <c r="G153">
        <v>-1038.28</v>
      </c>
      <c r="H153" t="s">
        <v>60</v>
      </c>
      <c r="I153" s="3" t="str">
        <f>_xlfn.XLOOKUP(Transactions[[#This Row],[Subcategory]],categories[Subcategory],categories[Category],"Add Subcategory")</f>
        <v>Debt Repayment</v>
      </c>
      <c r="J153" s="3" t="str">
        <f>_xlfn.XLOOKUP(Transactions[[#This Row],[Subcategory]],categories[Subcategory],categories[Category Type],"Add Subcategory")</f>
        <v>Expense</v>
      </c>
      <c r="M153" t="s">
        <v>23</v>
      </c>
    </row>
    <row r="154" spans="2:13" x14ac:dyDescent="0.3">
      <c r="B154" t="s">
        <v>8</v>
      </c>
      <c r="C154" s="1">
        <v>45695</v>
      </c>
      <c r="D154" t="s">
        <v>110</v>
      </c>
      <c r="E154">
        <v>89.55</v>
      </c>
      <c r="G154">
        <v>-89.55</v>
      </c>
      <c r="H154" t="s">
        <v>62</v>
      </c>
      <c r="I154" s="3" t="str">
        <f>_xlfn.XLOOKUP(Transactions[[#This Row],[Subcategory]],categories[Subcategory],categories[Category],"Add Subcategory")</f>
        <v>Dining Out</v>
      </c>
      <c r="J154" s="3" t="str">
        <f>_xlfn.XLOOKUP(Transactions[[#This Row],[Subcategory]],categories[Subcategory],categories[Category Type],"Add Subcategory")</f>
        <v>Expense</v>
      </c>
      <c r="M154" t="s">
        <v>15</v>
      </c>
    </row>
    <row r="155" spans="2:13" x14ac:dyDescent="0.3">
      <c r="B155" t="s">
        <v>8</v>
      </c>
      <c r="C155" s="1">
        <v>45695</v>
      </c>
      <c r="D155" t="s">
        <v>92</v>
      </c>
      <c r="E155">
        <v>40.58</v>
      </c>
      <c r="G155">
        <v>-40.58</v>
      </c>
      <c r="H155" t="s">
        <v>63</v>
      </c>
      <c r="I155" s="3" t="str">
        <f>_xlfn.XLOOKUP(Transactions[[#This Row],[Subcategory]],categories[Subcategory],categories[Category],"Add Subcategory")</f>
        <v>Dining Out</v>
      </c>
      <c r="J155" s="3" t="str">
        <f>_xlfn.XLOOKUP(Transactions[[#This Row],[Subcategory]],categories[Subcategory],categories[Category Type],"Add Subcategory")</f>
        <v>Expense</v>
      </c>
      <c r="M155" t="s">
        <v>15</v>
      </c>
    </row>
    <row r="156" spans="2:13" x14ac:dyDescent="0.3">
      <c r="B156" t="s">
        <v>10</v>
      </c>
      <c r="C156" s="1">
        <v>45696</v>
      </c>
      <c r="D156" t="s">
        <v>97</v>
      </c>
      <c r="E156">
        <v>37.08</v>
      </c>
      <c r="G156">
        <v>-37.08</v>
      </c>
      <c r="H156" t="s">
        <v>63</v>
      </c>
      <c r="I156" s="3" t="str">
        <f>_xlfn.XLOOKUP(Transactions[[#This Row],[Subcategory]],categories[Subcategory],categories[Category],"Add Subcategory")</f>
        <v>Dining Out</v>
      </c>
      <c r="J156" s="3" t="str">
        <f>_xlfn.XLOOKUP(Transactions[[#This Row],[Subcategory]],categories[Subcategory],categories[Category Type],"Add Subcategory")</f>
        <v>Expense</v>
      </c>
      <c r="M156" t="s">
        <v>31</v>
      </c>
    </row>
    <row r="157" spans="2:13" x14ac:dyDescent="0.3">
      <c r="B157" t="s">
        <v>10</v>
      </c>
      <c r="C157" s="1">
        <v>45696</v>
      </c>
      <c r="D157" t="s">
        <v>90</v>
      </c>
      <c r="F157">
        <v>4649.63</v>
      </c>
      <c r="G157">
        <v>4649.63</v>
      </c>
      <c r="H157" t="s">
        <v>68</v>
      </c>
      <c r="I157" s="3" t="str">
        <f>_xlfn.XLOOKUP(Transactions[[#This Row],[Subcategory]],categories[Subcategory],categories[Category],"Add Subcategory")</f>
        <v>Fixed</v>
      </c>
      <c r="J157" s="3" t="str">
        <f>_xlfn.XLOOKUP(Transactions[[#This Row],[Subcategory]],categories[Subcategory],categories[Category Type],"Add Subcategory")</f>
        <v>Income</v>
      </c>
      <c r="M157" t="s">
        <v>13</v>
      </c>
    </row>
    <row r="158" spans="2:13" x14ac:dyDescent="0.3">
      <c r="B158" t="s">
        <v>8</v>
      </c>
      <c r="C158" s="1">
        <v>45696</v>
      </c>
      <c r="D158" t="s">
        <v>96</v>
      </c>
      <c r="E158">
        <v>369.41</v>
      </c>
      <c r="G158">
        <v>-369.41</v>
      </c>
      <c r="H158" t="s">
        <v>80</v>
      </c>
      <c r="I158" s="3" t="str">
        <f>_xlfn.XLOOKUP(Transactions[[#This Row],[Subcategory]],categories[Subcategory],categories[Category],"Add Subcategory")</f>
        <v>Variable</v>
      </c>
      <c r="J158" s="3" t="str">
        <f>_xlfn.XLOOKUP(Transactions[[#This Row],[Subcategory]],categories[Subcategory],categories[Category Type],"Add Subcategory")</f>
        <v>Expense</v>
      </c>
      <c r="M158" t="s">
        <v>9</v>
      </c>
    </row>
    <row r="159" spans="2:13" x14ac:dyDescent="0.3">
      <c r="B159" t="s">
        <v>8</v>
      </c>
      <c r="C159" s="1">
        <v>45696</v>
      </c>
      <c r="D159" t="s">
        <v>121</v>
      </c>
      <c r="E159">
        <v>7.58</v>
      </c>
      <c r="G159">
        <v>-7.58</v>
      </c>
      <c r="H159" t="s">
        <v>61</v>
      </c>
      <c r="I159" s="3" t="str">
        <f>_xlfn.XLOOKUP(Transactions[[#This Row],[Subcategory]],categories[Subcategory],categories[Category],"Add Subcategory")</f>
        <v>Dining Out</v>
      </c>
      <c r="J159" s="3" t="str">
        <f>_xlfn.XLOOKUP(Transactions[[#This Row],[Subcategory]],categories[Subcategory],categories[Category Type],"Add Subcategory")</f>
        <v>Expense</v>
      </c>
      <c r="M159" t="s">
        <v>15</v>
      </c>
    </row>
    <row r="160" spans="2:13" x14ac:dyDescent="0.3">
      <c r="B160" t="s">
        <v>8</v>
      </c>
      <c r="C160" s="1">
        <v>45696</v>
      </c>
      <c r="D160" t="s">
        <v>136</v>
      </c>
      <c r="E160">
        <v>285.45999999999998</v>
      </c>
      <c r="G160">
        <v>-285.45999999999998</v>
      </c>
      <c r="H160" t="s">
        <v>64</v>
      </c>
      <c r="I160" s="3" t="str">
        <f>_xlfn.XLOOKUP(Transactions[[#This Row],[Subcategory]],categories[Subcategory],categories[Category],"Add Subcategory")</f>
        <v>Discretionary</v>
      </c>
      <c r="J160" s="3" t="str">
        <f>_xlfn.XLOOKUP(Transactions[[#This Row],[Subcategory]],categories[Subcategory],categories[Category Type],"Add Subcategory")</f>
        <v>Expense</v>
      </c>
      <c r="M160" t="s">
        <v>12</v>
      </c>
    </row>
    <row r="161" spans="2:13" x14ac:dyDescent="0.3">
      <c r="B161" t="s">
        <v>10</v>
      </c>
      <c r="C161" s="1">
        <v>45697</v>
      </c>
      <c r="D161" t="s">
        <v>126</v>
      </c>
      <c r="E161">
        <v>11.15</v>
      </c>
      <c r="G161">
        <v>-11.15</v>
      </c>
      <c r="H161" t="s">
        <v>61</v>
      </c>
      <c r="I161" s="3" t="str">
        <f>_xlfn.XLOOKUP(Transactions[[#This Row],[Subcategory]],categories[Subcategory],categories[Category],"Add Subcategory")</f>
        <v>Dining Out</v>
      </c>
      <c r="J161" s="3" t="str">
        <f>_xlfn.XLOOKUP(Transactions[[#This Row],[Subcategory]],categories[Subcategory],categories[Category Type],"Add Subcategory")</f>
        <v>Expense</v>
      </c>
      <c r="M161" t="s">
        <v>16</v>
      </c>
    </row>
    <row r="162" spans="2:13" x14ac:dyDescent="0.3">
      <c r="B162" t="s">
        <v>10</v>
      </c>
      <c r="C162" s="1">
        <v>45697</v>
      </c>
      <c r="D162" t="s">
        <v>100</v>
      </c>
      <c r="E162">
        <v>41.98</v>
      </c>
      <c r="G162">
        <v>-41.98</v>
      </c>
      <c r="H162" t="s">
        <v>62</v>
      </c>
      <c r="I162" s="3" t="str">
        <f>_xlfn.XLOOKUP(Transactions[[#This Row],[Subcategory]],categories[Subcategory],categories[Category],"Add Subcategory")</f>
        <v>Dining Out</v>
      </c>
      <c r="J162" s="3" t="str">
        <f>_xlfn.XLOOKUP(Transactions[[#This Row],[Subcategory]],categories[Subcategory],categories[Category Type],"Add Subcategory")</f>
        <v>Expense</v>
      </c>
      <c r="M162" t="s">
        <v>17</v>
      </c>
    </row>
    <row r="163" spans="2:13" x14ac:dyDescent="0.3">
      <c r="B163" t="s">
        <v>8</v>
      </c>
      <c r="C163" s="1">
        <v>45697</v>
      </c>
      <c r="D163" t="s">
        <v>95</v>
      </c>
      <c r="E163">
        <v>101.45</v>
      </c>
      <c r="G163">
        <v>-101.45</v>
      </c>
      <c r="H163" t="s">
        <v>69</v>
      </c>
      <c r="I163" s="3" t="str">
        <f>_xlfn.XLOOKUP(Transactions[[#This Row],[Subcategory]],categories[Subcategory],categories[Category],"Add Subcategory")</f>
        <v>Living Expenses</v>
      </c>
      <c r="J163" s="3" t="str">
        <f>_xlfn.XLOOKUP(Transactions[[#This Row],[Subcategory]],categories[Subcategory],categories[Category Type],"Add Subcategory")</f>
        <v>Expense</v>
      </c>
      <c r="M163" t="s">
        <v>15</v>
      </c>
    </row>
    <row r="164" spans="2:13" x14ac:dyDescent="0.3">
      <c r="B164" t="s">
        <v>8</v>
      </c>
      <c r="C164" s="1">
        <v>45697</v>
      </c>
      <c r="D164" t="s">
        <v>104</v>
      </c>
      <c r="E164">
        <v>393.2</v>
      </c>
      <c r="G164">
        <v>-393.2</v>
      </c>
      <c r="H164" t="s">
        <v>70</v>
      </c>
      <c r="I164" s="3" t="str">
        <f>_xlfn.XLOOKUP(Transactions[[#This Row],[Subcategory]],categories[Subcategory],categories[Category],"Add Subcategory")</f>
        <v>Living Expenses</v>
      </c>
      <c r="J164" s="3" t="str">
        <f>_xlfn.XLOOKUP(Transactions[[#This Row],[Subcategory]],categories[Subcategory],categories[Category Type],"Add Subcategory")</f>
        <v>Expense</v>
      </c>
      <c r="M164" t="s">
        <v>15</v>
      </c>
    </row>
    <row r="165" spans="2:13" x14ac:dyDescent="0.3">
      <c r="B165" t="s">
        <v>8</v>
      </c>
      <c r="C165" s="1">
        <v>45697</v>
      </c>
      <c r="D165" t="s">
        <v>116</v>
      </c>
      <c r="F165">
        <v>4413.67</v>
      </c>
      <c r="G165">
        <v>4413.67</v>
      </c>
      <c r="H165" t="s">
        <v>68</v>
      </c>
      <c r="I165" s="3" t="str">
        <f>_xlfn.XLOOKUP(Transactions[[#This Row],[Subcategory]],categories[Subcategory],categories[Category],"Add Subcategory")</f>
        <v>Fixed</v>
      </c>
      <c r="J165" s="3" t="str">
        <f>_xlfn.XLOOKUP(Transactions[[#This Row],[Subcategory]],categories[Subcategory],categories[Category Type],"Add Subcategory")</f>
        <v>Income</v>
      </c>
      <c r="M165" t="s">
        <v>15</v>
      </c>
    </row>
    <row r="166" spans="2:13" x14ac:dyDescent="0.3">
      <c r="B166" t="s">
        <v>10</v>
      </c>
      <c r="C166" s="1">
        <v>45698</v>
      </c>
      <c r="D166" t="s">
        <v>118</v>
      </c>
      <c r="E166">
        <v>62.97</v>
      </c>
      <c r="G166">
        <v>-62.97</v>
      </c>
      <c r="H166" t="s">
        <v>75</v>
      </c>
      <c r="I166" s="3" t="str">
        <f>_xlfn.XLOOKUP(Transactions[[#This Row],[Subcategory]],categories[Subcategory],categories[Category],"Add Subcategory")</f>
        <v>Transport</v>
      </c>
      <c r="J166" s="3" t="str">
        <f>_xlfn.XLOOKUP(Transactions[[#This Row],[Subcategory]],categories[Subcategory],categories[Category Type],"Add Subcategory")</f>
        <v>Expense</v>
      </c>
      <c r="M166" t="s">
        <v>15</v>
      </c>
    </row>
    <row r="167" spans="2:13" x14ac:dyDescent="0.3">
      <c r="B167" t="s">
        <v>10</v>
      </c>
      <c r="C167" s="1">
        <v>45698</v>
      </c>
      <c r="D167" t="s">
        <v>110</v>
      </c>
      <c r="E167">
        <v>53.17</v>
      </c>
      <c r="G167">
        <v>-53.17</v>
      </c>
      <c r="H167" t="s">
        <v>62</v>
      </c>
      <c r="I167" s="3" t="str">
        <f>_xlfn.XLOOKUP(Transactions[[#This Row],[Subcategory]],categories[Subcategory],categories[Category],"Add Subcategory")</f>
        <v>Dining Out</v>
      </c>
      <c r="J167" s="3" t="str">
        <f>_xlfn.XLOOKUP(Transactions[[#This Row],[Subcategory]],categories[Subcategory],categories[Category Type],"Add Subcategory")</f>
        <v>Expense</v>
      </c>
      <c r="M167" t="s">
        <v>18</v>
      </c>
    </row>
    <row r="168" spans="2:13" x14ac:dyDescent="0.3">
      <c r="B168" t="s">
        <v>8</v>
      </c>
      <c r="C168" s="1">
        <v>45698</v>
      </c>
      <c r="D168" t="s">
        <v>119</v>
      </c>
      <c r="E168">
        <v>32.880000000000003</v>
      </c>
      <c r="G168">
        <v>-32.880000000000003</v>
      </c>
      <c r="H168" t="s">
        <v>76</v>
      </c>
      <c r="I168" s="3" t="str">
        <f>_xlfn.XLOOKUP(Transactions[[#This Row],[Subcategory]],categories[Subcategory],categories[Category],"Add Subcategory")</f>
        <v>Transport</v>
      </c>
      <c r="J168" s="3" t="str">
        <f>_xlfn.XLOOKUP(Transactions[[#This Row],[Subcategory]],categories[Subcategory],categories[Category Type],"Add Subcategory")</f>
        <v>Expense</v>
      </c>
      <c r="M168" t="s">
        <v>19</v>
      </c>
    </row>
    <row r="169" spans="2:13" x14ac:dyDescent="0.3">
      <c r="B169" t="s">
        <v>8</v>
      </c>
      <c r="C169" s="1">
        <v>45698</v>
      </c>
      <c r="D169" t="s">
        <v>121</v>
      </c>
      <c r="E169">
        <v>2.89</v>
      </c>
      <c r="G169">
        <v>-2.89</v>
      </c>
      <c r="H169" t="s">
        <v>61</v>
      </c>
      <c r="I169" s="3" t="str">
        <f>_xlfn.XLOOKUP(Transactions[[#This Row],[Subcategory]],categories[Subcategory],categories[Category],"Add Subcategory")</f>
        <v>Dining Out</v>
      </c>
      <c r="J169" s="3" t="str">
        <f>_xlfn.XLOOKUP(Transactions[[#This Row],[Subcategory]],categories[Subcategory],categories[Category Type],"Add Subcategory")</f>
        <v>Expense</v>
      </c>
      <c r="M169" t="s">
        <v>15</v>
      </c>
    </row>
    <row r="170" spans="2:13" x14ac:dyDescent="0.3">
      <c r="B170" t="s">
        <v>14</v>
      </c>
      <c r="C170" s="1">
        <v>45699</v>
      </c>
      <c r="D170" t="s">
        <v>97</v>
      </c>
      <c r="E170">
        <v>22.21</v>
      </c>
      <c r="G170">
        <v>-22.21</v>
      </c>
      <c r="H170" t="s">
        <v>63</v>
      </c>
      <c r="I170" s="3" t="str">
        <f>_xlfn.XLOOKUP(Transactions[[#This Row],[Subcategory]],categories[Subcategory],categories[Category],"Add Subcategory")</f>
        <v>Dining Out</v>
      </c>
      <c r="J170" s="3" t="str">
        <f>_xlfn.XLOOKUP(Transactions[[#This Row],[Subcategory]],categories[Subcategory],categories[Category Type],"Add Subcategory")</f>
        <v>Expense</v>
      </c>
      <c r="M170" t="s">
        <v>15</v>
      </c>
    </row>
    <row r="171" spans="2:13" x14ac:dyDescent="0.3">
      <c r="B171" t="s">
        <v>8</v>
      </c>
      <c r="C171" s="1">
        <v>45699</v>
      </c>
      <c r="D171" t="s">
        <v>128</v>
      </c>
      <c r="E171">
        <v>51.77</v>
      </c>
      <c r="G171">
        <v>-51.77</v>
      </c>
      <c r="H171" t="s">
        <v>62</v>
      </c>
      <c r="I171" s="3" t="str">
        <f>_xlfn.XLOOKUP(Transactions[[#This Row],[Subcategory]],categories[Subcategory],categories[Category],"Add Subcategory")</f>
        <v>Dining Out</v>
      </c>
      <c r="J171" s="3" t="str">
        <f>_xlfn.XLOOKUP(Transactions[[#This Row],[Subcategory]],categories[Subcategory],categories[Category Type],"Add Subcategory")</f>
        <v>Expense</v>
      </c>
      <c r="M171" t="s">
        <v>20</v>
      </c>
    </row>
    <row r="172" spans="2:13" x14ac:dyDescent="0.3">
      <c r="B172" t="s">
        <v>10</v>
      </c>
      <c r="C172" s="1">
        <v>45700</v>
      </c>
      <c r="D172" t="s">
        <v>88</v>
      </c>
      <c r="E172">
        <v>13.55</v>
      </c>
      <c r="G172">
        <v>-13.55</v>
      </c>
      <c r="H172" t="s">
        <v>76</v>
      </c>
      <c r="I172" s="3" t="str">
        <f>_xlfn.XLOOKUP(Transactions[[#This Row],[Subcategory]],categories[Subcategory],categories[Category],"Add Subcategory")</f>
        <v>Transport</v>
      </c>
      <c r="J172" s="3" t="str">
        <f>_xlfn.XLOOKUP(Transactions[[#This Row],[Subcategory]],categories[Subcategory],categories[Category Type],"Add Subcategory")</f>
        <v>Expense</v>
      </c>
      <c r="M172" t="s">
        <v>15</v>
      </c>
    </row>
    <row r="173" spans="2:13" x14ac:dyDescent="0.3">
      <c r="B173" t="s">
        <v>14</v>
      </c>
      <c r="C173" s="1">
        <v>45700</v>
      </c>
      <c r="D173" t="s">
        <v>91</v>
      </c>
      <c r="E173">
        <v>135.72999999999999</v>
      </c>
      <c r="G173">
        <v>-135.72999999999999</v>
      </c>
      <c r="H173" t="s">
        <v>25</v>
      </c>
      <c r="I173" s="3" t="str">
        <f>_xlfn.XLOOKUP(Transactions[[#This Row],[Subcategory]],categories[Subcategory],categories[Category],"Add Subcategory")</f>
        <v>Discretionary</v>
      </c>
      <c r="J173" s="3" t="str">
        <f>_xlfn.XLOOKUP(Transactions[[#This Row],[Subcategory]],categories[Subcategory],categories[Category Type],"Add Subcategory")</f>
        <v>Expense</v>
      </c>
      <c r="M173" t="s">
        <v>15</v>
      </c>
    </row>
    <row r="174" spans="2:13" x14ac:dyDescent="0.3">
      <c r="B174" t="s">
        <v>8</v>
      </c>
      <c r="C174" s="1">
        <v>45700</v>
      </c>
      <c r="D174" t="s">
        <v>98</v>
      </c>
      <c r="E174">
        <v>116.84</v>
      </c>
      <c r="G174">
        <v>-116.84</v>
      </c>
      <c r="H174" t="s">
        <v>26</v>
      </c>
      <c r="I174" s="3" t="str">
        <f>_xlfn.XLOOKUP(Transactions[[#This Row],[Subcategory]],categories[Subcategory],categories[Category],"Add Subcategory")</f>
        <v>Medical</v>
      </c>
      <c r="J174" s="3" t="str">
        <f>_xlfn.XLOOKUP(Transactions[[#This Row],[Subcategory]],categories[Subcategory],categories[Category Type],"Add Subcategory")</f>
        <v>Expense</v>
      </c>
      <c r="M174" t="s">
        <v>18</v>
      </c>
    </row>
    <row r="175" spans="2:13" x14ac:dyDescent="0.3">
      <c r="B175" t="s">
        <v>14</v>
      </c>
      <c r="C175" s="1">
        <v>45701</v>
      </c>
      <c r="D175" t="s">
        <v>106</v>
      </c>
      <c r="E175">
        <v>22.29</v>
      </c>
      <c r="G175">
        <v>-22.29</v>
      </c>
      <c r="H175" t="s">
        <v>65</v>
      </c>
      <c r="I175" s="3" t="str">
        <f>_xlfn.XLOOKUP(Transactions[[#This Row],[Subcategory]],categories[Subcategory],categories[Category],"Add Subcategory")</f>
        <v>Discretionary</v>
      </c>
      <c r="J175" s="3" t="str">
        <f>_xlfn.XLOOKUP(Transactions[[#This Row],[Subcategory]],categories[Subcategory],categories[Category Type],"Add Subcategory")</f>
        <v>Expense</v>
      </c>
      <c r="M175" t="s">
        <v>15</v>
      </c>
    </row>
    <row r="176" spans="2:13" x14ac:dyDescent="0.3">
      <c r="B176" t="s">
        <v>14</v>
      </c>
      <c r="C176" s="1">
        <v>45701</v>
      </c>
      <c r="D176" t="s">
        <v>92</v>
      </c>
      <c r="E176">
        <v>50.37</v>
      </c>
      <c r="G176">
        <v>-50.37</v>
      </c>
      <c r="H176" t="s">
        <v>63</v>
      </c>
      <c r="I176" s="3" t="str">
        <f>_xlfn.XLOOKUP(Transactions[[#This Row],[Subcategory]],categories[Subcategory],categories[Category],"Add Subcategory")</f>
        <v>Dining Out</v>
      </c>
      <c r="J176" s="3" t="str">
        <f>_xlfn.XLOOKUP(Transactions[[#This Row],[Subcategory]],categories[Subcategory],categories[Category Type],"Add Subcategory")</f>
        <v>Expense</v>
      </c>
      <c r="M176" t="s">
        <v>11</v>
      </c>
    </row>
    <row r="177" spans="2:13" x14ac:dyDescent="0.3">
      <c r="B177" t="s">
        <v>14</v>
      </c>
      <c r="C177" s="1">
        <v>45701</v>
      </c>
      <c r="D177" t="s">
        <v>108</v>
      </c>
      <c r="E177">
        <v>7.79</v>
      </c>
      <c r="G177">
        <v>-7.79</v>
      </c>
      <c r="H177" t="s">
        <v>61</v>
      </c>
      <c r="I177" s="3" t="str">
        <f>_xlfn.XLOOKUP(Transactions[[#This Row],[Subcategory]],categories[Subcategory],categories[Category],"Add Subcategory")</f>
        <v>Dining Out</v>
      </c>
      <c r="J177" s="3" t="str">
        <f>_xlfn.XLOOKUP(Transactions[[#This Row],[Subcategory]],categories[Subcategory],categories[Category Type],"Add Subcategory")</f>
        <v>Expense</v>
      </c>
      <c r="M177" t="s">
        <v>15</v>
      </c>
    </row>
    <row r="178" spans="2:13" x14ac:dyDescent="0.3">
      <c r="B178" t="s">
        <v>10</v>
      </c>
      <c r="C178" s="1">
        <v>45702</v>
      </c>
      <c r="D178" t="s">
        <v>102</v>
      </c>
      <c r="E178">
        <v>14.02</v>
      </c>
      <c r="G178">
        <v>-14.02</v>
      </c>
      <c r="H178" t="s">
        <v>61</v>
      </c>
      <c r="I178" s="3" t="str">
        <f>_xlfn.XLOOKUP(Transactions[[#This Row],[Subcategory]],categories[Subcategory],categories[Category],"Add Subcategory")</f>
        <v>Dining Out</v>
      </c>
      <c r="J178" s="3" t="str">
        <f>_xlfn.XLOOKUP(Transactions[[#This Row],[Subcategory]],categories[Subcategory],categories[Category Type],"Add Subcategory")</f>
        <v>Expense</v>
      </c>
      <c r="M178" t="s">
        <v>21</v>
      </c>
    </row>
    <row r="179" spans="2:13" x14ac:dyDescent="0.3">
      <c r="B179" t="s">
        <v>14</v>
      </c>
      <c r="C179" s="1">
        <v>45702</v>
      </c>
      <c r="D179" t="s">
        <v>123</v>
      </c>
      <c r="E179">
        <v>1417.49</v>
      </c>
      <c r="G179">
        <v>-1417.49</v>
      </c>
      <c r="H179" t="s">
        <v>72</v>
      </c>
      <c r="I179" s="3" t="str">
        <f>_xlfn.XLOOKUP(Transactions[[#This Row],[Subcategory]],categories[Subcategory],categories[Category],"Add Subcategory")</f>
        <v>Living Expenses</v>
      </c>
      <c r="J179" s="3" t="str">
        <f>_xlfn.XLOOKUP(Transactions[[#This Row],[Subcategory]],categories[Subcategory],categories[Category Type],"Add Subcategory")</f>
        <v>Expense</v>
      </c>
      <c r="M179" t="s">
        <v>22</v>
      </c>
    </row>
    <row r="180" spans="2:13" x14ac:dyDescent="0.3">
      <c r="B180" t="s">
        <v>14</v>
      </c>
      <c r="C180" s="1">
        <v>45702</v>
      </c>
      <c r="D180" t="s">
        <v>103</v>
      </c>
      <c r="E180">
        <v>1456.67</v>
      </c>
      <c r="G180">
        <v>-1456.67</v>
      </c>
      <c r="H180" t="s">
        <v>74</v>
      </c>
      <c r="I180" s="3" t="str">
        <f>_xlfn.XLOOKUP(Transactions[[#This Row],[Subcategory]],categories[Subcategory],categories[Category],"Add Subcategory")</f>
        <v>Transfer</v>
      </c>
      <c r="J180" s="3" t="str">
        <f>_xlfn.XLOOKUP(Transactions[[#This Row],[Subcategory]],categories[Subcategory],categories[Category Type],"Add Subcategory")</f>
        <v>Not Reported</v>
      </c>
      <c r="M180" t="s">
        <v>23</v>
      </c>
    </row>
    <row r="181" spans="2:13" x14ac:dyDescent="0.3">
      <c r="B181" t="s">
        <v>8</v>
      </c>
      <c r="C181" s="1">
        <v>45702</v>
      </c>
      <c r="D181" t="s">
        <v>113</v>
      </c>
      <c r="E181">
        <v>89.55</v>
      </c>
      <c r="G181">
        <v>-89.55</v>
      </c>
      <c r="H181" t="s">
        <v>25</v>
      </c>
      <c r="I181" s="3" t="str">
        <f>_xlfn.XLOOKUP(Transactions[[#This Row],[Subcategory]],categories[Subcategory],categories[Category],"Add Subcategory")</f>
        <v>Discretionary</v>
      </c>
      <c r="J181" s="3" t="str">
        <f>_xlfn.XLOOKUP(Transactions[[#This Row],[Subcategory]],categories[Subcategory],categories[Category Type],"Add Subcategory")</f>
        <v>Expense</v>
      </c>
      <c r="M181" t="s">
        <v>24</v>
      </c>
    </row>
    <row r="182" spans="2:13" x14ac:dyDescent="0.3">
      <c r="B182" t="s">
        <v>10</v>
      </c>
      <c r="C182" s="1">
        <v>45703</v>
      </c>
      <c r="D182" t="s">
        <v>119</v>
      </c>
      <c r="E182">
        <v>30.08</v>
      </c>
      <c r="G182">
        <v>-30.08</v>
      </c>
      <c r="H182" t="s">
        <v>76</v>
      </c>
      <c r="I182" s="3" t="str">
        <f>_xlfn.XLOOKUP(Transactions[[#This Row],[Subcategory]],categories[Subcategory],categories[Category],"Add Subcategory")</f>
        <v>Transport</v>
      </c>
      <c r="J182" s="3" t="str">
        <f>_xlfn.XLOOKUP(Transactions[[#This Row],[Subcategory]],categories[Subcategory],categories[Category Type],"Add Subcategory")</f>
        <v>Expense</v>
      </c>
      <c r="M182" t="s">
        <v>25</v>
      </c>
    </row>
    <row r="183" spans="2:13" x14ac:dyDescent="0.3">
      <c r="B183" t="s">
        <v>8</v>
      </c>
      <c r="C183" s="1">
        <v>45703</v>
      </c>
      <c r="D183" t="s">
        <v>104</v>
      </c>
      <c r="E183">
        <v>368.01</v>
      </c>
      <c r="G183">
        <v>-368.01</v>
      </c>
      <c r="H183" t="s">
        <v>70</v>
      </c>
      <c r="I183" s="3" t="str">
        <f>_xlfn.XLOOKUP(Transactions[[#This Row],[Subcategory]],categories[Subcategory],categories[Category],"Add Subcategory")</f>
        <v>Living Expenses</v>
      </c>
      <c r="J183" s="3" t="str">
        <f>_xlfn.XLOOKUP(Transactions[[#This Row],[Subcategory]],categories[Subcategory],categories[Category Type],"Add Subcategory")</f>
        <v>Expense</v>
      </c>
      <c r="M183" t="s">
        <v>15</v>
      </c>
    </row>
    <row r="184" spans="2:13" x14ac:dyDescent="0.3">
      <c r="B184" t="s">
        <v>8</v>
      </c>
      <c r="C184" s="1">
        <v>45703</v>
      </c>
      <c r="D184" t="s">
        <v>122</v>
      </c>
      <c r="F184">
        <v>1868.36</v>
      </c>
      <c r="G184">
        <v>1868.36</v>
      </c>
      <c r="H184" t="s">
        <v>79</v>
      </c>
      <c r="I184" s="3" t="str">
        <f>_xlfn.XLOOKUP(Transactions[[#This Row],[Subcategory]],categories[Subcategory],categories[Category],"Add Subcategory")</f>
        <v>Variable</v>
      </c>
      <c r="J184" s="3" t="str">
        <f>_xlfn.XLOOKUP(Transactions[[#This Row],[Subcategory]],categories[Subcategory],categories[Category Type],"Add Subcategory")</f>
        <v>Income</v>
      </c>
      <c r="M184" t="s">
        <v>15</v>
      </c>
    </row>
    <row r="185" spans="2:13" x14ac:dyDescent="0.3">
      <c r="B185" t="s">
        <v>8</v>
      </c>
      <c r="C185" s="1">
        <v>45703</v>
      </c>
      <c r="D185" t="s">
        <v>140</v>
      </c>
      <c r="E185">
        <v>139.22999999999999</v>
      </c>
      <c r="G185">
        <v>-139.22999999999999</v>
      </c>
      <c r="H185" t="s">
        <v>73</v>
      </c>
      <c r="I185" s="3" t="str">
        <f>_xlfn.XLOOKUP(Transactions[[#This Row],[Subcategory]],categories[Subcategory],categories[Category],"Add Subcategory")</f>
        <v>Medical</v>
      </c>
      <c r="J185" s="3" t="str">
        <f>_xlfn.XLOOKUP(Transactions[[#This Row],[Subcategory]],categories[Subcategory],categories[Category Type],"Add Subcategory")</f>
        <v>Expense</v>
      </c>
      <c r="M185" t="s">
        <v>27</v>
      </c>
    </row>
    <row r="186" spans="2:13" x14ac:dyDescent="0.3">
      <c r="B186" t="s">
        <v>10</v>
      </c>
      <c r="C186" s="1">
        <v>45704</v>
      </c>
      <c r="D186" t="s">
        <v>100</v>
      </c>
      <c r="E186">
        <v>78.36</v>
      </c>
      <c r="G186">
        <v>-78.36</v>
      </c>
      <c r="H186" t="s">
        <v>62</v>
      </c>
      <c r="I186" s="3" t="str">
        <f>_xlfn.XLOOKUP(Transactions[[#This Row],[Subcategory]],categories[Subcategory],categories[Category],"Add Subcategory")</f>
        <v>Dining Out</v>
      </c>
      <c r="J186" s="3" t="str">
        <f>_xlfn.XLOOKUP(Transactions[[#This Row],[Subcategory]],categories[Subcategory],categories[Category Type],"Add Subcategory")</f>
        <v>Expense</v>
      </c>
      <c r="M186" t="s">
        <v>28</v>
      </c>
    </row>
    <row r="187" spans="2:13" x14ac:dyDescent="0.3">
      <c r="B187" t="s">
        <v>14</v>
      </c>
      <c r="C187" s="1">
        <v>45704</v>
      </c>
      <c r="D187" t="s">
        <v>135</v>
      </c>
      <c r="F187">
        <v>348.14</v>
      </c>
      <c r="G187">
        <v>348.14</v>
      </c>
      <c r="H187" t="s">
        <v>79</v>
      </c>
      <c r="I187" s="3" t="str">
        <f>_xlfn.XLOOKUP(Transactions[[#This Row],[Subcategory]],categories[Subcategory],categories[Category],"Add Subcategory")</f>
        <v>Variable</v>
      </c>
      <c r="J187" s="3" t="str">
        <f>_xlfn.XLOOKUP(Transactions[[#This Row],[Subcategory]],categories[Subcategory],categories[Category Type],"Add Subcategory")</f>
        <v>Income</v>
      </c>
      <c r="M187" t="s">
        <v>21</v>
      </c>
    </row>
    <row r="188" spans="2:13" x14ac:dyDescent="0.3">
      <c r="B188" t="s">
        <v>8</v>
      </c>
      <c r="C188" s="1">
        <v>45704</v>
      </c>
      <c r="D188" t="s">
        <v>92</v>
      </c>
      <c r="E188">
        <v>49.67</v>
      </c>
      <c r="G188">
        <v>-49.67</v>
      </c>
      <c r="H188" t="s">
        <v>63</v>
      </c>
      <c r="I188" s="3" t="str">
        <f>_xlfn.XLOOKUP(Transactions[[#This Row],[Subcategory]],categories[Subcategory],categories[Category],"Add Subcategory")</f>
        <v>Dining Out</v>
      </c>
      <c r="J188" s="3" t="str">
        <f>_xlfn.XLOOKUP(Transactions[[#This Row],[Subcategory]],categories[Subcategory],categories[Category Type],"Add Subcategory")</f>
        <v>Expense</v>
      </c>
      <c r="M188" t="s">
        <v>15</v>
      </c>
    </row>
    <row r="189" spans="2:13" x14ac:dyDescent="0.3">
      <c r="B189" t="s">
        <v>10</v>
      </c>
      <c r="C189" s="1">
        <v>45705</v>
      </c>
      <c r="D189" t="s">
        <v>87</v>
      </c>
      <c r="E189">
        <v>35.68</v>
      </c>
      <c r="G189">
        <v>-35.68</v>
      </c>
      <c r="H189" t="s">
        <v>71</v>
      </c>
      <c r="I189" s="3" t="str">
        <f>_xlfn.XLOOKUP(Transactions[[#This Row],[Subcategory]],categories[Subcategory],categories[Category],"Add Subcategory")</f>
        <v>Living Expenses</v>
      </c>
      <c r="J189" s="3" t="str">
        <f>_xlfn.XLOOKUP(Transactions[[#This Row],[Subcategory]],categories[Subcategory],categories[Category Type],"Add Subcategory")</f>
        <v>Expense</v>
      </c>
      <c r="M189" t="s">
        <v>15</v>
      </c>
    </row>
    <row r="190" spans="2:13" x14ac:dyDescent="0.3">
      <c r="B190" t="s">
        <v>10</v>
      </c>
      <c r="C190" s="1">
        <v>45705</v>
      </c>
      <c r="D190" t="s">
        <v>130</v>
      </c>
      <c r="E190">
        <v>130.13</v>
      </c>
      <c r="G190">
        <v>-130.13</v>
      </c>
      <c r="H190" t="s">
        <v>66</v>
      </c>
      <c r="I190" s="3" t="str">
        <f>_xlfn.XLOOKUP(Transactions[[#This Row],[Subcategory]],categories[Subcategory],categories[Category],"Add Subcategory")</f>
        <v>Discretionary</v>
      </c>
      <c r="J190" s="3" t="str">
        <f>_xlfn.XLOOKUP(Transactions[[#This Row],[Subcategory]],categories[Subcategory],categories[Category Type],"Add Subcategory")</f>
        <v>Expense</v>
      </c>
      <c r="M190" t="s">
        <v>15</v>
      </c>
    </row>
    <row r="191" spans="2:13" x14ac:dyDescent="0.3">
      <c r="B191" t="s">
        <v>14</v>
      </c>
      <c r="C191" s="1">
        <v>45705</v>
      </c>
      <c r="D191" t="s">
        <v>102</v>
      </c>
      <c r="E191">
        <v>10.73</v>
      </c>
      <c r="G191">
        <v>-10.73</v>
      </c>
      <c r="H191" t="s">
        <v>61</v>
      </c>
      <c r="I191" s="3" t="str">
        <f>_xlfn.XLOOKUP(Transactions[[#This Row],[Subcategory]],categories[Subcategory],categories[Category],"Add Subcategory")</f>
        <v>Dining Out</v>
      </c>
      <c r="J191" s="3" t="str">
        <f>_xlfn.XLOOKUP(Transactions[[#This Row],[Subcategory]],categories[Subcategory],categories[Category Type],"Add Subcategory")</f>
        <v>Expense</v>
      </c>
      <c r="M191" t="s">
        <v>18</v>
      </c>
    </row>
    <row r="192" spans="2:13" x14ac:dyDescent="0.3">
      <c r="B192" t="s">
        <v>10</v>
      </c>
      <c r="C192" s="1">
        <v>45706</v>
      </c>
      <c r="D192" t="s">
        <v>104</v>
      </c>
      <c r="E192">
        <v>225.99</v>
      </c>
      <c r="G192">
        <v>-225.99</v>
      </c>
      <c r="H192" t="s">
        <v>70</v>
      </c>
      <c r="I192" s="3" t="str">
        <f>_xlfn.XLOOKUP(Transactions[[#This Row],[Subcategory]],categories[Subcategory],categories[Category],"Add Subcategory")</f>
        <v>Living Expenses</v>
      </c>
      <c r="J192" s="3" t="str">
        <f>_xlfn.XLOOKUP(Transactions[[#This Row],[Subcategory]],categories[Subcategory],categories[Category Type],"Add Subcategory")</f>
        <v>Expense</v>
      </c>
      <c r="M192" t="s">
        <v>23</v>
      </c>
    </row>
    <row r="193" spans="2:13" x14ac:dyDescent="0.3">
      <c r="B193" t="s">
        <v>10</v>
      </c>
      <c r="C193" s="1">
        <v>45706</v>
      </c>
      <c r="D193" t="s">
        <v>83</v>
      </c>
      <c r="E193">
        <v>122.44</v>
      </c>
      <c r="G193">
        <v>-122.44</v>
      </c>
      <c r="H193" t="s">
        <v>26</v>
      </c>
      <c r="I193" s="3" t="str">
        <f>_xlfn.XLOOKUP(Transactions[[#This Row],[Subcategory]],categories[Subcategory],categories[Category],"Add Subcategory")</f>
        <v>Medical</v>
      </c>
      <c r="J193" s="3" t="str">
        <f>_xlfn.XLOOKUP(Transactions[[#This Row],[Subcategory]],categories[Subcategory],categories[Category Type],"Add Subcategory")</f>
        <v>Expense</v>
      </c>
      <c r="M193" t="s">
        <v>23</v>
      </c>
    </row>
    <row r="194" spans="2:13" x14ac:dyDescent="0.3">
      <c r="B194" t="s">
        <v>8</v>
      </c>
      <c r="C194" s="1">
        <v>45706</v>
      </c>
      <c r="D194" t="s">
        <v>104</v>
      </c>
      <c r="E194">
        <v>227.39</v>
      </c>
      <c r="G194">
        <v>-227.39</v>
      </c>
      <c r="H194" t="s">
        <v>70</v>
      </c>
      <c r="I194" s="3" t="str">
        <f>_xlfn.XLOOKUP(Transactions[[#This Row],[Subcategory]],categories[Subcategory],categories[Category],"Add Subcategory")</f>
        <v>Living Expenses</v>
      </c>
      <c r="J194" s="3" t="str">
        <f>_xlfn.XLOOKUP(Transactions[[#This Row],[Subcategory]],categories[Subcategory],categories[Category Type],"Add Subcategory")</f>
        <v>Expense</v>
      </c>
      <c r="M194" t="s">
        <v>29</v>
      </c>
    </row>
    <row r="195" spans="2:13" x14ac:dyDescent="0.3">
      <c r="B195" t="s">
        <v>8</v>
      </c>
      <c r="C195" s="1">
        <v>45706</v>
      </c>
      <c r="D195" t="s">
        <v>97</v>
      </c>
      <c r="E195">
        <v>15.41</v>
      </c>
      <c r="G195">
        <v>-15.41</v>
      </c>
      <c r="H195" t="s">
        <v>63</v>
      </c>
      <c r="I195" s="3" t="str">
        <f>_xlfn.XLOOKUP(Transactions[[#This Row],[Subcategory]],categories[Subcategory],categories[Category],"Add Subcategory")</f>
        <v>Dining Out</v>
      </c>
      <c r="J195" s="3" t="str">
        <f>_xlfn.XLOOKUP(Transactions[[#This Row],[Subcategory]],categories[Subcategory],categories[Category Type],"Add Subcategory")</f>
        <v>Expense</v>
      </c>
      <c r="M195" t="s">
        <v>20</v>
      </c>
    </row>
    <row r="196" spans="2:13" x14ac:dyDescent="0.3">
      <c r="B196" t="s">
        <v>10</v>
      </c>
      <c r="C196" s="1">
        <v>45707</v>
      </c>
      <c r="D196" t="s">
        <v>101</v>
      </c>
      <c r="E196">
        <v>324.64</v>
      </c>
      <c r="G196">
        <v>-324.64</v>
      </c>
      <c r="H196" t="s">
        <v>70</v>
      </c>
      <c r="I196" s="3" t="str">
        <f>_xlfn.XLOOKUP(Transactions[[#This Row],[Subcategory]],categories[Subcategory],categories[Category],"Add Subcategory")</f>
        <v>Living Expenses</v>
      </c>
      <c r="J196" s="3" t="str">
        <f>_xlfn.XLOOKUP(Transactions[[#This Row],[Subcategory]],categories[Subcategory],categories[Category Type],"Add Subcategory")</f>
        <v>Expense</v>
      </c>
      <c r="M196" t="s">
        <v>15</v>
      </c>
    </row>
    <row r="197" spans="2:13" x14ac:dyDescent="0.3">
      <c r="B197" t="s">
        <v>8</v>
      </c>
      <c r="C197" s="1">
        <v>45707</v>
      </c>
      <c r="D197" t="s">
        <v>104</v>
      </c>
      <c r="E197">
        <v>268.66000000000003</v>
      </c>
      <c r="G197">
        <v>-268.66000000000003</v>
      </c>
      <c r="H197" t="s">
        <v>70</v>
      </c>
      <c r="I197" s="3" t="str">
        <f>_xlfn.XLOOKUP(Transactions[[#This Row],[Subcategory]],categories[Subcategory],categories[Category],"Add Subcategory")</f>
        <v>Living Expenses</v>
      </c>
      <c r="J197" s="3" t="str">
        <f>_xlfn.XLOOKUP(Transactions[[#This Row],[Subcategory]],categories[Subcategory],categories[Category Type],"Add Subcategory")</f>
        <v>Expense</v>
      </c>
      <c r="M197" t="s">
        <v>15</v>
      </c>
    </row>
    <row r="198" spans="2:13" x14ac:dyDescent="0.3">
      <c r="B198" t="s">
        <v>10</v>
      </c>
      <c r="C198" s="1">
        <v>45708</v>
      </c>
      <c r="D198" t="s">
        <v>134</v>
      </c>
      <c r="E198">
        <v>31.48</v>
      </c>
      <c r="G198">
        <v>-31.48</v>
      </c>
      <c r="H198" t="s">
        <v>65</v>
      </c>
      <c r="I198" s="3" t="str">
        <f>_xlfn.XLOOKUP(Transactions[[#This Row],[Subcategory]],categories[Subcategory],categories[Category],"Add Subcategory")</f>
        <v>Discretionary</v>
      </c>
      <c r="J198" s="3" t="str">
        <f>_xlfn.XLOOKUP(Transactions[[#This Row],[Subcategory]],categories[Subcategory],categories[Category Type],"Add Subcategory")</f>
        <v>Expense</v>
      </c>
      <c r="M198" t="s">
        <v>15</v>
      </c>
    </row>
    <row r="199" spans="2:13" x14ac:dyDescent="0.3">
      <c r="B199" t="s">
        <v>10</v>
      </c>
      <c r="C199" s="1">
        <v>45708</v>
      </c>
      <c r="D199" t="s">
        <v>97</v>
      </c>
      <c r="E199">
        <v>58.77</v>
      </c>
      <c r="G199">
        <v>-58.77</v>
      </c>
      <c r="H199" t="s">
        <v>63</v>
      </c>
      <c r="I199" s="3" t="str">
        <f>_xlfn.XLOOKUP(Transactions[[#This Row],[Subcategory]],categories[Subcategory],categories[Category],"Add Subcategory")</f>
        <v>Dining Out</v>
      </c>
      <c r="J199" s="3" t="str">
        <f>_xlfn.XLOOKUP(Transactions[[#This Row],[Subcategory]],categories[Subcategory],categories[Category Type],"Add Subcategory")</f>
        <v>Expense</v>
      </c>
      <c r="M199" t="s">
        <v>15</v>
      </c>
    </row>
    <row r="200" spans="2:13" x14ac:dyDescent="0.3">
      <c r="B200" t="s">
        <v>10</v>
      </c>
      <c r="C200" s="1">
        <v>45709</v>
      </c>
      <c r="D200" t="s">
        <v>85</v>
      </c>
      <c r="E200">
        <v>1474.86</v>
      </c>
      <c r="G200">
        <v>-1474.86</v>
      </c>
      <c r="H200" t="s">
        <v>72</v>
      </c>
      <c r="I200" s="3" t="str">
        <f>_xlfn.XLOOKUP(Transactions[[#This Row],[Subcategory]],categories[Subcategory],categories[Category],"Add Subcategory")</f>
        <v>Living Expenses</v>
      </c>
      <c r="J200" s="3" t="str">
        <f>_xlfn.XLOOKUP(Transactions[[#This Row],[Subcategory]],categories[Subcategory],categories[Category Type],"Add Subcategory")</f>
        <v>Expense</v>
      </c>
      <c r="M200" t="s">
        <v>15</v>
      </c>
    </row>
    <row r="201" spans="2:13" x14ac:dyDescent="0.3">
      <c r="B201" t="s">
        <v>10</v>
      </c>
      <c r="C201" s="1">
        <v>45709</v>
      </c>
      <c r="D201" t="s">
        <v>91</v>
      </c>
      <c r="E201">
        <v>109.15</v>
      </c>
      <c r="G201">
        <v>-109.15</v>
      </c>
      <c r="H201" t="s">
        <v>25</v>
      </c>
      <c r="I201" s="3" t="str">
        <f>_xlfn.XLOOKUP(Transactions[[#This Row],[Subcategory]],categories[Subcategory],categories[Category],"Add Subcategory")</f>
        <v>Discretionary</v>
      </c>
      <c r="J201" s="3" t="str">
        <f>_xlfn.XLOOKUP(Transactions[[#This Row],[Subcategory]],categories[Subcategory],categories[Category Type],"Add Subcategory")</f>
        <v>Expense</v>
      </c>
      <c r="M201" t="s">
        <v>18</v>
      </c>
    </row>
    <row r="202" spans="2:13" x14ac:dyDescent="0.3">
      <c r="B202" t="s">
        <v>10</v>
      </c>
      <c r="C202" s="1">
        <v>45709</v>
      </c>
      <c r="D202" t="s">
        <v>103</v>
      </c>
      <c r="E202">
        <v>916.54</v>
      </c>
      <c r="G202">
        <v>-916.54</v>
      </c>
      <c r="H202" t="s">
        <v>74</v>
      </c>
      <c r="I202" s="3" t="str">
        <f>_xlfn.XLOOKUP(Transactions[[#This Row],[Subcategory]],categories[Subcategory],categories[Category],"Add Subcategory")</f>
        <v>Transfer</v>
      </c>
      <c r="J202" s="3" t="str">
        <f>_xlfn.XLOOKUP(Transactions[[#This Row],[Subcategory]],categories[Subcategory],categories[Category Type],"Add Subcategory")</f>
        <v>Not Reported</v>
      </c>
      <c r="M202" t="s">
        <v>22</v>
      </c>
    </row>
    <row r="203" spans="2:13" x14ac:dyDescent="0.3">
      <c r="B203" t="s">
        <v>14</v>
      </c>
      <c r="C203" s="1">
        <v>45709</v>
      </c>
      <c r="D203" t="s">
        <v>92</v>
      </c>
      <c r="E203">
        <v>53.17</v>
      </c>
      <c r="G203">
        <v>-53.17</v>
      </c>
      <c r="H203" t="s">
        <v>63</v>
      </c>
      <c r="I203" s="3" t="str">
        <f>_xlfn.XLOOKUP(Transactions[[#This Row],[Subcategory]],categories[Subcategory],categories[Category],"Add Subcategory")</f>
        <v>Dining Out</v>
      </c>
      <c r="J203" s="3" t="str">
        <f>_xlfn.XLOOKUP(Transactions[[#This Row],[Subcategory]],categories[Subcategory],categories[Category Type],"Add Subcategory")</f>
        <v>Expense</v>
      </c>
      <c r="M203" t="s">
        <v>21</v>
      </c>
    </row>
    <row r="204" spans="2:13" x14ac:dyDescent="0.3">
      <c r="B204" t="s">
        <v>8</v>
      </c>
      <c r="C204" s="1">
        <v>45709</v>
      </c>
      <c r="D204" t="s">
        <v>126</v>
      </c>
      <c r="E204">
        <v>9.18</v>
      </c>
      <c r="G204">
        <v>-9.18</v>
      </c>
      <c r="H204" t="s">
        <v>61</v>
      </c>
      <c r="I204" s="3" t="str">
        <f>_xlfn.XLOOKUP(Transactions[[#This Row],[Subcategory]],categories[Subcategory],categories[Category],"Add Subcategory")</f>
        <v>Dining Out</v>
      </c>
      <c r="J204" s="3" t="str">
        <f>_xlfn.XLOOKUP(Transactions[[#This Row],[Subcategory]],categories[Subcategory],categories[Category Type],"Add Subcategory")</f>
        <v>Expense</v>
      </c>
      <c r="M204" t="s">
        <v>22</v>
      </c>
    </row>
    <row r="205" spans="2:13" x14ac:dyDescent="0.3">
      <c r="B205" t="s">
        <v>8</v>
      </c>
      <c r="C205" s="1">
        <v>45709</v>
      </c>
      <c r="D205" t="s">
        <v>138</v>
      </c>
      <c r="E205">
        <v>643.67999999999995</v>
      </c>
      <c r="G205">
        <v>-643.67999999999995</v>
      </c>
      <c r="H205" t="s">
        <v>80</v>
      </c>
      <c r="I205" s="3" t="str">
        <f>_xlfn.XLOOKUP(Transactions[[#This Row],[Subcategory]],categories[Subcategory],categories[Category],"Add Subcategory")</f>
        <v>Variable</v>
      </c>
      <c r="J205" s="3" t="str">
        <f>_xlfn.XLOOKUP(Transactions[[#This Row],[Subcategory]],categories[Subcategory],categories[Category Type],"Add Subcategory")</f>
        <v>Expense</v>
      </c>
      <c r="M205" t="s">
        <v>24</v>
      </c>
    </row>
    <row r="206" spans="2:13" x14ac:dyDescent="0.3">
      <c r="B206" t="s">
        <v>8</v>
      </c>
      <c r="C206" s="1">
        <v>45709</v>
      </c>
      <c r="D206" t="s">
        <v>102</v>
      </c>
      <c r="E206">
        <v>9.2200000000000006</v>
      </c>
      <c r="G206">
        <v>-9.2200000000000006</v>
      </c>
      <c r="H206" t="s">
        <v>61</v>
      </c>
      <c r="I206" s="3" t="str">
        <f>_xlfn.XLOOKUP(Transactions[[#This Row],[Subcategory]],categories[Subcategory],categories[Category],"Add Subcategory")</f>
        <v>Dining Out</v>
      </c>
      <c r="J206" s="3" t="str">
        <f>_xlfn.XLOOKUP(Transactions[[#This Row],[Subcategory]],categories[Subcategory],categories[Category Type],"Add Subcategory")</f>
        <v>Expense</v>
      </c>
      <c r="M206" t="s">
        <v>23</v>
      </c>
    </row>
    <row r="207" spans="2:13" x14ac:dyDescent="0.3">
      <c r="B207" t="s">
        <v>10</v>
      </c>
      <c r="C207" s="1">
        <v>45710</v>
      </c>
      <c r="D207" t="s">
        <v>113</v>
      </c>
      <c r="E207">
        <v>92.35</v>
      </c>
      <c r="G207">
        <v>-92.35</v>
      </c>
      <c r="H207" t="s">
        <v>25</v>
      </c>
      <c r="I207" s="3" t="str">
        <f>_xlfn.XLOOKUP(Transactions[[#This Row],[Subcategory]],categories[Subcategory],categories[Category],"Add Subcategory")</f>
        <v>Discretionary</v>
      </c>
      <c r="J207" s="3" t="str">
        <f>_xlfn.XLOOKUP(Transactions[[#This Row],[Subcategory]],categories[Subcategory],categories[Category Type],"Add Subcategory")</f>
        <v>Expense</v>
      </c>
      <c r="M207" t="s">
        <v>15</v>
      </c>
    </row>
    <row r="208" spans="2:13" x14ac:dyDescent="0.3">
      <c r="B208" t="s">
        <v>10</v>
      </c>
      <c r="C208" s="1">
        <v>45710</v>
      </c>
      <c r="D208" t="s">
        <v>116</v>
      </c>
      <c r="F208">
        <v>4235.7299999999996</v>
      </c>
      <c r="G208">
        <v>4235.7299999999996</v>
      </c>
      <c r="H208" t="s">
        <v>68</v>
      </c>
      <c r="I208" s="3" t="str">
        <f>_xlfn.XLOOKUP(Transactions[[#This Row],[Subcategory]],categories[Subcategory],categories[Category],"Add Subcategory")</f>
        <v>Fixed</v>
      </c>
      <c r="J208" s="3" t="str">
        <f>_xlfn.XLOOKUP(Transactions[[#This Row],[Subcategory]],categories[Subcategory],categories[Category Type],"Add Subcategory")</f>
        <v>Income</v>
      </c>
      <c r="M208" t="s">
        <v>15</v>
      </c>
    </row>
    <row r="209" spans="2:13" x14ac:dyDescent="0.3">
      <c r="B209" t="s">
        <v>10</v>
      </c>
      <c r="C209" s="1">
        <v>45710</v>
      </c>
      <c r="D209" t="s">
        <v>139</v>
      </c>
      <c r="E209">
        <v>100.05</v>
      </c>
      <c r="G209">
        <v>-100.05</v>
      </c>
      <c r="H209" t="s">
        <v>62</v>
      </c>
      <c r="I209" s="3" t="str">
        <f>_xlfn.XLOOKUP(Transactions[[#This Row],[Subcategory]],categories[Subcategory],categories[Category],"Add Subcategory")</f>
        <v>Dining Out</v>
      </c>
      <c r="J209" s="3" t="str">
        <f>_xlfn.XLOOKUP(Transactions[[#This Row],[Subcategory]],categories[Subcategory],categories[Category Type],"Add Subcategory")</f>
        <v>Expense</v>
      </c>
      <c r="M209" t="s">
        <v>15</v>
      </c>
    </row>
    <row r="210" spans="2:13" x14ac:dyDescent="0.3">
      <c r="B210" t="s">
        <v>14</v>
      </c>
      <c r="C210" s="1">
        <v>45710</v>
      </c>
      <c r="D210" t="s">
        <v>129</v>
      </c>
      <c r="F210">
        <v>2448.6</v>
      </c>
      <c r="G210">
        <v>2448.6</v>
      </c>
      <c r="H210" t="s">
        <v>77</v>
      </c>
      <c r="I210" s="3" t="str">
        <f>_xlfn.XLOOKUP(Transactions[[#This Row],[Subcategory]],categories[Subcategory],categories[Category],"Add Subcategory")</f>
        <v>Variable</v>
      </c>
      <c r="J210" s="3" t="str">
        <f>_xlfn.XLOOKUP(Transactions[[#This Row],[Subcategory]],categories[Subcategory],categories[Category Type],"Add Subcategory")</f>
        <v>Income</v>
      </c>
      <c r="M210" t="s">
        <v>13</v>
      </c>
    </row>
    <row r="211" spans="2:13" x14ac:dyDescent="0.3">
      <c r="B211" t="s">
        <v>8</v>
      </c>
      <c r="C211" s="1">
        <v>45710</v>
      </c>
      <c r="D211" t="s">
        <v>143</v>
      </c>
      <c r="E211">
        <v>202.2</v>
      </c>
      <c r="G211">
        <v>-202.2</v>
      </c>
      <c r="H211" t="s">
        <v>64</v>
      </c>
      <c r="I211" s="3" t="str">
        <f>_xlfn.XLOOKUP(Transactions[[#This Row],[Subcategory]],categories[Subcategory],categories[Category],"Add Subcategory")</f>
        <v>Discretionary</v>
      </c>
      <c r="J211" s="3" t="str">
        <f>_xlfn.XLOOKUP(Transactions[[#This Row],[Subcategory]],categories[Subcategory],categories[Category Type],"Add Subcategory")</f>
        <v>Expense</v>
      </c>
      <c r="M211" t="s">
        <v>9</v>
      </c>
    </row>
    <row r="212" spans="2:13" x14ac:dyDescent="0.3">
      <c r="B212" t="s">
        <v>8</v>
      </c>
      <c r="C212" s="1">
        <v>45710</v>
      </c>
      <c r="D212" t="s">
        <v>83</v>
      </c>
      <c r="E212">
        <v>147.63</v>
      </c>
      <c r="G212">
        <v>-147.63</v>
      </c>
      <c r="H212" t="s">
        <v>26</v>
      </c>
      <c r="I212" s="3" t="str">
        <f>_xlfn.XLOOKUP(Transactions[[#This Row],[Subcategory]],categories[Subcategory],categories[Category],"Add Subcategory")</f>
        <v>Medical</v>
      </c>
      <c r="J212" s="3" t="str">
        <f>_xlfn.XLOOKUP(Transactions[[#This Row],[Subcategory]],categories[Subcategory],categories[Category Type],"Add Subcategory")</f>
        <v>Expense</v>
      </c>
      <c r="M212" t="s">
        <v>16</v>
      </c>
    </row>
    <row r="213" spans="2:13" x14ac:dyDescent="0.3">
      <c r="B213" t="s">
        <v>10</v>
      </c>
      <c r="C213" s="1">
        <v>45711</v>
      </c>
      <c r="D213" t="s">
        <v>136</v>
      </c>
      <c r="E213">
        <v>289.64999999999998</v>
      </c>
      <c r="G213">
        <v>-289.64999999999998</v>
      </c>
      <c r="H213" t="s">
        <v>64</v>
      </c>
      <c r="I213" s="3" t="str">
        <f>_xlfn.XLOOKUP(Transactions[[#This Row],[Subcategory]],categories[Subcategory],categories[Category],"Add Subcategory")</f>
        <v>Discretionary</v>
      </c>
      <c r="J213" s="3" t="str">
        <f>_xlfn.XLOOKUP(Transactions[[#This Row],[Subcategory]],categories[Subcategory],categories[Category Type],"Add Subcategory")</f>
        <v>Expense</v>
      </c>
      <c r="M213" t="s">
        <v>17</v>
      </c>
    </row>
    <row r="214" spans="2:13" x14ac:dyDescent="0.3">
      <c r="B214" t="s">
        <v>10</v>
      </c>
      <c r="C214" s="1">
        <v>45711</v>
      </c>
      <c r="D214" t="s">
        <v>90</v>
      </c>
      <c r="F214">
        <v>4630.29</v>
      </c>
      <c r="G214">
        <v>4630.29</v>
      </c>
      <c r="H214" t="s">
        <v>68</v>
      </c>
      <c r="I214" s="3" t="str">
        <f>_xlfn.XLOOKUP(Transactions[[#This Row],[Subcategory]],categories[Subcategory],categories[Category],"Add Subcategory")</f>
        <v>Fixed</v>
      </c>
      <c r="J214" s="3" t="str">
        <f>_xlfn.XLOOKUP(Transactions[[#This Row],[Subcategory]],categories[Subcategory],categories[Category Type],"Add Subcategory")</f>
        <v>Income</v>
      </c>
      <c r="M214" t="s">
        <v>15</v>
      </c>
    </row>
    <row r="215" spans="2:13" x14ac:dyDescent="0.3">
      <c r="B215" t="s">
        <v>10</v>
      </c>
      <c r="C215" s="1">
        <v>45711</v>
      </c>
      <c r="D215" t="s">
        <v>88</v>
      </c>
      <c r="E215">
        <v>8.9</v>
      </c>
      <c r="G215">
        <v>-8.9</v>
      </c>
      <c r="H215" t="s">
        <v>76</v>
      </c>
      <c r="I215" s="3" t="str">
        <f>_xlfn.XLOOKUP(Transactions[[#This Row],[Subcategory]],categories[Subcategory],categories[Category],"Add Subcategory")</f>
        <v>Transport</v>
      </c>
      <c r="J215" s="3" t="str">
        <f>_xlfn.XLOOKUP(Transactions[[#This Row],[Subcategory]],categories[Subcategory],categories[Category Type],"Add Subcategory")</f>
        <v>Expense</v>
      </c>
      <c r="M215" t="s">
        <v>12</v>
      </c>
    </row>
    <row r="216" spans="2:13" x14ac:dyDescent="0.3">
      <c r="B216" t="s">
        <v>14</v>
      </c>
      <c r="C216" s="1">
        <v>45711</v>
      </c>
      <c r="D216" t="s">
        <v>94</v>
      </c>
      <c r="E216">
        <v>1003.29</v>
      </c>
      <c r="G216">
        <v>-1003.29</v>
      </c>
      <c r="H216" t="s">
        <v>60</v>
      </c>
      <c r="I216" s="3" t="str">
        <f>_xlfn.XLOOKUP(Transactions[[#This Row],[Subcategory]],categories[Subcategory],categories[Category],"Add Subcategory")</f>
        <v>Debt Repayment</v>
      </c>
      <c r="J216" s="3" t="str">
        <f>_xlfn.XLOOKUP(Transactions[[#This Row],[Subcategory]],categories[Subcategory],categories[Category Type],"Add Subcategory")</f>
        <v>Expense</v>
      </c>
      <c r="M216" t="s">
        <v>15</v>
      </c>
    </row>
    <row r="217" spans="2:13" x14ac:dyDescent="0.3">
      <c r="B217" t="s">
        <v>8</v>
      </c>
      <c r="C217" s="1">
        <v>45711</v>
      </c>
      <c r="D217" t="s">
        <v>113</v>
      </c>
      <c r="E217">
        <v>76.260000000000005</v>
      </c>
      <c r="G217">
        <v>-76.260000000000005</v>
      </c>
      <c r="H217" t="s">
        <v>25</v>
      </c>
      <c r="I217" s="3" t="str">
        <f>_xlfn.XLOOKUP(Transactions[[#This Row],[Subcategory]],categories[Subcategory],categories[Category],"Add Subcategory")</f>
        <v>Discretionary</v>
      </c>
      <c r="J217" s="3" t="str">
        <f>_xlfn.XLOOKUP(Transactions[[#This Row],[Subcategory]],categories[Subcategory],categories[Category Type],"Add Subcategory")</f>
        <v>Expense</v>
      </c>
      <c r="M217" t="s">
        <v>15</v>
      </c>
    </row>
    <row r="218" spans="2:13" x14ac:dyDescent="0.3">
      <c r="B218" t="s">
        <v>8</v>
      </c>
      <c r="C218" s="1">
        <v>45711</v>
      </c>
      <c r="D218" t="s">
        <v>78</v>
      </c>
      <c r="F218">
        <v>38.270000000000003</v>
      </c>
      <c r="G218">
        <v>38.270000000000003</v>
      </c>
      <c r="H218" t="s">
        <v>78</v>
      </c>
      <c r="I218" s="3" t="str">
        <f>_xlfn.XLOOKUP(Transactions[[#This Row],[Subcategory]],categories[Subcategory],categories[Category],"Add Subcategory")</f>
        <v>Variable</v>
      </c>
      <c r="J218" s="3" t="str">
        <f>_xlfn.XLOOKUP(Transactions[[#This Row],[Subcategory]],categories[Subcategory],categories[Category Type],"Add Subcategory")</f>
        <v>Income</v>
      </c>
      <c r="M218" t="s">
        <v>15</v>
      </c>
    </row>
    <row r="219" spans="2:13" x14ac:dyDescent="0.3">
      <c r="B219" t="s">
        <v>8</v>
      </c>
      <c r="C219" s="1">
        <v>45711</v>
      </c>
      <c r="D219" t="s">
        <v>119</v>
      </c>
      <c r="E219">
        <v>26.11</v>
      </c>
      <c r="G219">
        <v>-26.11</v>
      </c>
      <c r="H219" t="s">
        <v>76</v>
      </c>
      <c r="I219" s="3" t="str">
        <f>_xlfn.XLOOKUP(Transactions[[#This Row],[Subcategory]],categories[Subcategory],categories[Category],"Add Subcategory")</f>
        <v>Transport</v>
      </c>
      <c r="J219" s="3" t="str">
        <f>_xlfn.XLOOKUP(Transactions[[#This Row],[Subcategory]],categories[Subcategory],categories[Category Type],"Add Subcategory")</f>
        <v>Expense</v>
      </c>
      <c r="M219" t="s">
        <v>18</v>
      </c>
    </row>
    <row r="220" spans="2:13" x14ac:dyDescent="0.3">
      <c r="B220" t="s">
        <v>8</v>
      </c>
      <c r="C220" s="1">
        <v>45711</v>
      </c>
      <c r="D220" t="s">
        <v>126</v>
      </c>
      <c r="E220">
        <v>3.57</v>
      </c>
      <c r="G220">
        <v>-3.57</v>
      </c>
      <c r="H220" t="s">
        <v>61</v>
      </c>
      <c r="I220" s="3" t="str">
        <f>_xlfn.XLOOKUP(Transactions[[#This Row],[Subcategory]],categories[Subcategory],categories[Category],"Add Subcategory")</f>
        <v>Dining Out</v>
      </c>
      <c r="J220" s="3" t="str">
        <f>_xlfn.XLOOKUP(Transactions[[#This Row],[Subcategory]],categories[Subcategory],categories[Category Type],"Add Subcategory")</f>
        <v>Expense</v>
      </c>
      <c r="M220" t="s">
        <v>19</v>
      </c>
    </row>
    <row r="221" spans="2:13" x14ac:dyDescent="0.3">
      <c r="B221" t="s">
        <v>8</v>
      </c>
      <c r="C221" s="1">
        <v>45711</v>
      </c>
      <c r="D221" t="s">
        <v>96</v>
      </c>
      <c r="E221">
        <v>429.58</v>
      </c>
      <c r="G221">
        <v>-429.58</v>
      </c>
      <c r="H221" t="s">
        <v>80</v>
      </c>
      <c r="I221" s="3" t="str">
        <f>_xlfn.XLOOKUP(Transactions[[#This Row],[Subcategory]],categories[Subcategory],categories[Category],"Add Subcategory")</f>
        <v>Variable</v>
      </c>
      <c r="J221" s="3" t="str">
        <f>_xlfn.XLOOKUP(Transactions[[#This Row],[Subcategory]],categories[Subcategory],categories[Category Type],"Add Subcategory")</f>
        <v>Expense</v>
      </c>
      <c r="M221" t="s">
        <v>15</v>
      </c>
    </row>
    <row r="222" spans="2:13" x14ac:dyDescent="0.3">
      <c r="B222" t="s">
        <v>10</v>
      </c>
      <c r="C222" s="1">
        <v>45712</v>
      </c>
      <c r="D222" t="s">
        <v>126</v>
      </c>
      <c r="E222">
        <v>3.68</v>
      </c>
      <c r="G222">
        <v>-3.68</v>
      </c>
      <c r="H222" t="s">
        <v>61</v>
      </c>
      <c r="I222" s="3" t="str">
        <f>_xlfn.XLOOKUP(Transactions[[#This Row],[Subcategory]],categories[Subcategory],categories[Category],"Add Subcategory")</f>
        <v>Dining Out</v>
      </c>
      <c r="J222" s="3" t="str">
        <f>_xlfn.XLOOKUP(Transactions[[#This Row],[Subcategory]],categories[Subcategory],categories[Category Type],"Add Subcategory")</f>
        <v>Expense</v>
      </c>
      <c r="M222" t="s">
        <v>15</v>
      </c>
    </row>
    <row r="223" spans="2:13" x14ac:dyDescent="0.3">
      <c r="B223" t="s">
        <v>14</v>
      </c>
      <c r="C223" s="1">
        <v>45713</v>
      </c>
      <c r="D223" t="s">
        <v>131</v>
      </c>
      <c r="E223">
        <v>51.07</v>
      </c>
      <c r="G223">
        <v>-51.07</v>
      </c>
      <c r="H223" t="s">
        <v>25</v>
      </c>
      <c r="I223" s="3" t="str">
        <f>_xlfn.XLOOKUP(Transactions[[#This Row],[Subcategory]],categories[Subcategory],categories[Category],"Add Subcategory")</f>
        <v>Discretionary</v>
      </c>
      <c r="J223" s="3" t="str">
        <f>_xlfn.XLOOKUP(Transactions[[#This Row],[Subcategory]],categories[Subcategory],categories[Category Type],"Add Subcategory")</f>
        <v>Expense</v>
      </c>
      <c r="M223" t="s">
        <v>20</v>
      </c>
    </row>
    <row r="224" spans="2:13" x14ac:dyDescent="0.3">
      <c r="B224" t="s">
        <v>14</v>
      </c>
      <c r="C224" s="1">
        <v>45713</v>
      </c>
      <c r="D224" t="s">
        <v>97</v>
      </c>
      <c r="E224">
        <v>38.479999999999997</v>
      </c>
      <c r="G224">
        <v>-38.479999999999997</v>
      </c>
      <c r="H224" t="s">
        <v>63</v>
      </c>
      <c r="I224" s="3" t="str">
        <f>_xlfn.XLOOKUP(Transactions[[#This Row],[Subcategory]],categories[Subcategory],categories[Category],"Add Subcategory")</f>
        <v>Dining Out</v>
      </c>
      <c r="J224" s="3" t="str">
        <f>_xlfn.XLOOKUP(Transactions[[#This Row],[Subcategory]],categories[Subcategory],categories[Category Type],"Add Subcategory")</f>
        <v>Expense</v>
      </c>
      <c r="M224" t="s">
        <v>15</v>
      </c>
    </row>
    <row r="225" spans="2:13" x14ac:dyDescent="0.3">
      <c r="B225" t="s">
        <v>8</v>
      </c>
      <c r="C225" s="1">
        <v>45713</v>
      </c>
      <c r="D225" t="s">
        <v>117</v>
      </c>
      <c r="E225">
        <v>645.08000000000004</v>
      </c>
      <c r="G225">
        <v>-645.08000000000004</v>
      </c>
      <c r="H225" t="s">
        <v>80</v>
      </c>
      <c r="I225" s="3" t="str">
        <f>_xlfn.XLOOKUP(Transactions[[#This Row],[Subcategory]],categories[Subcategory],categories[Category],"Add Subcategory")</f>
        <v>Variable</v>
      </c>
      <c r="J225" s="3" t="str">
        <f>_xlfn.XLOOKUP(Transactions[[#This Row],[Subcategory]],categories[Subcategory],categories[Category Type],"Add Subcategory")</f>
        <v>Expense</v>
      </c>
      <c r="M225" t="s">
        <v>15</v>
      </c>
    </row>
    <row r="226" spans="2:13" x14ac:dyDescent="0.3">
      <c r="B226" t="s">
        <v>10</v>
      </c>
      <c r="C226" s="1">
        <v>45714</v>
      </c>
      <c r="D226" t="s">
        <v>90</v>
      </c>
      <c r="F226">
        <v>5369.12</v>
      </c>
      <c r="G226">
        <v>5369.12</v>
      </c>
      <c r="H226" t="s">
        <v>68</v>
      </c>
      <c r="I226" s="3" t="str">
        <f>_xlfn.XLOOKUP(Transactions[[#This Row],[Subcategory]],categories[Subcategory],categories[Category],"Add Subcategory")</f>
        <v>Fixed</v>
      </c>
      <c r="J226" s="3" t="str">
        <f>_xlfn.XLOOKUP(Transactions[[#This Row],[Subcategory]],categories[Subcategory],categories[Category Type],"Add Subcategory")</f>
        <v>Income</v>
      </c>
      <c r="M226" t="s">
        <v>18</v>
      </c>
    </row>
    <row r="227" spans="2:13" x14ac:dyDescent="0.3">
      <c r="B227" t="s">
        <v>10</v>
      </c>
      <c r="C227" s="1">
        <v>45714</v>
      </c>
      <c r="D227" t="s">
        <v>139</v>
      </c>
      <c r="E227">
        <v>51.77</v>
      </c>
      <c r="G227">
        <v>-51.77</v>
      </c>
      <c r="H227" t="s">
        <v>62</v>
      </c>
      <c r="I227" s="3" t="str">
        <f>_xlfn.XLOOKUP(Transactions[[#This Row],[Subcategory]],categories[Subcategory],categories[Category],"Add Subcategory")</f>
        <v>Dining Out</v>
      </c>
      <c r="J227" s="3" t="str">
        <f>_xlfn.XLOOKUP(Transactions[[#This Row],[Subcategory]],categories[Subcategory],categories[Category Type],"Add Subcategory")</f>
        <v>Expense</v>
      </c>
      <c r="M227" t="s">
        <v>15</v>
      </c>
    </row>
    <row r="228" spans="2:13" x14ac:dyDescent="0.3">
      <c r="B228" t="s">
        <v>8</v>
      </c>
      <c r="C228" s="1">
        <v>45714</v>
      </c>
      <c r="D228" t="s">
        <v>137</v>
      </c>
      <c r="F228">
        <v>1585.98</v>
      </c>
      <c r="G228">
        <v>1585.98</v>
      </c>
      <c r="H228" t="s">
        <v>79</v>
      </c>
      <c r="I228" s="3" t="str">
        <f>_xlfn.XLOOKUP(Transactions[[#This Row],[Subcategory]],categories[Subcategory],categories[Category],"Add Subcategory")</f>
        <v>Variable</v>
      </c>
      <c r="J228" s="3" t="str">
        <f>_xlfn.XLOOKUP(Transactions[[#This Row],[Subcategory]],categories[Subcategory],categories[Category Type],"Add Subcategory")</f>
        <v>Income</v>
      </c>
      <c r="M228" t="s">
        <v>15</v>
      </c>
    </row>
    <row r="229" spans="2:13" x14ac:dyDescent="0.3">
      <c r="B229" t="s">
        <v>10</v>
      </c>
      <c r="C229" s="1">
        <v>45715</v>
      </c>
      <c r="D229" t="s">
        <v>118</v>
      </c>
      <c r="E229">
        <v>59.47</v>
      </c>
      <c r="G229">
        <v>-59.47</v>
      </c>
      <c r="H229" t="s">
        <v>75</v>
      </c>
      <c r="I229" s="3" t="str">
        <f>_xlfn.XLOOKUP(Transactions[[#This Row],[Subcategory]],categories[Subcategory],categories[Category],"Add Subcategory")</f>
        <v>Transport</v>
      </c>
      <c r="J229" s="3" t="str">
        <f>_xlfn.XLOOKUP(Transactions[[#This Row],[Subcategory]],categories[Subcategory],categories[Category Type],"Add Subcategory")</f>
        <v>Expense</v>
      </c>
      <c r="M229" t="s">
        <v>21</v>
      </c>
    </row>
    <row r="230" spans="2:13" x14ac:dyDescent="0.3">
      <c r="B230" t="s">
        <v>10</v>
      </c>
      <c r="C230" s="1">
        <v>45715</v>
      </c>
      <c r="D230" t="s">
        <v>92</v>
      </c>
      <c r="E230">
        <v>35.68</v>
      </c>
      <c r="G230">
        <v>-35.68</v>
      </c>
      <c r="H230" t="s">
        <v>63</v>
      </c>
      <c r="I230" s="3" t="str">
        <f>_xlfn.XLOOKUP(Transactions[[#This Row],[Subcategory]],categories[Subcategory],categories[Category],"Add Subcategory")</f>
        <v>Dining Out</v>
      </c>
      <c r="J230" s="3" t="str">
        <f>_xlfn.XLOOKUP(Transactions[[#This Row],[Subcategory]],categories[Subcategory],categories[Category Type],"Add Subcategory")</f>
        <v>Expense</v>
      </c>
      <c r="M230" t="s">
        <v>22</v>
      </c>
    </row>
    <row r="231" spans="2:13" x14ac:dyDescent="0.3">
      <c r="B231" t="s">
        <v>14</v>
      </c>
      <c r="C231" s="1">
        <v>45715</v>
      </c>
      <c r="D231" t="s">
        <v>106</v>
      </c>
      <c r="E231">
        <v>21.21</v>
      </c>
      <c r="G231">
        <v>-21.21</v>
      </c>
      <c r="H231" t="s">
        <v>65</v>
      </c>
      <c r="I231" s="3" t="str">
        <f>_xlfn.XLOOKUP(Transactions[[#This Row],[Subcategory]],categories[Subcategory],categories[Category],"Add Subcategory")</f>
        <v>Discretionary</v>
      </c>
      <c r="J231" s="3" t="str">
        <f>_xlfn.XLOOKUP(Transactions[[#This Row],[Subcategory]],categories[Subcategory],categories[Category Type],"Add Subcategory")</f>
        <v>Expense</v>
      </c>
      <c r="M231" t="s">
        <v>23</v>
      </c>
    </row>
    <row r="232" spans="2:13" x14ac:dyDescent="0.3">
      <c r="B232" t="s">
        <v>8</v>
      </c>
      <c r="C232" s="1">
        <v>45715</v>
      </c>
      <c r="D232" t="s">
        <v>132</v>
      </c>
      <c r="E232">
        <v>744.42</v>
      </c>
      <c r="G232">
        <v>-744.42</v>
      </c>
      <c r="H232" t="s">
        <v>60</v>
      </c>
      <c r="I232" s="3" t="str">
        <f>_xlfn.XLOOKUP(Transactions[[#This Row],[Subcategory]],categories[Subcategory],categories[Category],"Add Subcategory")</f>
        <v>Debt Repayment</v>
      </c>
      <c r="J232" s="3" t="str">
        <f>_xlfn.XLOOKUP(Transactions[[#This Row],[Subcategory]],categories[Subcategory],categories[Category Type],"Add Subcategory")</f>
        <v>Expense</v>
      </c>
      <c r="M232" t="s">
        <v>24</v>
      </c>
    </row>
    <row r="233" spans="2:13" x14ac:dyDescent="0.3">
      <c r="B233" t="s">
        <v>8</v>
      </c>
      <c r="C233" s="1">
        <v>45715</v>
      </c>
      <c r="D233" t="s">
        <v>121</v>
      </c>
      <c r="E233">
        <v>15.75</v>
      </c>
      <c r="G233">
        <v>-15.75</v>
      </c>
      <c r="H233" t="s">
        <v>61</v>
      </c>
      <c r="I233" s="3" t="str">
        <f>_xlfn.XLOOKUP(Transactions[[#This Row],[Subcategory]],categories[Subcategory],categories[Category],"Add Subcategory")</f>
        <v>Dining Out</v>
      </c>
      <c r="J233" s="3" t="str">
        <f>_xlfn.XLOOKUP(Transactions[[#This Row],[Subcategory]],categories[Subcategory],categories[Category Type],"Add Subcategory")</f>
        <v>Expense</v>
      </c>
      <c r="M233" t="s">
        <v>25</v>
      </c>
    </row>
    <row r="234" spans="2:13" x14ac:dyDescent="0.3">
      <c r="B234" t="s">
        <v>10</v>
      </c>
      <c r="C234" s="1">
        <v>45716</v>
      </c>
      <c r="D234" t="s">
        <v>131</v>
      </c>
      <c r="E234">
        <v>86.06</v>
      </c>
      <c r="G234">
        <v>-86.06</v>
      </c>
      <c r="H234" t="s">
        <v>25</v>
      </c>
      <c r="I234" s="3" t="str">
        <f>_xlfn.XLOOKUP(Transactions[[#This Row],[Subcategory]],categories[Subcategory],categories[Category],"Add Subcategory")</f>
        <v>Discretionary</v>
      </c>
      <c r="J234" s="3" t="str">
        <f>_xlfn.XLOOKUP(Transactions[[#This Row],[Subcategory]],categories[Subcategory],categories[Category Type],"Add Subcategory")</f>
        <v>Expense</v>
      </c>
      <c r="M234" t="s">
        <v>15</v>
      </c>
    </row>
    <row r="235" spans="2:13" x14ac:dyDescent="0.3">
      <c r="B235" t="s">
        <v>14</v>
      </c>
      <c r="C235" s="1">
        <v>45716</v>
      </c>
      <c r="D235" t="s">
        <v>86</v>
      </c>
      <c r="E235">
        <v>312.04000000000002</v>
      </c>
      <c r="G235">
        <v>-312.04000000000002</v>
      </c>
      <c r="H235" t="s">
        <v>70</v>
      </c>
      <c r="I235" s="3" t="str">
        <f>_xlfn.XLOOKUP(Transactions[[#This Row],[Subcategory]],categories[Subcategory],categories[Category],"Add Subcategory")</f>
        <v>Living Expenses</v>
      </c>
      <c r="J235" s="3" t="str">
        <f>_xlfn.XLOOKUP(Transactions[[#This Row],[Subcategory]],categories[Subcategory],categories[Category Type],"Add Subcategory")</f>
        <v>Expense</v>
      </c>
      <c r="M235" t="s">
        <v>15</v>
      </c>
    </row>
    <row r="236" spans="2:13" x14ac:dyDescent="0.3">
      <c r="B236" t="s">
        <v>8</v>
      </c>
      <c r="C236" s="1">
        <v>45716</v>
      </c>
      <c r="D236" t="s">
        <v>105</v>
      </c>
      <c r="E236">
        <v>51.77</v>
      </c>
      <c r="G236">
        <v>-51.77</v>
      </c>
      <c r="H236" t="s">
        <v>73</v>
      </c>
      <c r="I236" s="3" t="str">
        <f>_xlfn.XLOOKUP(Transactions[[#This Row],[Subcategory]],categories[Subcategory],categories[Category],"Add Subcategory")</f>
        <v>Medical</v>
      </c>
      <c r="J236" s="3" t="str">
        <f>_xlfn.XLOOKUP(Transactions[[#This Row],[Subcategory]],categories[Subcategory],categories[Category Type],"Add Subcategory")</f>
        <v>Expense</v>
      </c>
      <c r="M236" t="s">
        <v>30</v>
      </c>
    </row>
    <row r="237" spans="2:13" x14ac:dyDescent="0.3">
      <c r="B237" t="s">
        <v>8</v>
      </c>
      <c r="C237" s="1">
        <v>45717</v>
      </c>
      <c r="D237" t="s">
        <v>111</v>
      </c>
      <c r="E237">
        <v>13.75</v>
      </c>
      <c r="G237">
        <v>-13.75</v>
      </c>
      <c r="H237" t="s">
        <v>76</v>
      </c>
      <c r="I237" s="3" t="str">
        <f>_xlfn.XLOOKUP(Transactions[[#This Row],[Subcategory]],categories[Subcategory],categories[Category],"Add Subcategory")</f>
        <v>Transport</v>
      </c>
      <c r="J237" s="3" t="str">
        <f>_xlfn.XLOOKUP(Transactions[[#This Row],[Subcategory]],categories[Subcategory],categories[Category Type],"Add Subcategory")</f>
        <v>Expense</v>
      </c>
      <c r="M237" t="s">
        <v>27</v>
      </c>
    </row>
    <row r="238" spans="2:13" x14ac:dyDescent="0.3">
      <c r="B238" t="s">
        <v>8</v>
      </c>
      <c r="C238" s="1">
        <v>45717</v>
      </c>
      <c r="D238" t="s">
        <v>94</v>
      </c>
      <c r="E238">
        <v>901.15</v>
      </c>
      <c r="G238">
        <v>-901.15</v>
      </c>
      <c r="H238" t="s">
        <v>60</v>
      </c>
      <c r="I238" s="3" t="str">
        <f>_xlfn.XLOOKUP(Transactions[[#This Row],[Subcategory]],categories[Subcategory],categories[Category],"Add Subcategory")</f>
        <v>Debt Repayment</v>
      </c>
      <c r="J238" s="3" t="str">
        <f>_xlfn.XLOOKUP(Transactions[[#This Row],[Subcategory]],categories[Subcategory],categories[Category Type],"Add Subcategory")</f>
        <v>Expense</v>
      </c>
      <c r="M238" t="s">
        <v>11</v>
      </c>
    </row>
    <row r="239" spans="2:13" x14ac:dyDescent="0.3">
      <c r="B239" t="s">
        <v>14</v>
      </c>
      <c r="C239" s="1">
        <v>45718</v>
      </c>
      <c r="D239" t="s">
        <v>130</v>
      </c>
      <c r="E239">
        <v>114.74</v>
      </c>
      <c r="G239">
        <v>-114.74</v>
      </c>
      <c r="H239" t="s">
        <v>66</v>
      </c>
      <c r="I239" s="3" t="str">
        <f>_xlfn.XLOOKUP(Transactions[[#This Row],[Subcategory]],categories[Subcategory],categories[Category],"Add Subcategory")</f>
        <v>Discretionary</v>
      </c>
      <c r="J239" s="3" t="str">
        <f>_xlfn.XLOOKUP(Transactions[[#This Row],[Subcategory]],categories[Subcategory],categories[Category Type],"Add Subcategory")</f>
        <v>Expense</v>
      </c>
      <c r="M239" t="s">
        <v>28</v>
      </c>
    </row>
    <row r="240" spans="2:13" x14ac:dyDescent="0.3">
      <c r="B240" t="s">
        <v>14</v>
      </c>
      <c r="C240" s="1">
        <v>45718</v>
      </c>
      <c r="D240" t="s">
        <v>78</v>
      </c>
      <c r="F240">
        <v>50.73</v>
      </c>
      <c r="G240">
        <v>50.73</v>
      </c>
      <c r="H240" t="s">
        <v>78</v>
      </c>
      <c r="I240" s="3" t="str">
        <f>_xlfn.XLOOKUP(Transactions[[#This Row],[Subcategory]],categories[Subcategory],categories[Category],"Add Subcategory")</f>
        <v>Variable</v>
      </c>
      <c r="J240" s="3" t="str">
        <f>_xlfn.XLOOKUP(Transactions[[#This Row],[Subcategory]],categories[Subcategory],categories[Category Type],"Add Subcategory")</f>
        <v>Income</v>
      </c>
      <c r="M240" t="s">
        <v>21</v>
      </c>
    </row>
    <row r="241" spans="2:13" x14ac:dyDescent="0.3">
      <c r="B241" t="s">
        <v>14</v>
      </c>
      <c r="C241" s="1">
        <v>45719</v>
      </c>
      <c r="D241" t="s">
        <v>121</v>
      </c>
      <c r="E241">
        <v>7.27</v>
      </c>
      <c r="G241">
        <v>-7.27</v>
      </c>
      <c r="H241" t="s">
        <v>61</v>
      </c>
      <c r="I241" s="3" t="str">
        <f>_xlfn.XLOOKUP(Transactions[[#This Row],[Subcategory]],categories[Subcategory],categories[Category],"Add Subcategory")</f>
        <v>Dining Out</v>
      </c>
      <c r="J241" s="3" t="str">
        <f>_xlfn.XLOOKUP(Transactions[[#This Row],[Subcategory]],categories[Subcategory],categories[Category Type],"Add Subcategory")</f>
        <v>Expense</v>
      </c>
      <c r="M241" t="s">
        <v>15</v>
      </c>
    </row>
    <row r="242" spans="2:13" x14ac:dyDescent="0.3">
      <c r="B242" t="s">
        <v>14</v>
      </c>
      <c r="C242" s="1">
        <v>45719</v>
      </c>
      <c r="D242" t="s">
        <v>124</v>
      </c>
      <c r="F242">
        <v>1527.96</v>
      </c>
      <c r="G242">
        <v>1527.96</v>
      </c>
      <c r="H242" t="s">
        <v>77</v>
      </c>
      <c r="I242" s="3" t="str">
        <f>_xlfn.XLOOKUP(Transactions[[#This Row],[Subcategory]],categories[Subcategory],categories[Category],"Add Subcategory")</f>
        <v>Variable</v>
      </c>
      <c r="J242" s="3" t="str">
        <f>_xlfn.XLOOKUP(Transactions[[#This Row],[Subcategory]],categories[Subcategory],categories[Category Type],"Add Subcategory")</f>
        <v>Income</v>
      </c>
      <c r="M242" t="s">
        <v>15</v>
      </c>
    </row>
    <row r="243" spans="2:13" x14ac:dyDescent="0.3">
      <c r="B243" t="s">
        <v>14</v>
      </c>
      <c r="C243" s="1">
        <v>45719</v>
      </c>
      <c r="D243" t="s">
        <v>78</v>
      </c>
      <c r="F243">
        <v>28.67</v>
      </c>
      <c r="G243">
        <v>28.67</v>
      </c>
      <c r="H243" t="s">
        <v>78</v>
      </c>
      <c r="I243" s="3" t="str">
        <f>_xlfn.XLOOKUP(Transactions[[#This Row],[Subcategory]],categories[Subcategory],categories[Category],"Add Subcategory")</f>
        <v>Variable</v>
      </c>
      <c r="J243" s="3" t="str">
        <f>_xlfn.XLOOKUP(Transactions[[#This Row],[Subcategory]],categories[Subcategory],categories[Category Type],"Add Subcategory")</f>
        <v>Income</v>
      </c>
      <c r="M243" t="s">
        <v>15</v>
      </c>
    </row>
    <row r="244" spans="2:13" x14ac:dyDescent="0.3">
      <c r="B244" t="s">
        <v>8</v>
      </c>
      <c r="C244" s="1">
        <v>45719</v>
      </c>
      <c r="D244" t="s">
        <v>91</v>
      </c>
      <c r="E244">
        <v>61.57</v>
      </c>
      <c r="G244">
        <v>-61.57</v>
      </c>
      <c r="H244" t="s">
        <v>25</v>
      </c>
      <c r="I244" s="3" t="str">
        <f>_xlfn.XLOOKUP(Transactions[[#This Row],[Subcategory]],categories[Subcategory],categories[Category],"Add Subcategory")</f>
        <v>Discretionary</v>
      </c>
      <c r="J244" s="3" t="str">
        <f>_xlfn.XLOOKUP(Transactions[[#This Row],[Subcategory]],categories[Subcategory],categories[Category Type],"Add Subcategory")</f>
        <v>Expense</v>
      </c>
      <c r="M244" t="s">
        <v>18</v>
      </c>
    </row>
    <row r="245" spans="2:13" x14ac:dyDescent="0.3">
      <c r="B245" t="s">
        <v>14</v>
      </c>
      <c r="C245" s="1">
        <v>45720</v>
      </c>
      <c r="D245" t="s">
        <v>108</v>
      </c>
      <c r="E245">
        <v>13.76</v>
      </c>
      <c r="G245">
        <v>-13.76</v>
      </c>
      <c r="H245" t="s">
        <v>61</v>
      </c>
      <c r="I245" s="3" t="str">
        <f>_xlfn.XLOOKUP(Transactions[[#This Row],[Subcategory]],categories[Subcategory],categories[Category],"Add Subcategory")</f>
        <v>Dining Out</v>
      </c>
      <c r="J245" s="3" t="str">
        <f>_xlfn.XLOOKUP(Transactions[[#This Row],[Subcategory]],categories[Subcategory],categories[Category Type],"Add Subcategory")</f>
        <v>Expense</v>
      </c>
      <c r="M245" t="s">
        <v>23</v>
      </c>
    </row>
    <row r="246" spans="2:13" x14ac:dyDescent="0.3">
      <c r="B246" t="s">
        <v>14</v>
      </c>
      <c r="C246" s="1">
        <v>45720</v>
      </c>
      <c r="D246" t="s">
        <v>111</v>
      </c>
      <c r="E246">
        <v>28.69</v>
      </c>
      <c r="G246">
        <v>-28.69</v>
      </c>
      <c r="H246" t="s">
        <v>76</v>
      </c>
      <c r="I246" s="3" t="str">
        <f>_xlfn.XLOOKUP(Transactions[[#This Row],[Subcategory]],categories[Subcategory],categories[Category],"Add Subcategory")</f>
        <v>Transport</v>
      </c>
      <c r="J246" s="3" t="str">
        <f>_xlfn.XLOOKUP(Transactions[[#This Row],[Subcategory]],categories[Subcategory],categories[Category Type],"Add Subcategory")</f>
        <v>Expense</v>
      </c>
      <c r="M246" t="s">
        <v>23</v>
      </c>
    </row>
    <row r="247" spans="2:13" x14ac:dyDescent="0.3">
      <c r="B247" t="s">
        <v>10</v>
      </c>
      <c r="C247" s="1">
        <v>45721</v>
      </c>
      <c r="D247" t="s">
        <v>85</v>
      </c>
      <c r="E247">
        <v>1382.5</v>
      </c>
      <c r="G247">
        <v>-1382.5</v>
      </c>
      <c r="H247" t="s">
        <v>72</v>
      </c>
      <c r="I247" s="3" t="str">
        <f>_xlfn.XLOOKUP(Transactions[[#This Row],[Subcategory]],categories[Subcategory],categories[Category],"Add Subcategory")</f>
        <v>Living Expenses</v>
      </c>
      <c r="J247" s="3" t="str">
        <f>_xlfn.XLOOKUP(Transactions[[#This Row],[Subcategory]],categories[Subcategory],categories[Category Type],"Add Subcategory")</f>
        <v>Expense</v>
      </c>
      <c r="M247" t="s">
        <v>29</v>
      </c>
    </row>
    <row r="248" spans="2:13" x14ac:dyDescent="0.3">
      <c r="B248" t="s">
        <v>10</v>
      </c>
      <c r="C248" s="1">
        <v>45721</v>
      </c>
      <c r="D248" t="s">
        <v>125</v>
      </c>
      <c r="E248">
        <v>106.35</v>
      </c>
      <c r="G248">
        <v>-106.35</v>
      </c>
      <c r="H248" t="s">
        <v>67</v>
      </c>
      <c r="I248" s="3" t="str">
        <f>_xlfn.XLOOKUP(Transactions[[#This Row],[Subcategory]],categories[Subcategory],categories[Category],"Add Subcategory")</f>
        <v>Discretionary</v>
      </c>
      <c r="J248" s="3" t="str">
        <f>_xlfn.XLOOKUP(Transactions[[#This Row],[Subcategory]],categories[Subcategory],categories[Category Type],"Add Subcategory")</f>
        <v>Expense</v>
      </c>
      <c r="M248" t="s">
        <v>20</v>
      </c>
    </row>
    <row r="249" spans="2:13" x14ac:dyDescent="0.3">
      <c r="B249" t="s">
        <v>8</v>
      </c>
      <c r="C249" s="1">
        <v>45721</v>
      </c>
      <c r="D249" t="s">
        <v>138</v>
      </c>
      <c r="E249">
        <v>561.12</v>
      </c>
      <c r="G249">
        <v>-561.12</v>
      </c>
      <c r="H249" t="s">
        <v>80</v>
      </c>
      <c r="I249" s="3" t="str">
        <f>_xlfn.XLOOKUP(Transactions[[#This Row],[Subcategory]],categories[Subcategory],categories[Category],"Add Subcategory")</f>
        <v>Variable</v>
      </c>
      <c r="J249" s="3" t="str">
        <f>_xlfn.XLOOKUP(Transactions[[#This Row],[Subcategory]],categories[Subcategory],categories[Category Type],"Add Subcategory")</f>
        <v>Expense</v>
      </c>
      <c r="M249" t="s">
        <v>15</v>
      </c>
    </row>
    <row r="250" spans="2:13" x14ac:dyDescent="0.3">
      <c r="B250" t="s">
        <v>8</v>
      </c>
      <c r="C250" s="1">
        <v>45721</v>
      </c>
      <c r="D250" t="s">
        <v>123</v>
      </c>
      <c r="E250">
        <v>1459.46</v>
      </c>
      <c r="G250">
        <v>-1459.46</v>
      </c>
      <c r="H250" t="s">
        <v>72</v>
      </c>
      <c r="I250" s="3" t="str">
        <f>_xlfn.XLOOKUP(Transactions[[#This Row],[Subcategory]],categories[Subcategory],categories[Category],"Add Subcategory")</f>
        <v>Living Expenses</v>
      </c>
      <c r="J250" s="3" t="str">
        <f>_xlfn.XLOOKUP(Transactions[[#This Row],[Subcategory]],categories[Subcategory],categories[Category Type],"Add Subcategory")</f>
        <v>Expense</v>
      </c>
      <c r="M250" t="s">
        <v>15</v>
      </c>
    </row>
    <row r="251" spans="2:13" x14ac:dyDescent="0.3">
      <c r="B251" t="s">
        <v>10</v>
      </c>
      <c r="C251" s="1">
        <v>45722</v>
      </c>
      <c r="D251" t="s">
        <v>84</v>
      </c>
      <c r="E251">
        <v>56.67</v>
      </c>
      <c r="G251">
        <v>-56.67</v>
      </c>
      <c r="H251" t="s">
        <v>73</v>
      </c>
      <c r="I251" s="3" t="str">
        <f>_xlfn.XLOOKUP(Transactions[[#This Row],[Subcategory]],categories[Subcategory],categories[Category],"Add Subcategory")</f>
        <v>Medical</v>
      </c>
      <c r="J251" s="3" t="str">
        <f>_xlfn.XLOOKUP(Transactions[[#This Row],[Subcategory]],categories[Subcategory],categories[Category Type],"Add Subcategory")</f>
        <v>Expense</v>
      </c>
      <c r="M251" t="s">
        <v>15</v>
      </c>
    </row>
    <row r="252" spans="2:13" x14ac:dyDescent="0.3">
      <c r="B252" t="s">
        <v>14</v>
      </c>
      <c r="C252" s="1">
        <v>45722</v>
      </c>
      <c r="D252" t="s">
        <v>101</v>
      </c>
      <c r="E252">
        <v>537.33000000000004</v>
      </c>
      <c r="G252">
        <v>-537.33000000000004</v>
      </c>
      <c r="H252" t="s">
        <v>70</v>
      </c>
      <c r="I252" s="3" t="str">
        <f>_xlfn.XLOOKUP(Transactions[[#This Row],[Subcategory]],categories[Subcategory],categories[Category],"Add Subcategory")</f>
        <v>Living Expenses</v>
      </c>
      <c r="J252" s="3" t="str">
        <f>_xlfn.XLOOKUP(Transactions[[#This Row],[Subcategory]],categories[Subcategory],categories[Category Type],"Add Subcategory")</f>
        <v>Expense</v>
      </c>
      <c r="M252" t="s">
        <v>15</v>
      </c>
    </row>
    <row r="253" spans="2:13" x14ac:dyDescent="0.3">
      <c r="B253" t="s">
        <v>8</v>
      </c>
      <c r="C253" s="1">
        <v>45722</v>
      </c>
      <c r="D253" t="s">
        <v>134</v>
      </c>
      <c r="E253">
        <v>53.87</v>
      </c>
      <c r="G253">
        <v>-53.87</v>
      </c>
      <c r="H253" t="s">
        <v>65</v>
      </c>
      <c r="I253" s="3" t="str">
        <f>_xlfn.XLOOKUP(Transactions[[#This Row],[Subcategory]],categories[Subcategory],categories[Category],"Add Subcategory")</f>
        <v>Discretionary</v>
      </c>
      <c r="J253" s="3" t="str">
        <f>_xlfn.XLOOKUP(Transactions[[#This Row],[Subcategory]],categories[Subcategory],categories[Category Type],"Add Subcategory")</f>
        <v>Expense</v>
      </c>
      <c r="M253" t="s">
        <v>15</v>
      </c>
    </row>
    <row r="254" spans="2:13" x14ac:dyDescent="0.3">
      <c r="B254" t="s">
        <v>8</v>
      </c>
      <c r="C254" s="1">
        <v>45722</v>
      </c>
      <c r="D254" t="s">
        <v>85</v>
      </c>
      <c r="E254">
        <v>1658.16</v>
      </c>
      <c r="G254">
        <v>-1658.16</v>
      </c>
      <c r="H254" t="s">
        <v>72</v>
      </c>
      <c r="I254" s="3" t="str">
        <f>_xlfn.XLOOKUP(Transactions[[#This Row],[Subcategory]],categories[Subcategory],categories[Category],"Add Subcategory")</f>
        <v>Living Expenses</v>
      </c>
      <c r="J254" s="3" t="str">
        <f>_xlfn.XLOOKUP(Transactions[[#This Row],[Subcategory]],categories[Subcategory],categories[Category Type],"Add Subcategory")</f>
        <v>Expense</v>
      </c>
      <c r="M254" t="s">
        <v>18</v>
      </c>
    </row>
    <row r="255" spans="2:13" x14ac:dyDescent="0.3">
      <c r="B255" t="s">
        <v>10</v>
      </c>
      <c r="C255" s="1">
        <v>45723</v>
      </c>
      <c r="D255" t="s">
        <v>129</v>
      </c>
      <c r="F255">
        <v>3833.43</v>
      </c>
      <c r="G255">
        <v>3833.43</v>
      </c>
      <c r="H255" t="s">
        <v>77</v>
      </c>
      <c r="I255" s="3" t="str">
        <f>_xlfn.XLOOKUP(Transactions[[#This Row],[Subcategory]],categories[Subcategory],categories[Category],"Add Subcategory")</f>
        <v>Variable</v>
      </c>
      <c r="J255" s="3" t="str">
        <f>_xlfn.XLOOKUP(Transactions[[#This Row],[Subcategory]],categories[Subcategory],categories[Category Type],"Add Subcategory")</f>
        <v>Income</v>
      </c>
      <c r="M255" t="s">
        <v>22</v>
      </c>
    </row>
    <row r="256" spans="2:13" x14ac:dyDescent="0.3">
      <c r="B256" t="s">
        <v>10</v>
      </c>
      <c r="C256" s="1">
        <v>45723</v>
      </c>
      <c r="D256" t="s">
        <v>102</v>
      </c>
      <c r="E256">
        <v>12.73</v>
      </c>
      <c r="G256">
        <v>-12.73</v>
      </c>
      <c r="H256" t="s">
        <v>61</v>
      </c>
      <c r="I256" s="3" t="str">
        <f>_xlfn.XLOOKUP(Transactions[[#This Row],[Subcategory]],categories[Subcategory],categories[Category],"Add Subcategory")</f>
        <v>Dining Out</v>
      </c>
      <c r="J256" s="3" t="str">
        <f>_xlfn.XLOOKUP(Transactions[[#This Row],[Subcategory]],categories[Subcategory],categories[Category Type],"Add Subcategory")</f>
        <v>Expense</v>
      </c>
      <c r="M256" t="s">
        <v>32</v>
      </c>
    </row>
    <row r="257" spans="2:13" x14ac:dyDescent="0.3">
      <c r="B257" t="s">
        <v>10</v>
      </c>
      <c r="C257" s="1">
        <v>45723</v>
      </c>
      <c r="D257" t="s">
        <v>104</v>
      </c>
      <c r="E257">
        <v>252.57</v>
      </c>
      <c r="G257">
        <v>-252.57</v>
      </c>
      <c r="H257" t="s">
        <v>70</v>
      </c>
      <c r="I257" s="3" t="str">
        <f>_xlfn.XLOOKUP(Transactions[[#This Row],[Subcategory]],categories[Subcategory],categories[Category],"Add Subcategory")</f>
        <v>Living Expenses</v>
      </c>
      <c r="J257" s="3" t="str">
        <f>_xlfn.XLOOKUP(Transactions[[#This Row],[Subcategory]],categories[Subcategory],categories[Category Type],"Add Subcategory")</f>
        <v>Expense</v>
      </c>
      <c r="M257" t="s">
        <v>22</v>
      </c>
    </row>
    <row r="258" spans="2:13" x14ac:dyDescent="0.3">
      <c r="B258" t="s">
        <v>10</v>
      </c>
      <c r="C258" s="1">
        <v>45723</v>
      </c>
      <c r="D258" t="s">
        <v>78</v>
      </c>
      <c r="F258">
        <v>60.69</v>
      </c>
      <c r="G258">
        <v>60.69</v>
      </c>
      <c r="H258" t="s">
        <v>78</v>
      </c>
      <c r="I258" s="3" t="str">
        <f>_xlfn.XLOOKUP(Transactions[[#This Row],[Subcategory]],categories[Subcategory],categories[Category],"Add Subcategory")</f>
        <v>Variable</v>
      </c>
      <c r="J258" s="3" t="str">
        <f>_xlfn.XLOOKUP(Transactions[[#This Row],[Subcategory]],categories[Subcategory],categories[Category Type],"Add Subcategory")</f>
        <v>Income</v>
      </c>
      <c r="M258" t="s">
        <v>24</v>
      </c>
    </row>
    <row r="259" spans="2:13" x14ac:dyDescent="0.3">
      <c r="B259" t="s">
        <v>10</v>
      </c>
      <c r="C259" s="1">
        <v>45724</v>
      </c>
      <c r="D259" t="s">
        <v>115</v>
      </c>
      <c r="E259">
        <v>32.18</v>
      </c>
      <c r="G259">
        <v>-32.18</v>
      </c>
      <c r="H259" t="s">
        <v>65</v>
      </c>
      <c r="I259" s="3" t="str">
        <f>_xlfn.XLOOKUP(Transactions[[#This Row],[Subcategory]],categories[Subcategory],categories[Category],"Add Subcategory")</f>
        <v>Discretionary</v>
      </c>
      <c r="J259" s="3" t="str">
        <f>_xlfn.XLOOKUP(Transactions[[#This Row],[Subcategory]],categories[Subcategory],categories[Category Type],"Add Subcategory")</f>
        <v>Expense</v>
      </c>
      <c r="M259" t="s">
        <v>15</v>
      </c>
    </row>
    <row r="260" spans="2:13" x14ac:dyDescent="0.3">
      <c r="B260" t="s">
        <v>14</v>
      </c>
      <c r="C260" s="1">
        <v>45724</v>
      </c>
      <c r="D260" t="s">
        <v>132</v>
      </c>
      <c r="E260">
        <v>660.47</v>
      </c>
      <c r="G260">
        <v>-660.47</v>
      </c>
      <c r="H260" t="s">
        <v>60</v>
      </c>
      <c r="I260" s="3" t="str">
        <f>_xlfn.XLOOKUP(Transactions[[#This Row],[Subcategory]],categories[Subcategory],categories[Category],"Add Subcategory")</f>
        <v>Debt Repayment</v>
      </c>
      <c r="J260" s="3" t="str">
        <f>_xlfn.XLOOKUP(Transactions[[#This Row],[Subcategory]],categories[Subcategory],categories[Category Type],"Add Subcategory")</f>
        <v>Expense</v>
      </c>
      <c r="M260" t="s">
        <v>23</v>
      </c>
    </row>
    <row r="261" spans="2:13" x14ac:dyDescent="0.3">
      <c r="B261" t="s">
        <v>14</v>
      </c>
      <c r="C261" s="1">
        <v>45724</v>
      </c>
      <c r="D261" t="s">
        <v>111</v>
      </c>
      <c r="E261">
        <v>32.18</v>
      </c>
      <c r="G261">
        <v>-32.18</v>
      </c>
      <c r="H261" t="s">
        <v>76</v>
      </c>
      <c r="I261" s="3" t="str">
        <f>_xlfn.XLOOKUP(Transactions[[#This Row],[Subcategory]],categories[Subcategory],categories[Category],"Add Subcategory")</f>
        <v>Transport</v>
      </c>
      <c r="J261" s="3" t="str">
        <f>_xlfn.XLOOKUP(Transactions[[#This Row],[Subcategory]],categories[Subcategory],categories[Category Type],"Add Subcategory")</f>
        <v>Expense</v>
      </c>
      <c r="M261" t="s">
        <v>15</v>
      </c>
    </row>
    <row r="262" spans="2:13" x14ac:dyDescent="0.3">
      <c r="B262" t="s">
        <v>8</v>
      </c>
      <c r="C262" s="1">
        <v>45724</v>
      </c>
      <c r="D262" t="s">
        <v>99</v>
      </c>
      <c r="E262">
        <v>48.28</v>
      </c>
      <c r="G262">
        <v>-48.28</v>
      </c>
      <c r="H262" t="s">
        <v>71</v>
      </c>
      <c r="I262" s="3" t="str">
        <f>_xlfn.XLOOKUP(Transactions[[#This Row],[Subcategory]],categories[Subcategory],categories[Category],"Add Subcategory")</f>
        <v>Living Expenses</v>
      </c>
      <c r="J262" s="3" t="str">
        <f>_xlfn.XLOOKUP(Transactions[[#This Row],[Subcategory]],categories[Subcategory],categories[Category Type],"Add Subcategory")</f>
        <v>Expense</v>
      </c>
      <c r="M262" t="s">
        <v>13</v>
      </c>
    </row>
    <row r="263" spans="2:13" x14ac:dyDescent="0.3">
      <c r="B263" t="s">
        <v>8</v>
      </c>
      <c r="C263" s="1">
        <v>45724</v>
      </c>
      <c r="D263" t="s">
        <v>104</v>
      </c>
      <c r="E263">
        <v>345.63</v>
      </c>
      <c r="G263">
        <v>-345.63</v>
      </c>
      <c r="H263" t="s">
        <v>70</v>
      </c>
      <c r="I263" s="3" t="str">
        <f>_xlfn.XLOOKUP(Transactions[[#This Row],[Subcategory]],categories[Subcategory],categories[Category],"Add Subcategory")</f>
        <v>Living Expenses</v>
      </c>
      <c r="J263" s="3" t="str">
        <f>_xlfn.XLOOKUP(Transactions[[#This Row],[Subcategory]],categories[Subcategory],categories[Category Type],"Add Subcategory")</f>
        <v>Expense</v>
      </c>
      <c r="M263" t="s">
        <v>9</v>
      </c>
    </row>
    <row r="264" spans="2:13" x14ac:dyDescent="0.3">
      <c r="B264" t="s">
        <v>8</v>
      </c>
      <c r="C264" s="1">
        <v>45724</v>
      </c>
      <c r="D264" t="s">
        <v>97</v>
      </c>
      <c r="E264">
        <v>17.93</v>
      </c>
      <c r="G264">
        <v>-17.93</v>
      </c>
      <c r="H264" t="s">
        <v>63</v>
      </c>
      <c r="I264" s="3" t="str">
        <f>_xlfn.XLOOKUP(Transactions[[#This Row],[Subcategory]],categories[Subcategory],categories[Category],"Add Subcategory")</f>
        <v>Dining Out</v>
      </c>
      <c r="J264" s="3" t="str">
        <f>_xlfn.XLOOKUP(Transactions[[#This Row],[Subcategory]],categories[Subcategory],categories[Category Type],"Add Subcategory")</f>
        <v>Expense</v>
      </c>
      <c r="M264" t="s">
        <v>12</v>
      </c>
    </row>
    <row r="265" spans="2:13" x14ac:dyDescent="0.3">
      <c r="B265" t="s">
        <v>10</v>
      </c>
      <c r="C265" s="1">
        <v>45725</v>
      </c>
      <c r="D265" t="s">
        <v>143</v>
      </c>
      <c r="E265">
        <v>237.18</v>
      </c>
      <c r="G265">
        <v>-237.18</v>
      </c>
      <c r="H265" t="s">
        <v>64</v>
      </c>
      <c r="I265" s="3" t="str">
        <f>_xlfn.XLOOKUP(Transactions[[#This Row],[Subcategory]],categories[Subcategory],categories[Category],"Add Subcategory")</f>
        <v>Discretionary</v>
      </c>
      <c r="J265" s="3" t="str">
        <f>_xlfn.XLOOKUP(Transactions[[#This Row],[Subcategory]],categories[Subcategory],categories[Category Type],"Add Subcategory")</f>
        <v>Expense</v>
      </c>
      <c r="M265" t="s">
        <v>15</v>
      </c>
    </row>
    <row r="266" spans="2:13" x14ac:dyDescent="0.3">
      <c r="B266" t="s">
        <v>8</v>
      </c>
      <c r="C266" s="1">
        <v>45725</v>
      </c>
      <c r="D266" t="s">
        <v>89</v>
      </c>
      <c r="E266">
        <v>55.97</v>
      </c>
      <c r="G266">
        <v>-55.97</v>
      </c>
      <c r="H266" t="s">
        <v>71</v>
      </c>
      <c r="I266" s="3" t="str">
        <f>_xlfn.XLOOKUP(Transactions[[#This Row],[Subcategory]],categories[Subcategory],categories[Category],"Add Subcategory")</f>
        <v>Living Expenses</v>
      </c>
      <c r="J266" s="3" t="str">
        <f>_xlfn.XLOOKUP(Transactions[[#This Row],[Subcategory]],categories[Subcategory],categories[Category Type],"Add Subcategory")</f>
        <v>Expense</v>
      </c>
      <c r="M266" t="s">
        <v>16</v>
      </c>
    </row>
    <row r="267" spans="2:13" x14ac:dyDescent="0.3">
      <c r="B267" t="s">
        <v>8</v>
      </c>
      <c r="C267" s="1">
        <v>45725</v>
      </c>
      <c r="D267" t="s">
        <v>131</v>
      </c>
      <c r="E267">
        <v>81.16</v>
      </c>
      <c r="G267">
        <v>-81.16</v>
      </c>
      <c r="H267" t="s">
        <v>25</v>
      </c>
      <c r="I267" s="3" t="str">
        <f>_xlfn.XLOOKUP(Transactions[[#This Row],[Subcategory]],categories[Subcategory],categories[Category],"Add Subcategory")</f>
        <v>Discretionary</v>
      </c>
      <c r="J267" s="3" t="str">
        <f>_xlfn.XLOOKUP(Transactions[[#This Row],[Subcategory]],categories[Subcategory],categories[Category Type],"Add Subcategory")</f>
        <v>Expense</v>
      </c>
      <c r="M267" t="s">
        <v>17</v>
      </c>
    </row>
    <row r="268" spans="2:13" x14ac:dyDescent="0.3">
      <c r="B268" t="s">
        <v>8</v>
      </c>
      <c r="C268" s="1">
        <v>45725</v>
      </c>
      <c r="D268" t="s">
        <v>97</v>
      </c>
      <c r="E268">
        <v>39.880000000000003</v>
      </c>
      <c r="G268">
        <v>-39.880000000000003</v>
      </c>
      <c r="H268" t="s">
        <v>63</v>
      </c>
      <c r="I268" s="3" t="str">
        <f>_xlfn.XLOOKUP(Transactions[[#This Row],[Subcategory]],categories[Subcategory],categories[Category],"Add Subcategory")</f>
        <v>Dining Out</v>
      </c>
      <c r="J268" s="3" t="str">
        <f>_xlfn.XLOOKUP(Transactions[[#This Row],[Subcategory]],categories[Subcategory],categories[Category Type],"Add Subcategory")</f>
        <v>Expense</v>
      </c>
      <c r="M268" t="s">
        <v>15</v>
      </c>
    </row>
    <row r="269" spans="2:13" x14ac:dyDescent="0.3">
      <c r="B269" t="s">
        <v>10</v>
      </c>
      <c r="C269" s="1">
        <v>45726</v>
      </c>
      <c r="D269" t="s">
        <v>85</v>
      </c>
      <c r="E269">
        <v>1525.23</v>
      </c>
      <c r="G269">
        <v>-1525.23</v>
      </c>
      <c r="H269" t="s">
        <v>72</v>
      </c>
      <c r="I269" s="3" t="str">
        <f>_xlfn.XLOOKUP(Transactions[[#This Row],[Subcategory]],categories[Subcategory],categories[Category],"Add Subcategory")</f>
        <v>Living Expenses</v>
      </c>
      <c r="J269" s="3" t="str">
        <f>_xlfn.XLOOKUP(Transactions[[#This Row],[Subcategory]],categories[Subcategory],categories[Category Type],"Add Subcategory")</f>
        <v>Expense</v>
      </c>
      <c r="M269" t="s">
        <v>15</v>
      </c>
    </row>
    <row r="270" spans="2:13" x14ac:dyDescent="0.3">
      <c r="B270" t="s">
        <v>10</v>
      </c>
      <c r="C270" s="1">
        <v>45726</v>
      </c>
      <c r="D270" t="s">
        <v>132</v>
      </c>
      <c r="E270">
        <v>1041.08</v>
      </c>
      <c r="G270">
        <v>-1041.08</v>
      </c>
      <c r="H270" t="s">
        <v>60</v>
      </c>
      <c r="I270" s="3" t="str">
        <f>_xlfn.XLOOKUP(Transactions[[#This Row],[Subcategory]],categories[Subcategory],categories[Category],"Add Subcategory")</f>
        <v>Debt Repayment</v>
      </c>
      <c r="J270" s="3" t="str">
        <f>_xlfn.XLOOKUP(Transactions[[#This Row],[Subcategory]],categories[Subcategory],categories[Category Type],"Add Subcategory")</f>
        <v>Expense</v>
      </c>
      <c r="M270" t="s">
        <v>15</v>
      </c>
    </row>
    <row r="271" spans="2:13" x14ac:dyDescent="0.3">
      <c r="B271" t="s">
        <v>14</v>
      </c>
      <c r="C271" s="1">
        <v>45726</v>
      </c>
      <c r="D271" t="s">
        <v>95</v>
      </c>
      <c r="E271">
        <v>147.63</v>
      </c>
      <c r="G271">
        <v>-147.63</v>
      </c>
      <c r="H271" t="s">
        <v>69</v>
      </c>
      <c r="I271" s="3" t="str">
        <f>_xlfn.XLOOKUP(Transactions[[#This Row],[Subcategory]],categories[Subcategory],categories[Category],"Add Subcategory")</f>
        <v>Living Expenses</v>
      </c>
      <c r="J271" s="3" t="str">
        <f>_xlfn.XLOOKUP(Transactions[[#This Row],[Subcategory]],categories[Subcategory],categories[Category Type],"Add Subcategory")</f>
        <v>Expense</v>
      </c>
      <c r="M271" t="s">
        <v>15</v>
      </c>
    </row>
    <row r="272" spans="2:13" x14ac:dyDescent="0.3">
      <c r="B272" t="s">
        <v>14</v>
      </c>
      <c r="C272" s="1">
        <v>45726</v>
      </c>
      <c r="D272" t="s">
        <v>119</v>
      </c>
      <c r="E272">
        <v>9.4600000000000009</v>
      </c>
      <c r="G272">
        <v>-9.4600000000000009</v>
      </c>
      <c r="H272" t="s">
        <v>76</v>
      </c>
      <c r="I272" s="3" t="str">
        <f>_xlfn.XLOOKUP(Transactions[[#This Row],[Subcategory]],categories[Subcategory],categories[Category],"Add Subcategory")</f>
        <v>Transport</v>
      </c>
      <c r="J272" s="3" t="str">
        <f>_xlfn.XLOOKUP(Transactions[[#This Row],[Subcategory]],categories[Subcategory],categories[Category Type],"Add Subcategory")</f>
        <v>Expense</v>
      </c>
      <c r="M272" t="s">
        <v>18</v>
      </c>
    </row>
    <row r="273" spans="2:13" x14ac:dyDescent="0.3">
      <c r="B273" t="s">
        <v>8</v>
      </c>
      <c r="C273" s="1">
        <v>45726</v>
      </c>
      <c r="D273" t="s">
        <v>119</v>
      </c>
      <c r="E273">
        <v>33.58</v>
      </c>
      <c r="G273">
        <v>-33.58</v>
      </c>
      <c r="H273" t="s">
        <v>76</v>
      </c>
      <c r="I273" s="3" t="str">
        <f>_xlfn.XLOOKUP(Transactions[[#This Row],[Subcategory]],categories[Subcategory],categories[Category],"Add Subcategory")</f>
        <v>Transport</v>
      </c>
      <c r="J273" s="3" t="str">
        <f>_xlfn.XLOOKUP(Transactions[[#This Row],[Subcategory]],categories[Subcategory],categories[Category Type],"Add Subcategory")</f>
        <v>Expense</v>
      </c>
      <c r="M273" t="s">
        <v>19</v>
      </c>
    </row>
    <row r="274" spans="2:13" x14ac:dyDescent="0.3">
      <c r="B274" t="s">
        <v>10</v>
      </c>
      <c r="C274" s="1">
        <v>45727</v>
      </c>
      <c r="D274" t="s">
        <v>125</v>
      </c>
      <c r="E274">
        <v>243.48</v>
      </c>
      <c r="G274">
        <v>-243.48</v>
      </c>
      <c r="H274" t="s">
        <v>67</v>
      </c>
      <c r="I274" s="3" t="str">
        <f>_xlfn.XLOOKUP(Transactions[[#This Row],[Subcategory]],categories[Subcategory],categories[Category],"Add Subcategory")</f>
        <v>Discretionary</v>
      </c>
      <c r="J274" s="3" t="str">
        <f>_xlfn.XLOOKUP(Transactions[[#This Row],[Subcategory]],categories[Subcategory],categories[Category Type],"Add Subcategory")</f>
        <v>Expense</v>
      </c>
      <c r="M274" t="s">
        <v>15</v>
      </c>
    </row>
    <row r="275" spans="2:13" x14ac:dyDescent="0.3">
      <c r="B275" t="s">
        <v>10</v>
      </c>
      <c r="C275" s="1">
        <v>45727</v>
      </c>
      <c r="D275" t="s">
        <v>136</v>
      </c>
      <c r="E275">
        <v>102.15</v>
      </c>
      <c r="G275">
        <v>-102.15</v>
      </c>
      <c r="H275" t="s">
        <v>64</v>
      </c>
      <c r="I275" s="3" t="str">
        <f>_xlfn.XLOOKUP(Transactions[[#This Row],[Subcategory]],categories[Subcategory],categories[Category],"Add Subcategory")</f>
        <v>Discretionary</v>
      </c>
      <c r="J275" s="3" t="str">
        <f>_xlfn.XLOOKUP(Transactions[[#This Row],[Subcategory]],categories[Subcategory],categories[Category Type],"Add Subcategory")</f>
        <v>Expense</v>
      </c>
      <c r="M275" t="s">
        <v>15</v>
      </c>
    </row>
    <row r="276" spans="2:13" x14ac:dyDescent="0.3">
      <c r="B276" t="s">
        <v>10</v>
      </c>
      <c r="C276" s="1">
        <v>45727</v>
      </c>
      <c r="D276" t="s">
        <v>86</v>
      </c>
      <c r="E276">
        <v>491.15</v>
      </c>
      <c r="G276">
        <v>-491.15</v>
      </c>
      <c r="H276" t="s">
        <v>70</v>
      </c>
      <c r="I276" s="3" t="str">
        <f>_xlfn.XLOOKUP(Transactions[[#This Row],[Subcategory]],categories[Subcategory],categories[Category],"Add Subcategory")</f>
        <v>Living Expenses</v>
      </c>
      <c r="J276" s="3" t="str">
        <f>_xlfn.XLOOKUP(Transactions[[#This Row],[Subcategory]],categories[Subcategory],categories[Category Type],"Add Subcategory")</f>
        <v>Expense</v>
      </c>
      <c r="M276" t="s">
        <v>20</v>
      </c>
    </row>
    <row r="277" spans="2:13" x14ac:dyDescent="0.3">
      <c r="B277" t="s">
        <v>8</v>
      </c>
      <c r="C277" s="1">
        <v>45727</v>
      </c>
      <c r="D277" t="s">
        <v>78</v>
      </c>
      <c r="F277">
        <v>5.27</v>
      </c>
      <c r="G277">
        <v>5.27</v>
      </c>
      <c r="H277" t="s">
        <v>78</v>
      </c>
      <c r="I277" s="3" t="str">
        <f>_xlfn.XLOOKUP(Transactions[[#This Row],[Subcategory]],categories[Subcategory],categories[Category],"Add Subcategory")</f>
        <v>Variable</v>
      </c>
      <c r="J277" s="3" t="str">
        <f>_xlfn.XLOOKUP(Transactions[[#This Row],[Subcategory]],categories[Subcategory],categories[Category Type],"Add Subcategory")</f>
        <v>Income</v>
      </c>
      <c r="M277" t="s">
        <v>15</v>
      </c>
    </row>
    <row r="278" spans="2:13" x14ac:dyDescent="0.3">
      <c r="B278" t="s">
        <v>10</v>
      </c>
      <c r="C278" s="1">
        <v>45728</v>
      </c>
      <c r="D278" t="s">
        <v>100</v>
      </c>
      <c r="E278">
        <v>51.07</v>
      </c>
      <c r="G278">
        <v>-51.07</v>
      </c>
      <c r="H278" t="s">
        <v>62</v>
      </c>
      <c r="I278" s="3" t="str">
        <f>_xlfn.XLOOKUP(Transactions[[#This Row],[Subcategory]],categories[Subcategory],categories[Category],"Add Subcategory")</f>
        <v>Dining Out</v>
      </c>
      <c r="J278" s="3" t="str">
        <f>_xlfn.XLOOKUP(Transactions[[#This Row],[Subcategory]],categories[Subcategory],categories[Category Type],"Add Subcategory")</f>
        <v>Expense</v>
      </c>
      <c r="M278" t="s">
        <v>11</v>
      </c>
    </row>
    <row r="279" spans="2:13" x14ac:dyDescent="0.3">
      <c r="B279" t="s">
        <v>14</v>
      </c>
      <c r="C279" s="1">
        <v>45728</v>
      </c>
      <c r="D279" t="s">
        <v>113</v>
      </c>
      <c r="E279">
        <v>135.03</v>
      </c>
      <c r="G279">
        <v>-135.03</v>
      </c>
      <c r="H279" t="s">
        <v>25</v>
      </c>
      <c r="I279" s="3" t="str">
        <f>_xlfn.XLOOKUP(Transactions[[#This Row],[Subcategory]],categories[Subcategory],categories[Category],"Add Subcategory")</f>
        <v>Discretionary</v>
      </c>
      <c r="J279" s="3" t="str">
        <f>_xlfn.XLOOKUP(Transactions[[#This Row],[Subcategory]],categories[Subcategory],categories[Category Type],"Add Subcategory")</f>
        <v>Expense</v>
      </c>
      <c r="M279" t="s">
        <v>15</v>
      </c>
    </row>
    <row r="280" spans="2:13" x14ac:dyDescent="0.3">
      <c r="B280" t="s">
        <v>8</v>
      </c>
      <c r="C280" s="1">
        <v>45728</v>
      </c>
      <c r="D280" t="s">
        <v>106</v>
      </c>
      <c r="E280">
        <v>27.57</v>
      </c>
      <c r="G280">
        <v>-27.57</v>
      </c>
      <c r="H280" t="s">
        <v>65</v>
      </c>
      <c r="I280" s="3" t="str">
        <f>_xlfn.XLOOKUP(Transactions[[#This Row],[Subcategory]],categories[Subcategory],categories[Category],"Add Subcategory")</f>
        <v>Discretionary</v>
      </c>
      <c r="J280" s="3" t="str">
        <f>_xlfn.XLOOKUP(Transactions[[#This Row],[Subcategory]],categories[Subcategory],categories[Category Type],"Add Subcategory")</f>
        <v>Expense</v>
      </c>
      <c r="M280" t="s">
        <v>18</v>
      </c>
    </row>
    <row r="281" spans="2:13" x14ac:dyDescent="0.3">
      <c r="B281" t="s">
        <v>8</v>
      </c>
      <c r="C281" s="1">
        <v>45728</v>
      </c>
      <c r="D281" t="s">
        <v>125</v>
      </c>
      <c r="E281">
        <v>142.72999999999999</v>
      </c>
      <c r="G281">
        <v>-142.72999999999999</v>
      </c>
      <c r="H281" t="s">
        <v>67</v>
      </c>
      <c r="I281" s="3" t="str">
        <f>_xlfn.XLOOKUP(Transactions[[#This Row],[Subcategory]],categories[Subcategory],categories[Category],"Add Subcategory")</f>
        <v>Discretionary</v>
      </c>
      <c r="J281" s="3" t="str">
        <f>_xlfn.XLOOKUP(Transactions[[#This Row],[Subcategory]],categories[Subcategory],categories[Category Type],"Add Subcategory")</f>
        <v>Expense</v>
      </c>
      <c r="M281" t="s">
        <v>15</v>
      </c>
    </row>
    <row r="282" spans="2:13" x14ac:dyDescent="0.3">
      <c r="B282" t="s">
        <v>8</v>
      </c>
      <c r="C282" s="1">
        <v>45728</v>
      </c>
      <c r="D282" t="s">
        <v>92</v>
      </c>
      <c r="E282">
        <v>53.17</v>
      </c>
      <c r="G282">
        <v>-53.17</v>
      </c>
      <c r="H282" t="s">
        <v>63</v>
      </c>
      <c r="I282" s="3" t="str">
        <f>_xlfn.XLOOKUP(Transactions[[#This Row],[Subcategory]],categories[Subcategory],categories[Category],"Add Subcategory")</f>
        <v>Dining Out</v>
      </c>
      <c r="J282" s="3" t="str">
        <f>_xlfn.XLOOKUP(Transactions[[#This Row],[Subcategory]],categories[Subcategory],categories[Category Type],"Add Subcategory")</f>
        <v>Expense</v>
      </c>
      <c r="M282" t="s">
        <v>15</v>
      </c>
    </row>
    <row r="283" spans="2:13" x14ac:dyDescent="0.3">
      <c r="B283" t="s">
        <v>10</v>
      </c>
      <c r="C283" s="1">
        <v>45729</v>
      </c>
      <c r="D283" t="s">
        <v>102</v>
      </c>
      <c r="E283">
        <v>11.57</v>
      </c>
      <c r="G283">
        <v>-11.57</v>
      </c>
      <c r="H283" t="s">
        <v>61</v>
      </c>
      <c r="I283" s="3" t="str">
        <f>_xlfn.XLOOKUP(Transactions[[#This Row],[Subcategory]],categories[Subcategory],categories[Category],"Add Subcategory")</f>
        <v>Dining Out</v>
      </c>
      <c r="J283" s="3" t="str">
        <f>_xlfn.XLOOKUP(Transactions[[#This Row],[Subcategory]],categories[Subcategory],categories[Category Type],"Add Subcategory")</f>
        <v>Expense</v>
      </c>
      <c r="M283" t="s">
        <v>21</v>
      </c>
    </row>
    <row r="284" spans="2:13" x14ac:dyDescent="0.3">
      <c r="B284" t="s">
        <v>14</v>
      </c>
      <c r="C284" s="1">
        <v>45729</v>
      </c>
      <c r="D284" t="s">
        <v>126</v>
      </c>
      <c r="E284">
        <v>11.8</v>
      </c>
      <c r="G284">
        <v>-11.8</v>
      </c>
      <c r="H284" t="s">
        <v>61</v>
      </c>
      <c r="I284" s="3" t="str">
        <f>_xlfn.XLOOKUP(Transactions[[#This Row],[Subcategory]],categories[Subcategory],categories[Category],"Add Subcategory")</f>
        <v>Dining Out</v>
      </c>
      <c r="J284" s="3" t="str">
        <f>_xlfn.XLOOKUP(Transactions[[#This Row],[Subcategory]],categories[Subcategory],categories[Category Type],"Add Subcategory")</f>
        <v>Expense</v>
      </c>
      <c r="M284" t="s">
        <v>22</v>
      </c>
    </row>
    <row r="285" spans="2:13" x14ac:dyDescent="0.3">
      <c r="B285" t="s">
        <v>8</v>
      </c>
      <c r="C285" s="1">
        <v>45729</v>
      </c>
      <c r="D285" t="s">
        <v>112</v>
      </c>
      <c r="E285">
        <v>166.52</v>
      </c>
      <c r="G285">
        <v>-166.52</v>
      </c>
      <c r="H285" t="s">
        <v>69</v>
      </c>
      <c r="I285" s="3" t="str">
        <f>_xlfn.XLOOKUP(Transactions[[#This Row],[Subcategory]],categories[Subcategory],categories[Category],"Add Subcategory")</f>
        <v>Living Expenses</v>
      </c>
      <c r="J285" s="3" t="str">
        <f>_xlfn.XLOOKUP(Transactions[[#This Row],[Subcategory]],categories[Subcategory],categories[Category Type],"Add Subcategory")</f>
        <v>Expense</v>
      </c>
      <c r="M285" t="s">
        <v>23</v>
      </c>
    </row>
    <row r="286" spans="2:13" x14ac:dyDescent="0.3">
      <c r="B286" t="s">
        <v>10</v>
      </c>
      <c r="C286" s="1">
        <v>45730</v>
      </c>
      <c r="D286" t="s">
        <v>91</v>
      </c>
      <c r="E286">
        <v>71.36</v>
      </c>
      <c r="G286">
        <v>-71.36</v>
      </c>
      <c r="H286" t="s">
        <v>25</v>
      </c>
      <c r="I286" s="3" t="str">
        <f>_xlfn.XLOOKUP(Transactions[[#This Row],[Subcategory]],categories[Subcategory],categories[Category],"Add Subcategory")</f>
        <v>Discretionary</v>
      </c>
      <c r="J286" s="3" t="str">
        <f>_xlfn.XLOOKUP(Transactions[[#This Row],[Subcategory]],categories[Subcategory],categories[Category Type],"Add Subcategory")</f>
        <v>Expense</v>
      </c>
      <c r="M286" t="s">
        <v>24</v>
      </c>
    </row>
    <row r="287" spans="2:13" x14ac:dyDescent="0.3">
      <c r="B287" t="s">
        <v>14</v>
      </c>
      <c r="C287" s="1">
        <v>45730</v>
      </c>
      <c r="D287" t="s">
        <v>94</v>
      </c>
      <c r="E287">
        <v>514.94000000000005</v>
      </c>
      <c r="G287">
        <v>-514.94000000000005</v>
      </c>
      <c r="H287" t="s">
        <v>60</v>
      </c>
      <c r="I287" s="3" t="str">
        <f>_xlfn.XLOOKUP(Transactions[[#This Row],[Subcategory]],categories[Subcategory],categories[Category],"Add Subcategory")</f>
        <v>Debt Repayment</v>
      </c>
      <c r="J287" s="3" t="str">
        <f>_xlfn.XLOOKUP(Transactions[[#This Row],[Subcategory]],categories[Subcategory],categories[Category Type],"Add Subcategory")</f>
        <v>Expense</v>
      </c>
      <c r="M287" t="s">
        <v>25</v>
      </c>
    </row>
    <row r="288" spans="2:13" x14ac:dyDescent="0.3">
      <c r="B288" t="s">
        <v>14</v>
      </c>
      <c r="C288" s="1">
        <v>45730</v>
      </c>
      <c r="D288" t="s">
        <v>130</v>
      </c>
      <c r="E288">
        <v>77.66</v>
      </c>
      <c r="G288">
        <v>-77.66</v>
      </c>
      <c r="H288" t="s">
        <v>66</v>
      </c>
      <c r="I288" s="3" t="str">
        <f>_xlfn.XLOOKUP(Transactions[[#This Row],[Subcategory]],categories[Subcategory],categories[Category],"Add Subcategory")</f>
        <v>Discretionary</v>
      </c>
      <c r="J288" s="3" t="str">
        <f>_xlfn.XLOOKUP(Transactions[[#This Row],[Subcategory]],categories[Subcategory],categories[Category Type],"Add Subcategory")</f>
        <v>Expense</v>
      </c>
      <c r="M288" t="s">
        <v>15</v>
      </c>
    </row>
    <row r="289" spans="2:13" x14ac:dyDescent="0.3">
      <c r="B289" t="s">
        <v>8</v>
      </c>
      <c r="C289" s="1">
        <v>45730</v>
      </c>
      <c r="D289" t="s">
        <v>105</v>
      </c>
      <c r="E289">
        <v>54.57</v>
      </c>
      <c r="G289">
        <v>-54.57</v>
      </c>
      <c r="H289" t="s">
        <v>73</v>
      </c>
      <c r="I289" s="3" t="str">
        <f>_xlfn.XLOOKUP(Transactions[[#This Row],[Subcategory]],categories[Subcategory],categories[Category],"Add Subcategory")</f>
        <v>Medical</v>
      </c>
      <c r="J289" s="3" t="str">
        <f>_xlfn.XLOOKUP(Transactions[[#This Row],[Subcategory]],categories[Subcategory],categories[Category Type],"Add Subcategory")</f>
        <v>Expense</v>
      </c>
      <c r="M289" t="s">
        <v>15</v>
      </c>
    </row>
    <row r="290" spans="2:13" x14ac:dyDescent="0.3">
      <c r="B290" t="s">
        <v>8</v>
      </c>
      <c r="C290" s="1">
        <v>45730</v>
      </c>
      <c r="D290" t="s">
        <v>91</v>
      </c>
      <c r="E290">
        <v>44.08</v>
      </c>
      <c r="G290">
        <v>-44.08</v>
      </c>
      <c r="H290" t="s">
        <v>25</v>
      </c>
      <c r="I290" s="3" t="str">
        <f>_xlfn.XLOOKUP(Transactions[[#This Row],[Subcategory]],categories[Subcategory],categories[Category],"Add Subcategory")</f>
        <v>Discretionary</v>
      </c>
      <c r="J290" s="3" t="str">
        <f>_xlfn.XLOOKUP(Transactions[[#This Row],[Subcategory]],categories[Subcategory],categories[Category Type],"Add Subcategory")</f>
        <v>Expense</v>
      </c>
      <c r="M290" t="s">
        <v>27</v>
      </c>
    </row>
    <row r="291" spans="2:13" x14ac:dyDescent="0.3">
      <c r="B291" t="s">
        <v>10</v>
      </c>
      <c r="C291" s="1">
        <v>45731</v>
      </c>
      <c r="D291" t="s">
        <v>112</v>
      </c>
      <c r="E291">
        <v>154.62</v>
      </c>
      <c r="G291">
        <v>-154.62</v>
      </c>
      <c r="H291" t="s">
        <v>69</v>
      </c>
      <c r="I291" s="3" t="str">
        <f>_xlfn.XLOOKUP(Transactions[[#This Row],[Subcategory]],categories[Subcategory],categories[Category],"Add Subcategory")</f>
        <v>Living Expenses</v>
      </c>
      <c r="J291" s="3" t="str">
        <f>_xlfn.XLOOKUP(Transactions[[#This Row],[Subcategory]],categories[Subcategory],categories[Category Type],"Add Subcategory")</f>
        <v>Expense</v>
      </c>
      <c r="M291" t="s">
        <v>28</v>
      </c>
    </row>
    <row r="292" spans="2:13" x14ac:dyDescent="0.3">
      <c r="B292" t="s">
        <v>10</v>
      </c>
      <c r="C292" s="1">
        <v>45732</v>
      </c>
      <c r="D292" t="s">
        <v>78</v>
      </c>
      <c r="F292">
        <v>11.09</v>
      </c>
      <c r="G292">
        <v>11.09</v>
      </c>
      <c r="H292" t="s">
        <v>78</v>
      </c>
      <c r="I292" s="3" t="str">
        <f>_xlfn.XLOOKUP(Transactions[[#This Row],[Subcategory]],categories[Subcategory],categories[Category],"Add Subcategory")</f>
        <v>Variable</v>
      </c>
      <c r="J292" s="3" t="str">
        <f>_xlfn.XLOOKUP(Transactions[[#This Row],[Subcategory]],categories[Subcategory],categories[Category Type],"Add Subcategory")</f>
        <v>Income</v>
      </c>
      <c r="M292" t="s">
        <v>21</v>
      </c>
    </row>
    <row r="293" spans="2:13" x14ac:dyDescent="0.3">
      <c r="B293" t="s">
        <v>14</v>
      </c>
      <c r="C293" s="1">
        <v>45732</v>
      </c>
      <c r="D293" t="s">
        <v>135</v>
      </c>
      <c r="F293">
        <v>423.57</v>
      </c>
      <c r="G293">
        <v>423.57</v>
      </c>
      <c r="H293" t="s">
        <v>79</v>
      </c>
      <c r="I293" s="3" t="str">
        <f>_xlfn.XLOOKUP(Transactions[[#This Row],[Subcategory]],categories[Subcategory],categories[Category],"Add Subcategory")</f>
        <v>Variable</v>
      </c>
      <c r="J293" s="3" t="str">
        <f>_xlfn.XLOOKUP(Transactions[[#This Row],[Subcategory]],categories[Subcategory],categories[Category Type],"Add Subcategory")</f>
        <v>Income</v>
      </c>
      <c r="M293" t="s">
        <v>15</v>
      </c>
    </row>
    <row r="294" spans="2:13" x14ac:dyDescent="0.3">
      <c r="B294" t="s">
        <v>8</v>
      </c>
      <c r="C294" s="1">
        <v>45732</v>
      </c>
      <c r="D294" t="s">
        <v>134</v>
      </c>
      <c r="E294">
        <v>22.02</v>
      </c>
      <c r="G294">
        <v>-22.02</v>
      </c>
      <c r="H294" t="s">
        <v>65</v>
      </c>
      <c r="I294" s="3" t="str">
        <f>_xlfn.XLOOKUP(Transactions[[#This Row],[Subcategory]],categories[Subcategory],categories[Category],"Add Subcategory")</f>
        <v>Discretionary</v>
      </c>
      <c r="J294" s="3" t="str">
        <f>_xlfn.XLOOKUP(Transactions[[#This Row],[Subcategory]],categories[Subcategory],categories[Category Type],"Add Subcategory")</f>
        <v>Expense</v>
      </c>
      <c r="M294" t="s">
        <v>15</v>
      </c>
    </row>
    <row r="295" spans="2:13" x14ac:dyDescent="0.3">
      <c r="B295" t="s">
        <v>8</v>
      </c>
      <c r="C295" s="1">
        <v>45733</v>
      </c>
      <c r="D295" t="s">
        <v>131</v>
      </c>
      <c r="E295">
        <v>51.77</v>
      </c>
      <c r="G295">
        <v>-51.77</v>
      </c>
      <c r="H295" t="s">
        <v>25</v>
      </c>
      <c r="I295" s="3" t="str">
        <f>_xlfn.XLOOKUP(Transactions[[#This Row],[Subcategory]],categories[Subcategory],categories[Category],"Add Subcategory")</f>
        <v>Discretionary</v>
      </c>
      <c r="J295" s="3" t="str">
        <f>_xlfn.XLOOKUP(Transactions[[#This Row],[Subcategory]],categories[Subcategory],categories[Category Type],"Add Subcategory")</f>
        <v>Expense</v>
      </c>
      <c r="M295" t="s">
        <v>15</v>
      </c>
    </row>
    <row r="296" spans="2:13" x14ac:dyDescent="0.3">
      <c r="B296" t="s">
        <v>8</v>
      </c>
      <c r="C296" s="1">
        <v>45733</v>
      </c>
      <c r="D296" t="s">
        <v>103</v>
      </c>
      <c r="E296">
        <v>1162.81</v>
      </c>
      <c r="G296">
        <v>-1162.81</v>
      </c>
      <c r="H296" t="s">
        <v>74</v>
      </c>
      <c r="I296" s="3" t="str">
        <f>_xlfn.XLOOKUP(Transactions[[#This Row],[Subcategory]],categories[Subcategory],categories[Category],"Add Subcategory")</f>
        <v>Transfer</v>
      </c>
      <c r="J296" s="3" t="str">
        <f>_xlfn.XLOOKUP(Transactions[[#This Row],[Subcategory]],categories[Subcategory],categories[Category Type],"Add Subcategory")</f>
        <v>Not Reported</v>
      </c>
      <c r="M296" t="s">
        <v>18</v>
      </c>
    </row>
    <row r="297" spans="2:13" x14ac:dyDescent="0.3">
      <c r="B297" t="s">
        <v>8</v>
      </c>
      <c r="C297" s="1">
        <v>45733</v>
      </c>
      <c r="D297" t="s">
        <v>95</v>
      </c>
      <c r="E297">
        <v>158.82</v>
      </c>
      <c r="G297">
        <v>-158.82</v>
      </c>
      <c r="H297" t="s">
        <v>69</v>
      </c>
      <c r="I297" s="3" t="str">
        <f>_xlfn.XLOOKUP(Transactions[[#This Row],[Subcategory]],categories[Subcategory],categories[Category],"Add Subcategory")</f>
        <v>Living Expenses</v>
      </c>
      <c r="J297" s="3" t="str">
        <f>_xlfn.XLOOKUP(Transactions[[#This Row],[Subcategory]],categories[Subcategory],categories[Category Type],"Add Subcategory")</f>
        <v>Expense</v>
      </c>
      <c r="M297" t="s">
        <v>23</v>
      </c>
    </row>
    <row r="298" spans="2:13" x14ac:dyDescent="0.3">
      <c r="B298" t="s">
        <v>8</v>
      </c>
      <c r="C298" s="1">
        <v>45734</v>
      </c>
      <c r="D298" t="s">
        <v>114</v>
      </c>
      <c r="E298">
        <v>185.41</v>
      </c>
      <c r="G298">
        <v>-185.41</v>
      </c>
      <c r="H298" t="s">
        <v>66</v>
      </c>
      <c r="I298" s="3" t="str">
        <f>_xlfn.XLOOKUP(Transactions[[#This Row],[Subcategory]],categories[Subcategory],categories[Category],"Add Subcategory")</f>
        <v>Discretionary</v>
      </c>
      <c r="J298" s="3" t="str">
        <f>_xlfn.XLOOKUP(Transactions[[#This Row],[Subcategory]],categories[Subcategory],categories[Category Type],"Add Subcategory")</f>
        <v>Expense</v>
      </c>
      <c r="M298" t="s">
        <v>23</v>
      </c>
    </row>
    <row r="299" spans="2:13" x14ac:dyDescent="0.3">
      <c r="B299" t="s">
        <v>8</v>
      </c>
      <c r="C299" s="1">
        <v>45734</v>
      </c>
      <c r="D299" t="s">
        <v>90</v>
      </c>
      <c r="F299">
        <v>4800.49</v>
      </c>
      <c r="G299">
        <v>4800.49</v>
      </c>
      <c r="H299" t="s">
        <v>68</v>
      </c>
      <c r="I299" s="3" t="str">
        <f>_xlfn.XLOOKUP(Transactions[[#This Row],[Subcategory]],categories[Subcategory],categories[Category],"Add Subcategory")</f>
        <v>Fixed</v>
      </c>
      <c r="J299" s="3" t="str">
        <f>_xlfn.XLOOKUP(Transactions[[#This Row],[Subcategory]],categories[Subcategory],categories[Category Type],"Add Subcategory")</f>
        <v>Income</v>
      </c>
      <c r="M299" t="s">
        <v>29</v>
      </c>
    </row>
    <row r="300" spans="2:13" x14ac:dyDescent="0.3">
      <c r="B300" t="s">
        <v>10</v>
      </c>
      <c r="C300" s="1">
        <v>45735</v>
      </c>
      <c r="D300" t="s">
        <v>86</v>
      </c>
      <c r="E300">
        <v>510.74</v>
      </c>
      <c r="G300">
        <v>-510.74</v>
      </c>
      <c r="H300" t="s">
        <v>70</v>
      </c>
      <c r="I300" s="3" t="str">
        <f>_xlfn.XLOOKUP(Transactions[[#This Row],[Subcategory]],categories[Subcategory],categories[Category],"Add Subcategory")</f>
        <v>Living Expenses</v>
      </c>
      <c r="J300" s="3" t="str">
        <f>_xlfn.XLOOKUP(Transactions[[#This Row],[Subcategory]],categories[Subcategory],categories[Category Type],"Add Subcategory")</f>
        <v>Expense</v>
      </c>
      <c r="M300" t="s">
        <v>20</v>
      </c>
    </row>
    <row r="301" spans="2:13" x14ac:dyDescent="0.3">
      <c r="B301" t="s">
        <v>10</v>
      </c>
      <c r="C301" s="1">
        <v>45735</v>
      </c>
      <c r="D301" t="s">
        <v>96</v>
      </c>
      <c r="E301">
        <v>551.32000000000005</v>
      </c>
      <c r="G301">
        <v>-551.32000000000005</v>
      </c>
      <c r="H301" t="s">
        <v>80</v>
      </c>
      <c r="I301" s="3" t="str">
        <f>_xlfn.XLOOKUP(Transactions[[#This Row],[Subcategory]],categories[Subcategory],categories[Category],"Add Subcategory")</f>
        <v>Variable</v>
      </c>
      <c r="J301" s="3" t="str">
        <f>_xlfn.XLOOKUP(Transactions[[#This Row],[Subcategory]],categories[Subcategory],categories[Category Type],"Add Subcategory")</f>
        <v>Expense</v>
      </c>
      <c r="M301" t="s">
        <v>15</v>
      </c>
    </row>
    <row r="302" spans="2:13" x14ac:dyDescent="0.3">
      <c r="B302" t="s">
        <v>10</v>
      </c>
      <c r="C302" s="1">
        <v>45735</v>
      </c>
      <c r="D302" t="s">
        <v>130</v>
      </c>
      <c r="E302">
        <v>60.17</v>
      </c>
      <c r="G302">
        <v>-60.17</v>
      </c>
      <c r="H302" t="s">
        <v>66</v>
      </c>
      <c r="I302" s="3" t="str">
        <f>_xlfn.XLOOKUP(Transactions[[#This Row],[Subcategory]],categories[Subcategory],categories[Category],"Add Subcategory")</f>
        <v>Discretionary</v>
      </c>
      <c r="J302" s="3" t="str">
        <f>_xlfn.XLOOKUP(Transactions[[#This Row],[Subcategory]],categories[Subcategory],categories[Category Type],"Add Subcategory")</f>
        <v>Expense</v>
      </c>
      <c r="M302" t="s">
        <v>15</v>
      </c>
    </row>
    <row r="303" spans="2:13" x14ac:dyDescent="0.3">
      <c r="B303" t="s">
        <v>14</v>
      </c>
      <c r="C303" s="1">
        <v>45735</v>
      </c>
      <c r="D303" t="s">
        <v>139</v>
      </c>
      <c r="E303">
        <v>30.08</v>
      </c>
      <c r="G303">
        <v>-30.08</v>
      </c>
      <c r="H303" t="s">
        <v>62</v>
      </c>
      <c r="I303" s="3" t="str">
        <f>_xlfn.XLOOKUP(Transactions[[#This Row],[Subcategory]],categories[Subcategory],categories[Category],"Add Subcategory")</f>
        <v>Dining Out</v>
      </c>
      <c r="J303" s="3" t="str">
        <f>_xlfn.XLOOKUP(Transactions[[#This Row],[Subcategory]],categories[Subcategory],categories[Category Type],"Add Subcategory")</f>
        <v>Expense</v>
      </c>
      <c r="M303" t="s">
        <v>15</v>
      </c>
    </row>
    <row r="304" spans="2:13" x14ac:dyDescent="0.3">
      <c r="B304" t="s">
        <v>8</v>
      </c>
      <c r="C304" s="1">
        <v>45735</v>
      </c>
      <c r="D304" t="s">
        <v>102</v>
      </c>
      <c r="E304">
        <v>5.8</v>
      </c>
      <c r="G304">
        <v>-5.8</v>
      </c>
      <c r="H304" t="s">
        <v>61</v>
      </c>
      <c r="I304" s="3" t="str">
        <f>_xlfn.XLOOKUP(Transactions[[#This Row],[Subcategory]],categories[Subcategory],categories[Category],"Add Subcategory")</f>
        <v>Dining Out</v>
      </c>
      <c r="J304" s="3" t="str">
        <f>_xlfn.XLOOKUP(Transactions[[#This Row],[Subcategory]],categories[Subcategory],categories[Category Type],"Add Subcategory")</f>
        <v>Expense</v>
      </c>
      <c r="M304" t="s">
        <v>15</v>
      </c>
    </row>
    <row r="305" spans="2:13" x14ac:dyDescent="0.3">
      <c r="B305" t="s">
        <v>8</v>
      </c>
      <c r="C305" s="1">
        <v>45735</v>
      </c>
      <c r="D305" t="s">
        <v>112</v>
      </c>
      <c r="E305">
        <v>112.64</v>
      </c>
      <c r="G305">
        <v>-112.64</v>
      </c>
      <c r="H305" t="s">
        <v>69</v>
      </c>
      <c r="I305" s="3" t="str">
        <f>_xlfn.XLOOKUP(Transactions[[#This Row],[Subcategory]],categories[Subcategory],categories[Category],"Add Subcategory")</f>
        <v>Living Expenses</v>
      </c>
      <c r="J305" s="3" t="str">
        <f>_xlfn.XLOOKUP(Transactions[[#This Row],[Subcategory]],categories[Subcategory],categories[Category Type],"Add Subcategory")</f>
        <v>Expense</v>
      </c>
      <c r="M305" t="s">
        <v>15</v>
      </c>
    </row>
    <row r="306" spans="2:13" x14ac:dyDescent="0.3">
      <c r="B306" t="s">
        <v>10</v>
      </c>
      <c r="C306" s="1">
        <v>45736</v>
      </c>
      <c r="D306" t="s">
        <v>90</v>
      </c>
      <c r="F306">
        <v>5519.99</v>
      </c>
      <c r="G306">
        <v>5519.99</v>
      </c>
      <c r="H306" t="s">
        <v>68</v>
      </c>
      <c r="I306" s="3" t="str">
        <f>_xlfn.XLOOKUP(Transactions[[#This Row],[Subcategory]],categories[Subcategory],categories[Category],"Add Subcategory")</f>
        <v>Fixed</v>
      </c>
      <c r="J306" s="3" t="str">
        <f>_xlfn.XLOOKUP(Transactions[[#This Row],[Subcategory]],categories[Subcategory],categories[Category Type],"Add Subcategory")</f>
        <v>Income</v>
      </c>
      <c r="M306" t="s">
        <v>18</v>
      </c>
    </row>
    <row r="307" spans="2:13" x14ac:dyDescent="0.3">
      <c r="B307" t="s">
        <v>10</v>
      </c>
      <c r="C307" s="1">
        <v>45737</v>
      </c>
      <c r="D307" t="s">
        <v>118</v>
      </c>
      <c r="E307">
        <v>53.17</v>
      </c>
      <c r="G307">
        <v>-53.17</v>
      </c>
      <c r="H307" t="s">
        <v>75</v>
      </c>
      <c r="I307" s="3" t="str">
        <f>_xlfn.XLOOKUP(Transactions[[#This Row],[Subcategory]],categories[Subcategory],categories[Category],"Add Subcategory")</f>
        <v>Transport</v>
      </c>
      <c r="J307" s="3" t="str">
        <f>_xlfn.XLOOKUP(Transactions[[#This Row],[Subcategory]],categories[Subcategory],categories[Category Type],"Add Subcategory")</f>
        <v>Expense</v>
      </c>
      <c r="M307" t="s">
        <v>22</v>
      </c>
    </row>
    <row r="308" spans="2:13" x14ac:dyDescent="0.3">
      <c r="B308" t="s">
        <v>10</v>
      </c>
      <c r="C308" s="1">
        <v>45737</v>
      </c>
      <c r="D308" t="s">
        <v>132</v>
      </c>
      <c r="E308">
        <v>799</v>
      </c>
      <c r="G308">
        <v>-799</v>
      </c>
      <c r="H308" t="s">
        <v>60</v>
      </c>
      <c r="I308" s="3" t="str">
        <f>_xlfn.XLOOKUP(Transactions[[#This Row],[Subcategory]],categories[Subcategory],categories[Category],"Add Subcategory")</f>
        <v>Debt Repayment</v>
      </c>
      <c r="J308" s="3" t="str">
        <f>_xlfn.XLOOKUP(Transactions[[#This Row],[Subcategory]],categories[Subcategory],categories[Category Type],"Add Subcategory")</f>
        <v>Expense</v>
      </c>
      <c r="M308" t="s">
        <v>21</v>
      </c>
    </row>
    <row r="309" spans="2:13" x14ac:dyDescent="0.3">
      <c r="B309" t="s">
        <v>14</v>
      </c>
      <c r="C309" s="1">
        <v>45737</v>
      </c>
      <c r="D309" t="s">
        <v>101</v>
      </c>
      <c r="E309">
        <v>289.64999999999998</v>
      </c>
      <c r="G309">
        <v>-289.64999999999998</v>
      </c>
      <c r="H309" t="s">
        <v>70</v>
      </c>
      <c r="I309" s="3" t="str">
        <f>_xlfn.XLOOKUP(Transactions[[#This Row],[Subcategory]],categories[Subcategory],categories[Category],"Add Subcategory")</f>
        <v>Living Expenses</v>
      </c>
      <c r="J309" s="3" t="str">
        <f>_xlfn.XLOOKUP(Transactions[[#This Row],[Subcategory]],categories[Subcategory],categories[Category Type],"Add Subcategory")</f>
        <v>Expense</v>
      </c>
      <c r="M309" t="s">
        <v>22</v>
      </c>
    </row>
    <row r="310" spans="2:13" x14ac:dyDescent="0.3">
      <c r="B310" t="s">
        <v>14</v>
      </c>
      <c r="C310" s="1">
        <v>45737</v>
      </c>
      <c r="D310" t="s">
        <v>120</v>
      </c>
      <c r="E310">
        <v>464.57</v>
      </c>
      <c r="G310">
        <v>-464.57</v>
      </c>
      <c r="H310" t="s">
        <v>70</v>
      </c>
      <c r="I310" s="3" t="str">
        <f>_xlfn.XLOOKUP(Transactions[[#This Row],[Subcategory]],categories[Subcategory],categories[Category],"Add Subcategory")</f>
        <v>Living Expenses</v>
      </c>
      <c r="J310" s="3" t="str">
        <f>_xlfn.XLOOKUP(Transactions[[#This Row],[Subcategory]],categories[Subcategory],categories[Category Type],"Add Subcategory")</f>
        <v>Expense</v>
      </c>
      <c r="M310" t="s">
        <v>24</v>
      </c>
    </row>
    <row r="311" spans="2:13" x14ac:dyDescent="0.3">
      <c r="B311" t="s">
        <v>14</v>
      </c>
      <c r="C311" s="1">
        <v>45738</v>
      </c>
      <c r="D311" t="s">
        <v>126</v>
      </c>
      <c r="E311">
        <v>15.02</v>
      </c>
      <c r="G311">
        <v>-15.02</v>
      </c>
      <c r="H311" t="s">
        <v>61</v>
      </c>
      <c r="I311" s="3" t="str">
        <f>_xlfn.XLOOKUP(Transactions[[#This Row],[Subcategory]],categories[Subcategory],categories[Category],"Add Subcategory")</f>
        <v>Dining Out</v>
      </c>
      <c r="J311" s="3" t="str">
        <f>_xlfn.XLOOKUP(Transactions[[#This Row],[Subcategory]],categories[Subcategory],categories[Category Type],"Add Subcategory")</f>
        <v>Expense</v>
      </c>
      <c r="M311" t="s">
        <v>23</v>
      </c>
    </row>
    <row r="312" spans="2:13" x14ac:dyDescent="0.3">
      <c r="B312" t="s">
        <v>14</v>
      </c>
      <c r="C312" s="1">
        <v>45738</v>
      </c>
      <c r="D312" t="s">
        <v>102</v>
      </c>
      <c r="E312">
        <v>9.9499999999999993</v>
      </c>
      <c r="G312">
        <v>-9.9499999999999993</v>
      </c>
      <c r="H312" t="s">
        <v>61</v>
      </c>
      <c r="I312" s="3" t="str">
        <f>_xlfn.XLOOKUP(Transactions[[#This Row],[Subcategory]],categories[Subcategory],categories[Category],"Add Subcategory")</f>
        <v>Dining Out</v>
      </c>
      <c r="J312" s="3" t="str">
        <f>_xlfn.XLOOKUP(Transactions[[#This Row],[Subcategory]],categories[Subcategory],categories[Category Type],"Add Subcategory")</f>
        <v>Expense</v>
      </c>
      <c r="M312" t="s">
        <v>15</v>
      </c>
    </row>
    <row r="313" spans="2:13" x14ac:dyDescent="0.3">
      <c r="B313" t="s">
        <v>8</v>
      </c>
      <c r="C313" s="1">
        <v>45738</v>
      </c>
      <c r="D313" t="s">
        <v>105</v>
      </c>
      <c r="E313">
        <v>51.07</v>
      </c>
      <c r="G313">
        <v>-51.07</v>
      </c>
      <c r="H313" t="s">
        <v>73</v>
      </c>
      <c r="I313" s="3" t="str">
        <f>_xlfn.XLOOKUP(Transactions[[#This Row],[Subcategory]],categories[Subcategory],categories[Category],"Add Subcategory")</f>
        <v>Medical</v>
      </c>
      <c r="J313" s="3" t="str">
        <f>_xlfn.XLOOKUP(Transactions[[#This Row],[Subcategory]],categories[Subcategory],categories[Category Type],"Add Subcategory")</f>
        <v>Expense</v>
      </c>
      <c r="M313" t="s">
        <v>15</v>
      </c>
    </row>
    <row r="314" spans="2:13" x14ac:dyDescent="0.3">
      <c r="B314" t="s">
        <v>8</v>
      </c>
      <c r="C314" s="1">
        <v>45738</v>
      </c>
      <c r="D314" t="s">
        <v>116</v>
      </c>
      <c r="F314">
        <v>3663.23</v>
      </c>
      <c r="G314">
        <v>3663.23</v>
      </c>
      <c r="H314" t="s">
        <v>68</v>
      </c>
      <c r="I314" s="3" t="str">
        <f>_xlfn.XLOOKUP(Transactions[[#This Row],[Subcategory]],categories[Subcategory],categories[Category],"Add Subcategory")</f>
        <v>Fixed</v>
      </c>
      <c r="J314" s="3" t="str">
        <f>_xlfn.XLOOKUP(Transactions[[#This Row],[Subcategory]],categories[Subcategory],categories[Category Type],"Add Subcategory")</f>
        <v>Income</v>
      </c>
      <c r="M314" t="s">
        <v>13</v>
      </c>
    </row>
    <row r="315" spans="2:13" x14ac:dyDescent="0.3">
      <c r="B315" t="s">
        <v>8</v>
      </c>
      <c r="C315" s="1">
        <v>45738</v>
      </c>
      <c r="D315" t="s">
        <v>84</v>
      </c>
      <c r="E315">
        <v>72.760000000000005</v>
      </c>
      <c r="G315">
        <v>-72.760000000000005</v>
      </c>
      <c r="H315" t="s">
        <v>73</v>
      </c>
      <c r="I315" s="3" t="str">
        <f>_xlfn.XLOOKUP(Transactions[[#This Row],[Subcategory]],categories[Subcategory],categories[Category],"Add Subcategory")</f>
        <v>Medical</v>
      </c>
      <c r="J315" s="3" t="str">
        <f>_xlfn.XLOOKUP(Transactions[[#This Row],[Subcategory]],categories[Subcategory],categories[Category Type],"Add Subcategory")</f>
        <v>Expense</v>
      </c>
      <c r="M315" t="s">
        <v>11</v>
      </c>
    </row>
    <row r="316" spans="2:13" x14ac:dyDescent="0.3">
      <c r="B316" t="s">
        <v>8</v>
      </c>
      <c r="C316" s="1">
        <v>45738</v>
      </c>
      <c r="D316" t="s">
        <v>122</v>
      </c>
      <c r="F316">
        <v>1365.49</v>
      </c>
      <c r="G316">
        <v>1365.49</v>
      </c>
      <c r="H316" t="s">
        <v>79</v>
      </c>
      <c r="I316" s="3" t="str">
        <f>_xlfn.XLOOKUP(Transactions[[#This Row],[Subcategory]],categories[Subcategory],categories[Category],"Add Subcategory")</f>
        <v>Variable</v>
      </c>
      <c r="J316" s="3" t="str">
        <f>_xlfn.XLOOKUP(Transactions[[#This Row],[Subcategory]],categories[Subcategory],categories[Category Type],"Add Subcategory")</f>
        <v>Income</v>
      </c>
      <c r="M316" t="s">
        <v>9</v>
      </c>
    </row>
    <row r="317" spans="2:13" x14ac:dyDescent="0.3">
      <c r="B317" t="s">
        <v>8</v>
      </c>
      <c r="C317" s="1">
        <v>45738</v>
      </c>
      <c r="D317" t="s">
        <v>88</v>
      </c>
      <c r="E317">
        <v>14.28</v>
      </c>
      <c r="G317">
        <v>-14.28</v>
      </c>
      <c r="H317" t="s">
        <v>76</v>
      </c>
      <c r="I317" s="3" t="str">
        <f>_xlfn.XLOOKUP(Transactions[[#This Row],[Subcategory]],categories[Subcategory],categories[Category],"Add Subcategory")</f>
        <v>Transport</v>
      </c>
      <c r="J317" s="3" t="str">
        <f>_xlfn.XLOOKUP(Transactions[[#This Row],[Subcategory]],categories[Subcategory],categories[Category Type],"Add Subcategory")</f>
        <v>Expense</v>
      </c>
      <c r="M317" t="s">
        <v>12</v>
      </c>
    </row>
    <row r="318" spans="2:13" x14ac:dyDescent="0.3">
      <c r="B318" t="s">
        <v>10</v>
      </c>
      <c r="C318" s="1">
        <v>45739</v>
      </c>
      <c r="D318" t="s">
        <v>88</v>
      </c>
      <c r="E318">
        <v>34.979999999999997</v>
      </c>
      <c r="G318">
        <v>-34.979999999999997</v>
      </c>
      <c r="H318" t="s">
        <v>76</v>
      </c>
      <c r="I318" s="3" t="str">
        <f>_xlfn.XLOOKUP(Transactions[[#This Row],[Subcategory]],categories[Subcategory],categories[Category],"Add Subcategory")</f>
        <v>Transport</v>
      </c>
      <c r="J318" s="3" t="str">
        <f>_xlfn.XLOOKUP(Transactions[[#This Row],[Subcategory]],categories[Subcategory],categories[Category Type],"Add Subcategory")</f>
        <v>Expense</v>
      </c>
      <c r="M318" t="s">
        <v>15</v>
      </c>
    </row>
    <row r="319" spans="2:13" x14ac:dyDescent="0.3">
      <c r="B319" t="s">
        <v>10</v>
      </c>
      <c r="C319" s="1">
        <v>45739</v>
      </c>
      <c r="D319" t="s">
        <v>83</v>
      </c>
      <c r="E319">
        <v>163.02000000000001</v>
      </c>
      <c r="G319">
        <v>-163.02000000000001</v>
      </c>
      <c r="H319" t="s">
        <v>26</v>
      </c>
      <c r="I319" s="3" t="str">
        <f>_xlfn.XLOOKUP(Transactions[[#This Row],[Subcategory]],categories[Subcategory],categories[Category],"Add Subcategory")</f>
        <v>Medical</v>
      </c>
      <c r="J319" s="3" t="str">
        <f>_xlfn.XLOOKUP(Transactions[[#This Row],[Subcategory]],categories[Subcategory],categories[Category Type],"Add Subcategory")</f>
        <v>Expense</v>
      </c>
      <c r="M319" t="s">
        <v>16</v>
      </c>
    </row>
    <row r="320" spans="2:13" x14ac:dyDescent="0.3">
      <c r="B320" t="s">
        <v>10</v>
      </c>
      <c r="C320" s="1">
        <v>45739</v>
      </c>
      <c r="D320" t="s">
        <v>86</v>
      </c>
      <c r="E320">
        <v>460.37</v>
      </c>
      <c r="G320">
        <v>-460.37</v>
      </c>
      <c r="H320" t="s">
        <v>70</v>
      </c>
      <c r="I320" s="3" t="str">
        <f>_xlfn.XLOOKUP(Transactions[[#This Row],[Subcategory]],categories[Subcategory],categories[Category],"Add Subcategory")</f>
        <v>Living Expenses</v>
      </c>
      <c r="J320" s="3" t="str">
        <f>_xlfn.XLOOKUP(Transactions[[#This Row],[Subcategory]],categories[Subcategory],categories[Category Type],"Add Subcategory")</f>
        <v>Expense</v>
      </c>
      <c r="M320" t="s">
        <v>17</v>
      </c>
    </row>
    <row r="321" spans="2:13" x14ac:dyDescent="0.3">
      <c r="B321" t="s">
        <v>14</v>
      </c>
      <c r="C321" s="1">
        <v>45739</v>
      </c>
      <c r="D321" t="s">
        <v>113</v>
      </c>
      <c r="E321">
        <v>139.22999999999999</v>
      </c>
      <c r="G321">
        <v>-139.22999999999999</v>
      </c>
      <c r="H321" t="s">
        <v>25</v>
      </c>
      <c r="I321" s="3" t="str">
        <f>_xlfn.XLOOKUP(Transactions[[#This Row],[Subcategory]],categories[Subcategory],categories[Category],"Add Subcategory")</f>
        <v>Discretionary</v>
      </c>
      <c r="J321" s="3" t="str">
        <f>_xlfn.XLOOKUP(Transactions[[#This Row],[Subcategory]],categories[Subcategory],categories[Category Type],"Add Subcategory")</f>
        <v>Expense</v>
      </c>
      <c r="M321" t="s">
        <v>23</v>
      </c>
    </row>
    <row r="322" spans="2:13" x14ac:dyDescent="0.3">
      <c r="B322" t="s">
        <v>8</v>
      </c>
      <c r="C322" s="1">
        <v>45739</v>
      </c>
      <c r="D322" t="s">
        <v>127</v>
      </c>
      <c r="E322">
        <v>43.38</v>
      </c>
      <c r="G322">
        <v>-43.38</v>
      </c>
      <c r="H322" t="s">
        <v>75</v>
      </c>
      <c r="I322" s="3" t="str">
        <f>_xlfn.XLOOKUP(Transactions[[#This Row],[Subcategory]],categories[Subcategory],categories[Category],"Add Subcategory")</f>
        <v>Transport</v>
      </c>
      <c r="J322" s="3" t="str">
        <f>_xlfn.XLOOKUP(Transactions[[#This Row],[Subcategory]],categories[Subcategory],categories[Category Type],"Add Subcategory")</f>
        <v>Expense</v>
      </c>
      <c r="M322" t="s">
        <v>15</v>
      </c>
    </row>
    <row r="323" spans="2:13" x14ac:dyDescent="0.3">
      <c r="B323" t="s">
        <v>10</v>
      </c>
      <c r="C323" s="1">
        <v>45740</v>
      </c>
      <c r="D323" t="s">
        <v>118</v>
      </c>
      <c r="E323">
        <v>68.569999999999993</v>
      </c>
      <c r="G323">
        <v>-68.569999999999993</v>
      </c>
      <c r="H323" t="s">
        <v>75</v>
      </c>
      <c r="I323" s="3" t="str">
        <f>_xlfn.XLOOKUP(Transactions[[#This Row],[Subcategory]],categories[Subcategory],categories[Category],"Add Subcategory")</f>
        <v>Transport</v>
      </c>
      <c r="J323" s="3" t="str">
        <f>_xlfn.XLOOKUP(Transactions[[#This Row],[Subcategory]],categories[Subcategory],categories[Category Type],"Add Subcategory")</f>
        <v>Expense</v>
      </c>
      <c r="M323" t="s">
        <v>15</v>
      </c>
    </row>
    <row r="324" spans="2:13" x14ac:dyDescent="0.3">
      <c r="B324" t="s">
        <v>10</v>
      </c>
      <c r="C324" s="1">
        <v>45740</v>
      </c>
      <c r="D324" t="s">
        <v>116</v>
      </c>
      <c r="F324">
        <v>4618.68</v>
      </c>
      <c r="G324">
        <v>4618.68</v>
      </c>
      <c r="H324" t="s">
        <v>68</v>
      </c>
      <c r="I324" s="3" t="str">
        <f>_xlfn.XLOOKUP(Transactions[[#This Row],[Subcategory]],categories[Subcategory],categories[Category],"Add Subcategory")</f>
        <v>Fixed</v>
      </c>
      <c r="J324" s="3" t="str">
        <f>_xlfn.XLOOKUP(Transactions[[#This Row],[Subcategory]],categories[Subcategory],categories[Category Type],"Add Subcategory")</f>
        <v>Income</v>
      </c>
      <c r="M324" t="s">
        <v>15</v>
      </c>
    </row>
    <row r="325" spans="2:13" x14ac:dyDescent="0.3">
      <c r="B325" t="s">
        <v>14</v>
      </c>
      <c r="C325" s="1">
        <v>45740</v>
      </c>
      <c r="D325" t="s">
        <v>96</v>
      </c>
      <c r="E325">
        <v>414.19</v>
      </c>
      <c r="G325">
        <v>-414.19</v>
      </c>
      <c r="H325" t="s">
        <v>80</v>
      </c>
      <c r="I325" s="3" t="str">
        <f>_xlfn.XLOOKUP(Transactions[[#This Row],[Subcategory]],categories[Subcategory],categories[Category],"Add Subcategory")</f>
        <v>Variable</v>
      </c>
      <c r="J325" s="3" t="str">
        <f>_xlfn.XLOOKUP(Transactions[[#This Row],[Subcategory]],categories[Subcategory],categories[Category Type],"Add Subcategory")</f>
        <v>Expense</v>
      </c>
      <c r="M325" t="s">
        <v>18</v>
      </c>
    </row>
    <row r="326" spans="2:13" x14ac:dyDescent="0.3">
      <c r="B326" t="s">
        <v>14</v>
      </c>
      <c r="C326" s="1">
        <v>45741</v>
      </c>
      <c r="D326" t="s">
        <v>118</v>
      </c>
      <c r="E326">
        <v>66.47</v>
      </c>
      <c r="G326">
        <v>-66.47</v>
      </c>
      <c r="H326" t="s">
        <v>75</v>
      </c>
      <c r="I326" s="3" t="str">
        <f>_xlfn.XLOOKUP(Transactions[[#This Row],[Subcategory]],categories[Subcategory],categories[Category],"Add Subcategory")</f>
        <v>Transport</v>
      </c>
      <c r="J326" s="3" t="str">
        <f>_xlfn.XLOOKUP(Transactions[[#This Row],[Subcategory]],categories[Subcategory],categories[Category Type],"Add Subcategory")</f>
        <v>Expense</v>
      </c>
      <c r="M326" t="s">
        <v>19</v>
      </c>
    </row>
    <row r="327" spans="2:13" x14ac:dyDescent="0.3">
      <c r="B327" t="s">
        <v>14</v>
      </c>
      <c r="C327" s="1">
        <v>45741</v>
      </c>
      <c r="D327" t="s">
        <v>123</v>
      </c>
      <c r="E327">
        <v>1200.5999999999999</v>
      </c>
      <c r="G327">
        <v>-1200.5999999999999</v>
      </c>
      <c r="H327" t="s">
        <v>72</v>
      </c>
      <c r="I327" s="3" t="str">
        <f>_xlfn.XLOOKUP(Transactions[[#This Row],[Subcategory]],categories[Subcategory],categories[Category],"Add Subcategory")</f>
        <v>Living Expenses</v>
      </c>
      <c r="J327" s="3" t="str">
        <f>_xlfn.XLOOKUP(Transactions[[#This Row],[Subcategory]],categories[Subcategory],categories[Category Type],"Add Subcategory")</f>
        <v>Expense</v>
      </c>
      <c r="M327" t="s">
        <v>15</v>
      </c>
    </row>
    <row r="328" spans="2:13" x14ac:dyDescent="0.3">
      <c r="B328" t="s">
        <v>8</v>
      </c>
      <c r="C328" s="1">
        <v>45741</v>
      </c>
      <c r="D328" t="s">
        <v>82</v>
      </c>
      <c r="E328">
        <v>22.57</v>
      </c>
      <c r="G328">
        <v>-22.57</v>
      </c>
      <c r="H328" t="s">
        <v>75</v>
      </c>
      <c r="I328" s="3" t="str">
        <f>_xlfn.XLOOKUP(Transactions[[#This Row],[Subcategory]],categories[Subcategory],categories[Category],"Add Subcategory")</f>
        <v>Transport</v>
      </c>
      <c r="J328" s="3" t="str">
        <f>_xlfn.XLOOKUP(Transactions[[#This Row],[Subcategory]],categories[Subcategory],categories[Category Type],"Add Subcategory")</f>
        <v>Expense</v>
      </c>
      <c r="M328" t="s">
        <v>15</v>
      </c>
    </row>
    <row r="329" spans="2:13" x14ac:dyDescent="0.3">
      <c r="B329" t="s">
        <v>10</v>
      </c>
      <c r="C329" s="1">
        <v>45742</v>
      </c>
      <c r="D329" t="s">
        <v>109</v>
      </c>
      <c r="E329">
        <v>154.62</v>
      </c>
      <c r="G329">
        <v>-154.62</v>
      </c>
      <c r="H329" t="s">
        <v>66</v>
      </c>
      <c r="I329" s="3" t="str">
        <f>_xlfn.XLOOKUP(Transactions[[#This Row],[Subcategory]],categories[Subcategory],categories[Category],"Add Subcategory")</f>
        <v>Discretionary</v>
      </c>
      <c r="J329" s="3" t="str">
        <f>_xlfn.XLOOKUP(Transactions[[#This Row],[Subcategory]],categories[Subcategory],categories[Category Type],"Add Subcategory")</f>
        <v>Expense</v>
      </c>
      <c r="M329" t="s">
        <v>20</v>
      </c>
    </row>
    <row r="330" spans="2:13" x14ac:dyDescent="0.3">
      <c r="B330" t="s">
        <v>14</v>
      </c>
      <c r="C330" s="1">
        <v>45742</v>
      </c>
      <c r="D330" t="s">
        <v>123</v>
      </c>
      <c r="E330">
        <v>1085.8499999999999</v>
      </c>
      <c r="G330">
        <v>-1085.8499999999999</v>
      </c>
      <c r="H330" t="s">
        <v>72</v>
      </c>
      <c r="I330" s="3" t="str">
        <f>_xlfn.XLOOKUP(Transactions[[#This Row],[Subcategory]],categories[Subcategory],categories[Category],"Add Subcategory")</f>
        <v>Living Expenses</v>
      </c>
      <c r="J330" s="3" t="str">
        <f>_xlfn.XLOOKUP(Transactions[[#This Row],[Subcategory]],categories[Subcategory],categories[Category Type],"Add Subcategory")</f>
        <v>Expense</v>
      </c>
      <c r="M330" t="s">
        <v>15</v>
      </c>
    </row>
    <row r="331" spans="2:13" x14ac:dyDescent="0.3">
      <c r="B331" t="s">
        <v>14</v>
      </c>
      <c r="C331" s="1">
        <v>45742</v>
      </c>
      <c r="D331" t="s">
        <v>87</v>
      </c>
      <c r="E331">
        <v>39.18</v>
      </c>
      <c r="G331">
        <v>-39.18</v>
      </c>
      <c r="H331" t="s">
        <v>71</v>
      </c>
      <c r="I331" s="3" t="str">
        <f>_xlfn.XLOOKUP(Transactions[[#This Row],[Subcategory]],categories[Subcategory],categories[Category],"Add Subcategory")</f>
        <v>Living Expenses</v>
      </c>
      <c r="J331" s="3" t="str">
        <f>_xlfn.XLOOKUP(Transactions[[#This Row],[Subcategory]],categories[Subcategory],categories[Category Type],"Add Subcategory")</f>
        <v>Expense</v>
      </c>
      <c r="M331" t="s">
        <v>15</v>
      </c>
    </row>
    <row r="332" spans="2:13" x14ac:dyDescent="0.3">
      <c r="B332" t="s">
        <v>14</v>
      </c>
      <c r="C332" s="1">
        <v>45742</v>
      </c>
      <c r="D332" t="s">
        <v>92</v>
      </c>
      <c r="E332">
        <v>40.58</v>
      </c>
      <c r="G332">
        <v>-40.58</v>
      </c>
      <c r="H332" t="s">
        <v>63</v>
      </c>
      <c r="I332" s="3" t="str">
        <f>_xlfn.XLOOKUP(Transactions[[#This Row],[Subcategory]],categories[Subcategory],categories[Category],"Add Subcategory")</f>
        <v>Dining Out</v>
      </c>
      <c r="J332" s="3" t="str">
        <f>_xlfn.XLOOKUP(Transactions[[#This Row],[Subcategory]],categories[Subcategory],categories[Category Type],"Add Subcategory")</f>
        <v>Expense</v>
      </c>
      <c r="M332" t="s">
        <v>18</v>
      </c>
    </row>
    <row r="333" spans="2:13" x14ac:dyDescent="0.3">
      <c r="B333" t="s">
        <v>14</v>
      </c>
      <c r="C333" s="1">
        <v>45742</v>
      </c>
      <c r="D333" t="s">
        <v>118</v>
      </c>
      <c r="E333">
        <v>25.74</v>
      </c>
      <c r="G333">
        <v>-25.74</v>
      </c>
      <c r="H333" t="s">
        <v>75</v>
      </c>
      <c r="I333" s="3" t="str">
        <f>_xlfn.XLOOKUP(Transactions[[#This Row],[Subcategory]],categories[Subcategory],categories[Category],"Add Subcategory")</f>
        <v>Transport</v>
      </c>
      <c r="J333" s="3" t="str">
        <f>_xlfn.XLOOKUP(Transactions[[#This Row],[Subcategory]],categories[Subcategory],categories[Category Type],"Add Subcategory")</f>
        <v>Expense</v>
      </c>
      <c r="M333" t="s">
        <v>15</v>
      </c>
    </row>
    <row r="334" spans="2:13" x14ac:dyDescent="0.3">
      <c r="B334" t="s">
        <v>8</v>
      </c>
      <c r="C334" s="1">
        <v>45742</v>
      </c>
      <c r="D334" t="s">
        <v>122</v>
      </c>
      <c r="F334">
        <v>1493.14</v>
      </c>
      <c r="G334">
        <v>1493.14</v>
      </c>
      <c r="H334" t="s">
        <v>79</v>
      </c>
      <c r="I334" s="3" t="str">
        <f>_xlfn.XLOOKUP(Transactions[[#This Row],[Subcategory]],categories[Subcategory],categories[Category],"Add Subcategory")</f>
        <v>Variable</v>
      </c>
      <c r="J334" s="3" t="str">
        <f>_xlfn.XLOOKUP(Transactions[[#This Row],[Subcategory]],categories[Subcategory],categories[Category Type],"Add Subcategory")</f>
        <v>Income</v>
      </c>
      <c r="M334" t="s">
        <v>15</v>
      </c>
    </row>
    <row r="335" spans="2:13" x14ac:dyDescent="0.3">
      <c r="B335" t="s">
        <v>8</v>
      </c>
      <c r="C335" s="1">
        <v>45742</v>
      </c>
      <c r="D335" t="s">
        <v>93</v>
      </c>
      <c r="E335">
        <v>197.3</v>
      </c>
      <c r="G335">
        <v>-197.3</v>
      </c>
      <c r="H335" t="s">
        <v>67</v>
      </c>
      <c r="I335" s="3" t="str">
        <f>_xlfn.XLOOKUP(Transactions[[#This Row],[Subcategory]],categories[Subcategory],categories[Category],"Add Subcategory")</f>
        <v>Discretionary</v>
      </c>
      <c r="J335" s="3" t="str">
        <f>_xlfn.XLOOKUP(Transactions[[#This Row],[Subcategory]],categories[Subcategory],categories[Category Type],"Add Subcategory")</f>
        <v>Expense</v>
      </c>
      <c r="M335" t="s">
        <v>21</v>
      </c>
    </row>
    <row r="336" spans="2:13" x14ac:dyDescent="0.3">
      <c r="B336" t="s">
        <v>8</v>
      </c>
      <c r="C336" s="1">
        <v>45742</v>
      </c>
      <c r="D336" t="s">
        <v>87</v>
      </c>
      <c r="E336">
        <v>67.87</v>
      </c>
      <c r="G336">
        <v>-67.87</v>
      </c>
      <c r="H336" t="s">
        <v>71</v>
      </c>
      <c r="I336" s="3" t="str">
        <f>_xlfn.XLOOKUP(Transactions[[#This Row],[Subcategory]],categories[Subcategory],categories[Category],"Add Subcategory")</f>
        <v>Living Expenses</v>
      </c>
      <c r="J336" s="3" t="str">
        <f>_xlfn.XLOOKUP(Transactions[[#This Row],[Subcategory]],categories[Subcategory],categories[Category Type],"Add Subcategory")</f>
        <v>Expense</v>
      </c>
      <c r="M336" t="s">
        <v>22</v>
      </c>
    </row>
    <row r="337" spans="2:13" x14ac:dyDescent="0.3">
      <c r="B337" t="s">
        <v>10</v>
      </c>
      <c r="C337" s="1">
        <v>45743</v>
      </c>
      <c r="D337" t="s">
        <v>131</v>
      </c>
      <c r="E337">
        <v>96.55</v>
      </c>
      <c r="G337">
        <v>-96.55</v>
      </c>
      <c r="H337" t="s">
        <v>25</v>
      </c>
      <c r="I337" s="3" t="str">
        <f>_xlfn.XLOOKUP(Transactions[[#This Row],[Subcategory]],categories[Subcategory],categories[Category],"Add Subcategory")</f>
        <v>Discretionary</v>
      </c>
      <c r="J337" s="3" t="str">
        <f>_xlfn.XLOOKUP(Transactions[[#This Row],[Subcategory]],categories[Subcategory],categories[Category Type],"Add Subcategory")</f>
        <v>Expense</v>
      </c>
      <c r="M337" t="s">
        <v>23</v>
      </c>
    </row>
    <row r="338" spans="2:13" x14ac:dyDescent="0.3">
      <c r="B338" t="s">
        <v>10</v>
      </c>
      <c r="C338" s="1">
        <v>45743</v>
      </c>
      <c r="D338" t="s">
        <v>101</v>
      </c>
      <c r="E338">
        <v>535.92999999999995</v>
      </c>
      <c r="G338">
        <v>-535.92999999999995</v>
      </c>
      <c r="H338" t="s">
        <v>70</v>
      </c>
      <c r="I338" s="3" t="str">
        <f>_xlfn.XLOOKUP(Transactions[[#This Row],[Subcategory]],categories[Subcategory],categories[Category],"Add Subcategory")</f>
        <v>Living Expenses</v>
      </c>
      <c r="J338" s="3" t="str">
        <f>_xlfn.XLOOKUP(Transactions[[#This Row],[Subcategory]],categories[Subcategory],categories[Category Type],"Add Subcategory")</f>
        <v>Expense</v>
      </c>
      <c r="M338" t="s">
        <v>24</v>
      </c>
    </row>
    <row r="339" spans="2:13" x14ac:dyDescent="0.3">
      <c r="B339" t="s">
        <v>10</v>
      </c>
      <c r="C339" s="1">
        <v>45744</v>
      </c>
      <c r="D339" t="s">
        <v>90</v>
      </c>
      <c r="F339">
        <v>5210.53</v>
      </c>
      <c r="G339">
        <v>5210.53</v>
      </c>
      <c r="H339" t="s">
        <v>68</v>
      </c>
      <c r="I339" s="3" t="str">
        <f>_xlfn.XLOOKUP(Transactions[[#This Row],[Subcategory]],categories[Subcategory],categories[Category],"Add Subcategory")</f>
        <v>Fixed</v>
      </c>
      <c r="J339" s="3" t="str">
        <f>_xlfn.XLOOKUP(Transactions[[#This Row],[Subcategory]],categories[Subcategory],categories[Category Type],"Add Subcategory")</f>
        <v>Income</v>
      </c>
      <c r="M339" t="s">
        <v>25</v>
      </c>
    </row>
    <row r="340" spans="2:13" x14ac:dyDescent="0.3">
      <c r="B340" t="s">
        <v>10</v>
      </c>
      <c r="C340" s="1">
        <v>45744</v>
      </c>
      <c r="D340" t="s">
        <v>78</v>
      </c>
      <c r="F340">
        <v>62.46</v>
      </c>
      <c r="G340">
        <v>62.46</v>
      </c>
      <c r="H340" t="s">
        <v>78</v>
      </c>
      <c r="I340" s="3" t="str">
        <f>_xlfn.XLOOKUP(Transactions[[#This Row],[Subcategory]],categories[Subcategory],categories[Category],"Add Subcategory")</f>
        <v>Variable</v>
      </c>
      <c r="J340" s="3" t="str">
        <f>_xlfn.XLOOKUP(Transactions[[#This Row],[Subcategory]],categories[Subcategory],categories[Category Type],"Add Subcategory")</f>
        <v>Income</v>
      </c>
      <c r="M340" t="s">
        <v>15</v>
      </c>
    </row>
    <row r="341" spans="2:13" x14ac:dyDescent="0.3">
      <c r="B341" t="s">
        <v>10</v>
      </c>
      <c r="C341" s="1">
        <v>45745</v>
      </c>
      <c r="D341" t="s">
        <v>99</v>
      </c>
      <c r="E341">
        <v>51.07</v>
      </c>
      <c r="G341">
        <v>-51.07</v>
      </c>
      <c r="H341" t="s">
        <v>71</v>
      </c>
      <c r="I341" s="3" t="str">
        <f>_xlfn.XLOOKUP(Transactions[[#This Row],[Subcategory]],categories[Subcategory],categories[Category],"Add Subcategory")</f>
        <v>Living Expenses</v>
      </c>
      <c r="J341" s="3" t="str">
        <f>_xlfn.XLOOKUP(Transactions[[#This Row],[Subcategory]],categories[Subcategory],categories[Category Type],"Add Subcategory")</f>
        <v>Expense</v>
      </c>
      <c r="M341" t="s">
        <v>15</v>
      </c>
    </row>
    <row r="342" spans="2:13" x14ac:dyDescent="0.3">
      <c r="B342" t="s">
        <v>10</v>
      </c>
      <c r="C342" s="1">
        <v>45745</v>
      </c>
      <c r="D342" t="s">
        <v>100</v>
      </c>
      <c r="E342">
        <v>79.760000000000005</v>
      </c>
      <c r="G342">
        <v>-79.760000000000005</v>
      </c>
      <c r="H342" t="s">
        <v>62</v>
      </c>
      <c r="I342" s="3" t="str">
        <f>_xlfn.XLOOKUP(Transactions[[#This Row],[Subcategory]],categories[Subcategory],categories[Category],"Add Subcategory")</f>
        <v>Dining Out</v>
      </c>
      <c r="J342" s="3" t="str">
        <f>_xlfn.XLOOKUP(Transactions[[#This Row],[Subcategory]],categories[Subcategory],categories[Category Type],"Add Subcategory")</f>
        <v>Expense</v>
      </c>
      <c r="M342" t="s">
        <v>27</v>
      </c>
    </row>
    <row r="343" spans="2:13" x14ac:dyDescent="0.3">
      <c r="B343" t="s">
        <v>8</v>
      </c>
      <c r="C343" s="1">
        <v>45745</v>
      </c>
      <c r="D343" t="s">
        <v>128</v>
      </c>
      <c r="E343">
        <v>64.37</v>
      </c>
      <c r="G343">
        <v>-64.37</v>
      </c>
      <c r="H343" t="s">
        <v>62</v>
      </c>
      <c r="I343" s="3" t="str">
        <f>_xlfn.XLOOKUP(Transactions[[#This Row],[Subcategory]],categories[Subcategory],categories[Category],"Add Subcategory")</f>
        <v>Dining Out</v>
      </c>
      <c r="J343" s="3" t="str">
        <f>_xlfn.XLOOKUP(Transactions[[#This Row],[Subcategory]],categories[Subcategory],categories[Category Type],"Add Subcategory")</f>
        <v>Expense</v>
      </c>
      <c r="M343" t="s">
        <v>28</v>
      </c>
    </row>
    <row r="344" spans="2:13" x14ac:dyDescent="0.3">
      <c r="B344" t="s">
        <v>8</v>
      </c>
      <c r="C344" s="1">
        <v>45745</v>
      </c>
      <c r="D344" t="s">
        <v>98</v>
      </c>
      <c r="E344">
        <v>110.54</v>
      </c>
      <c r="G344">
        <v>-110.54</v>
      </c>
      <c r="H344" t="s">
        <v>26</v>
      </c>
      <c r="I344" s="3" t="str">
        <f>_xlfn.XLOOKUP(Transactions[[#This Row],[Subcategory]],categories[Subcategory],categories[Category],"Add Subcategory")</f>
        <v>Medical</v>
      </c>
      <c r="J344" s="3" t="str">
        <f>_xlfn.XLOOKUP(Transactions[[#This Row],[Subcategory]],categories[Subcategory],categories[Category Type],"Add Subcategory")</f>
        <v>Expense</v>
      </c>
      <c r="M344" t="s">
        <v>21</v>
      </c>
    </row>
    <row r="345" spans="2:13" x14ac:dyDescent="0.3">
      <c r="B345" t="s">
        <v>8</v>
      </c>
      <c r="C345" s="1">
        <v>45745</v>
      </c>
      <c r="D345" t="s">
        <v>88</v>
      </c>
      <c r="E345">
        <v>13.05</v>
      </c>
      <c r="G345">
        <v>-13.05</v>
      </c>
      <c r="H345" t="s">
        <v>76</v>
      </c>
      <c r="I345" s="3" t="str">
        <f>_xlfn.XLOOKUP(Transactions[[#This Row],[Subcategory]],categories[Subcategory],categories[Category],"Add Subcategory")</f>
        <v>Transport</v>
      </c>
      <c r="J345" s="3" t="str">
        <f>_xlfn.XLOOKUP(Transactions[[#This Row],[Subcategory]],categories[Subcategory],categories[Category Type],"Add Subcategory")</f>
        <v>Expense</v>
      </c>
      <c r="M345" t="s">
        <v>15</v>
      </c>
    </row>
    <row r="346" spans="2:13" x14ac:dyDescent="0.3">
      <c r="B346" t="s">
        <v>10</v>
      </c>
      <c r="C346" s="1">
        <v>45746</v>
      </c>
      <c r="D346" t="s">
        <v>83</v>
      </c>
      <c r="E346">
        <v>207.1</v>
      </c>
      <c r="G346">
        <v>-207.1</v>
      </c>
      <c r="H346" t="s">
        <v>26</v>
      </c>
      <c r="I346" s="3" t="str">
        <f>_xlfn.XLOOKUP(Transactions[[#This Row],[Subcategory]],categories[Subcategory],categories[Category],"Add Subcategory")</f>
        <v>Medical</v>
      </c>
      <c r="J346" s="3" t="str">
        <f>_xlfn.XLOOKUP(Transactions[[#This Row],[Subcategory]],categories[Subcategory],categories[Category Type],"Add Subcategory")</f>
        <v>Expense</v>
      </c>
      <c r="M346" t="s">
        <v>15</v>
      </c>
    </row>
    <row r="347" spans="2:13" x14ac:dyDescent="0.3">
      <c r="B347" t="s">
        <v>14</v>
      </c>
      <c r="C347" s="1">
        <v>45746</v>
      </c>
      <c r="D347" t="s">
        <v>120</v>
      </c>
      <c r="E347">
        <v>519.14</v>
      </c>
      <c r="G347">
        <v>-519.14</v>
      </c>
      <c r="H347" t="s">
        <v>70</v>
      </c>
      <c r="I347" s="3" t="str">
        <f>_xlfn.XLOOKUP(Transactions[[#This Row],[Subcategory]],categories[Subcategory],categories[Category],"Add Subcategory")</f>
        <v>Living Expenses</v>
      </c>
      <c r="J347" s="3" t="str">
        <f>_xlfn.XLOOKUP(Transactions[[#This Row],[Subcategory]],categories[Subcategory],categories[Category Type],"Add Subcategory")</f>
        <v>Expense</v>
      </c>
      <c r="M347" t="s">
        <v>15</v>
      </c>
    </row>
    <row r="348" spans="2:13" x14ac:dyDescent="0.3">
      <c r="B348" t="s">
        <v>14</v>
      </c>
      <c r="C348" s="1">
        <v>45746</v>
      </c>
      <c r="D348" t="s">
        <v>143</v>
      </c>
      <c r="E348">
        <v>302.25</v>
      </c>
      <c r="G348">
        <v>-302.25</v>
      </c>
      <c r="H348" t="s">
        <v>64</v>
      </c>
      <c r="I348" s="3" t="str">
        <f>_xlfn.XLOOKUP(Transactions[[#This Row],[Subcategory]],categories[Subcategory],categories[Category],"Add Subcategory")</f>
        <v>Discretionary</v>
      </c>
      <c r="J348" s="3" t="str">
        <f>_xlfn.XLOOKUP(Transactions[[#This Row],[Subcategory]],categories[Subcategory],categories[Category Type],"Add Subcategory")</f>
        <v>Expense</v>
      </c>
      <c r="M348" t="s">
        <v>18</v>
      </c>
    </row>
    <row r="349" spans="2:13" x14ac:dyDescent="0.3">
      <c r="B349" t="s">
        <v>14</v>
      </c>
      <c r="C349" s="1">
        <v>45746</v>
      </c>
      <c r="D349" t="s">
        <v>114</v>
      </c>
      <c r="E349">
        <v>182.61</v>
      </c>
      <c r="G349">
        <v>-182.61</v>
      </c>
      <c r="H349" t="s">
        <v>66</v>
      </c>
      <c r="I349" s="3" t="str">
        <f>_xlfn.XLOOKUP(Transactions[[#This Row],[Subcategory]],categories[Subcategory],categories[Category],"Add Subcategory")</f>
        <v>Discretionary</v>
      </c>
      <c r="J349" s="3" t="str">
        <f>_xlfn.XLOOKUP(Transactions[[#This Row],[Subcategory]],categories[Subcategory],categories[Category Type],"Add Subcategory")</f>
        <v>Expense</v>
      </c>
      <c r="M349" t="s">
        <v>23</v>
      </c>
    </row>
    <row r="350" spans="2:13" x14ac:dyDescent="0.3">
      <c r="B350" t="s">
        <v>14</v>
      </c>
      <c r="C350" s="1">
        <v>45746</v>
      </c>
      <c r="D350" t="s">
        <v>118</v>
      </c>
      <c r="E350">
        <v>14.36</v>
      </c>
      <c r="G350">
        <v>-14.36</v>
      </c>
      <c r="H350" t="s">
        <v>75</v>
      </c>
      <c r="I350" s="3" t="str">
        <f>_xlfn.XLOOKUP(Transactions[[#This Row],[Subcategory]],categories[Subcategory],categories[Category],"Add Subcategory")</f>
        <v>Transport</v>
      </c>
      <c r="J350" s="3" t="str">
        <f>_xlfn.XLOOKUP(Transactions[[#This Row],[Subcategory]],categories[Subcategory],categories[Category Type],"Add Subcategory")</f>
        <v>Expense</v>
      </c>
      <c r="M350" t="s">
        <v>23</v>
      </c>
    </row>
    <row r="351" spans="2:13" x14ac:dyDescent="0.3">
      <c r="B351" t="s">
        <v>14</v>
      </c>
      <c r="C351" s="1">
        <v>45746</v>
      </c>
      <c r="D351" t="s">
        <v>97</v>
      </c>
      <c r="E351">
        <v>69.27</v>
      </c>
      <c r="G351">
        <v>-69.27</v>
      </c>
      <c r="H351" t="s">
        <v>63</v>
      </c>
      <c r="I351" s="3" t="str">
        <f>_xlfn.XLOOKUP(Transactions[[#This Row],[Subcategory]],categories[Subcategory],categories[Category],"Add Subcategory")</f>
        <v>Dining Out</v>
      </c>
      <c r="J351" s="3" t="str">
        <f>_xlfn.XLOOKUP(Transactions[[#This Row],[Subcategory]],categories[Subcategory],categories[Category Type],"Add Subcategory")</f>
        <v>Expense</v>
      </c>
      <c r="M351" t="s">
        <v>29</v>
      </c>
    </row>
    <row r="352" spans="2:13" x14ac:dyDescent="0.3">
      <c r="B352" t="s">
        <v>10</v>
      </c>
      <c r="C352" s="1">
        <v>45747</v>
      </c>
      <c r="D352" t="s">
        <v>111</v>
      </c>
      <c r="E352">
        <v>11.95</v>
      </c>
      <c r="G352">
        <v>-11.95</v>
      </c>
      <c r="H352" t="s">
        <v>76</v>
      </c>
      <c r="I352" s="3" t="str">
        <f>_xlfn.XLOOKUP(Transactions[[#This Row],[Subcategory]],categories[Subcategory],categories[Category],"Add Subcategory")</f>
        <v>Transport</v>
      </c>
      <c r="J352" s="3" t="str">
        <f>_xlfn.XLOOKUP(Transactions[[#This Row],[Subcategory]],categories[Subcategory],categories[Category Type],"Add Subcategory")</f>
        <v>Expense</v>
      </c>
      <c r="M352" t="s">
        <v>20</v>
      </c>
    </row>
    <row r="353" spans="2:13" x14ac:dyDescent="0.3">
      <c r="B353" t="s">
        <v>14</v>
      </c>
      <c r="C353" s="1">
        <v>45747</v>
      </c>
      <c r="D353" t="s">
        <v>138</v>
      </c>
      <c r="E353">
        <v>161.62</v>
      </c>
      <c r="G353">
        <v>-161.62</v>
      </c>
      <c r="H353" t="s">
        <v>80</v>
      </c>
      <c r="I353" s="3" t="str">
        <f>_xlfn.XLOOKUP(Transactions[[#This Row],[Subcategory]],categories[Subcategory],categories[Category],"Add Subcategory")</f>
        <v>Variable</v>
      </c>
      <c r="J353" s="3" t="str">
        <f>_xlfn.XLOOKUP(Transactions[[#This Row],[Subcategory]],categories[Subcategory],categories[Category Type],"Add Subcategory")</f>
        <v>Expense</v>
      </c>
      <c r="M353" t="s">
        <v>15</v>
      </c>
    </row>
    <row r="354" spans="2:13" x14ac:dyDescent="0.3">
      <c r="B354" t="s">
        <v>8</v>
      </c>
      <c r="C354" s="1">
        <v>45747</v>
      </c>
      <c r="D354" t="s">
        <v>111</v>
      </c>
      <c r="E354">
        <v>35.68</v>
      </c>
      <c r="G354">
        <v>-35.68</v>
      </c>
      <c r="H354" t="s">
        <v>76</v>
      </c>
      <c r="I354" s="3" t="str">
        <f>_xlfn.XLOOKUP(Transactions[[#This Row],[Subcategory]],categories[Subcategory],categories[Category],"Add Subcategory")</f>
        <v>Transport</v>
      </c>
      <c r="J354" s="3" t="str">
        <f>_xlfn.XLOOKUP(Transactions[[#This Row],[Subcategory]],categories[Subcategory],categories[Category Type],"Add Subcategory")</f>
        <v>Expense</v>
      </c>
      <c r="M354" t="s">
        <v>15</v>
      </c>
    </row>
    <row r="355" spans="2:13" x14ac:dyDescent="0.3">
      <c r="B355" t="s">
        <v>8</v>
      </c>
      <c r="C355" s="1">
        <v>45747</v>
      </c>
      <c r="D355" t="s">
        <v>103</v>
      </c>
      <c r="E355">
        <v>1313.94</v>
      </c>
      <c r="G355">
        <v>-1313.94</v>
      </c>
      <c r="H355" t="s">
        <v>74</v>
      </c>
      <c r="I355" s="3" t="str">
        <f>_xlfn.XLOOKUP(Transactions[[#This Row],[Subcategory]],categories[Subcategory],categories[Category],"Add Subcategory")</f>
        <v>Transfer</v>
      </c>
      <c r="J355" s="3" t="str">
        <f>_xlfn.XLOOKUP(Transactions[[#This Row],[Subcategory]],categories[Subcategory],categories[Category Type],"Add Subcategory")</f>
        <v>Not Reported</v>
      </c>
      <c r="M355" t="s">
        <v>15</v>
      </c>
    </row>
    <row r="356" spans="2:13" x14ac:dyDescent="0.3">
      <c r="B356" t="s">
        <v>8</v>
      </c>
      <c r="C356" s="1">
        <v>45747</v>
      </c>
      <c r="D356" t="s">
        <v>126</v>
      </c>
      <c r="E356">
        <v>12.13</v>
      </c>
      <c r="G356">
        <v>-12.13</v>
      </c>
      <c r="H356" t="s">
        <v>61</v>
      </c>
      <c r="I356" s="3" t="str">
        <f>_xlfn.XLOOKUP(Transactions[[#This Row],[Subcategory]],categories[Subcategory],categories[Category],"Add Subcategory")</f>
        <v>Dining Out</v>
      </c>
      <c r="J356" s="3" t="str">
        <f>_xlfn.XLOOKUP(Transactions[[#This Row],[Subcategory]],categories[Subcategory],categories[Category Type],"Add Subcategory")</f>
        <v>Expense</v>
      </c>
      <c r="M356" t="s">
        <v>15</v>
      </c>
    </row>
    <row r="357" spans="2:13" x14ac:dyDescent="0.3">
      <c r="B357" t="s">
        <v>10</v>
      </c>
      <c r="C357" s="1">
        <v>45748</v>
      </c>
      <c r="D357" t="s">
        <v>130</v>
      </c>
      <c r="E357">
        <v>104.25</v>
      </c>
      <c r="G357">
        <v>-104.25</v>
      </c>
      <c r="H357" t="s">
        <v>66</v>
      </c>
      <c r="I357" s="3" t="str">
        <f>_xlfn.XLOOKUP(Transactions[[#This Row],[Subcategory]],categories[Subcategory],categories[Category],"Add Subcategory")</f>
        <v>Discretionary</v>
      </c>
      <c r="J357" s="3" t="str">
        <f>_xlfn.XLOOKUP(Transactions[[#This Row],[Subcategory]],categories[Subcategory],categories[Category Type],"Add Subcategory")</f>
        <v>Expense</v>
      </c>
      <c r="M357" t="s">
        <v>15</v>
      </c>
    </row>
    <row r="358" spans="2:13" x14ac:dyDescent="0.3">
      <c r="B358" t="s">
        <v>10</v>
      </c>
      <c r="C358" s="1">
        <v>45748</v>
      </c>
      <c r="D358" t="s">
        <v>130</v>
      </c>
      <c r="E358">
        <v>61.57</v>
      </c>
      <c r="G358">
        <v>-61.57</v>
      </c>
      <c r="H358" t="s">
        <v>66</v>
      </c>
      <c r="I358" s="3" t="str">
        <f>_xlfn.XLOOKUP(Transactions[[#This Row],[Subcategory]],categories[Subcategory],categories[Category],"Add Subcategory")</f>
        <v>Discretionary</v>
      </c>
      <c r="J358" s="3" t="str">
        <f>_xlfn.XLOOKUP(Transactions[[#This Row],[Subcategory]],categories[Subcategory],categories[Category Type],"Add Subcategory")</f>
        <v>Expense</v>
      </c>
      <c r="M358" t="s">
        <v>18</v>
      </c>
    </row>
    <row r="359" spans="2:13" x14ac:dyDescent="0.3">
      <c r="B359" t="s">
        <v>10</v>
      </c>
      <c r="C359" s="1">
        <v>45748</v>
      </c>
      <c r="D359" t="s">
        <v>99</v>
      </c>
      <c r="E359">
        <v>37.78</v>
      </c>
      <c r="G359">
        <v>-37.78</v>
      </c>
      <c r="H359" t="s">
        <v>71</v>
      </c>
      <c r="I359" s="3" t="str">
        <f>_xlfn.XLOOKUP(Transactions[[#This Row],[Subcategory]],categories[Subcategory],categories[Category],"Add Subcategory")</f>
        <v>Living Expenses</v>
      </c>
      <c r="J359" s="3" t="str">
        <f>_xlfn.XLOOKUP(Transactions[[#This Row],[Subcategory]],categories[Subcategory],categories[Category Type],"Add Subcategory")</f>
        <v>Expense</v>
      </c>
      <c r="M359" t="s">
        <v>22</v>
      </c>
    </row>
    <row r="360" spans="2:13" x14ac:dyDescent="0.3">
      <c r="B360" t="s">
        <v>14</v>
      </c>
      <c r="C360" s="1">
        <v>45748</v>
      </c>
      <c r="D360" t="s">
        <v>92</v>
      </c>
      <c r="E360">
        <v>54.57</v>
      </c>
      <c r="G360">
        <v>-54.57</v>
      </c>
      <c r="H360" t="s">
        <v>63</v>
      </c>
      <c r="I360" s="3" t="str">
        <f>_xlfn.XLOOKUP(Transactions[[#This Row],[Subcategory]],categories[Subcategory],categories[Category],"Add Subcategory")</f>
        <v>Dining Out</v>
      </c>
      <c r="J360" s="3" t="str">
        <f>_xlfn.XLOOKUP(Transactions[[#This Row],[Subcategory]],categories[Subcategory],categories[Category Type],"Add Subcategory")</f>
        <v>Expense</v>
      </c>
      <c r="M360" t="s">
        <v>32</v>
      </c>
    </row>
    <row r="361" spans="2:13" x14ac:dyDescent="0.3">
      <c r="B361" t="s">
        <v>10</v>
      </c>
      <c r="C361" s="1">
        <v>45749</v>
      </c>
      <c r="D361" t="s">
        <v>90</v>
      </c>
      <c r="F361">
        <v>3527.84</v>
      </c>
      <c r="G361">
        <v>3527.84</v>
      </c>
      <c r="H361" t="s">
        <v>68</v>
      </c>
      <c r="I361" s="3" t="str">
        <f>_xlfn.XLOOKUP(Transactions[[#This Row],[Subcategory]],categories[Subcategory],categories[Category],"Add Subcategory")</f>
        <v>Fixed</v>
      </c>
      <c r="J361" s="3" t="str">
        <f>_xlfn.XLOOKUP(Transactions[[#This Row],[Subcategory]],categories[Subcategory],categories[Category Type],"Add Subcategory")</f>
        <v>Income</v>
      </c>
      <c r="M361" t="s">
        <v>22</v>
      </c>
    </row>
    <row r="362" spans="2:13" x14ac:dyDescent="0.3">
      <c r="B362" t="s">
        <v>10</v>
      </c>
      <c r="C362" s="1">
        <v>45749</v>
      </c>
      <c r="D362" t="s">
        <v>127</v>
      </c>
      <c r="E362">
        <v>58.07</v>
      </c>
      <c r="G362">
        <v>-58.07</v>
      </c>
      <c r="H362" t="s">
        <v>75</v>
      </c>
      <c r="I362" s="3" t="str">
        <f>_xlfn.XLOOKUP(Transactions[[#This Row],[Subcategory]],categories[Subcategory],categories[Category],"Add Subcategory")</f>
        <v>Transport</v>
      </c>
      <c r="J362" s="3" t="str">
        <f>_xlfn.XLOOKUP(Transactions[[#This Row],[Subcategory]],categories[Subcategory],categories[Category Type],"Add Subcategory")</f>
        <v>Expense</v>
      </c>
      <c r="M362" t="s">
        <v>24</v>
      </c>
    </row>
    <row r="363" spans="2:13" x14ac:dyDescent="0.3">
      <c r="B363" t="s">
        <v>10</v>
      </c>
      <c r="C363" s="1">
        <v>45749</v>
      </c>
      <c r="D363" t="s">
        <v>126</v>
      </c>
      <c r="E363">
        <v>6.04</v>
      </c>
      <c r="G363">
        <v>-6.04</v>
      </c>
      <c r="H363" t="s">
        <v>61</v>
      </c>
      <c r="I363" s="3" t="str">
        <f>_xlfn.XLOOKUP(Transactions[[#This Row],[Subcategory]],categories[Subcategory],categories[Category],"Add Subcategory")</f>
        <v>Dining Out</v>
      </c>
      <c r="J363" s="3" t="str">
        <f>_xlfn.XLOOKUP(Transactions[[#This Row],[Subcategory]],categories[Subcategory],categories[Category Type],"Add Subcategory")</f>
        <v>Expense</v>
      </c>
      <c r="M363" t="s">
        <v>23</v>
      </c>
    </row>
    <row r="364" spans="2:13" x14ac:dyDescent="0.3">
      <c r="B364" t="s">
        <v>10</v>
      </c>
      <c r="C364" s="1">
        <v>45749</v>
      </c>
      <c r="D364" t="s">
        <v>136</v>
      </c>
      <c r="E364">
        <v>172.81</v>
      </c>
      <c r="G364">
        <v>-172.81</v>
      </c>
      <c r="H364" t="s">
        <v>64</v>
      </c>
      <c r="I364" s="3" t="str">
        <f>_xlfn.XLOOKUP(Transactions[[#This Row],[Subcategory]],categories[Subcategory],categories[Category],"Add Subcategory")</f>
        <v>Discretionary</v>
      </c>
      <c r="J364" s="3" t="str">
        <f>_xlfn.XLOOKUP(Transactions[[#This Row],[Subcategory]],categories[Subcategory],categories[Category Type],"Add Subcategory")</f>
        <v>Expense</v>
      </c>
      <c r="M364" t="s">
        <v>15</v>
      </c>
    </row>
    <row r="365" spans="2:13" x14ac:dyDescent="0.3">
      <c r="B365" t="s">
        <v>10</v>
      </c>
      <c r="C365" s="1">
        <v>45749</v>
      </c>
      <c r="D365" t="s">
        <v>86</v>
      </c>
      <c r="E365">
        <v>229.48</v>
      </c>
      <c r="G365">
        <v>-229.48</v>
      </c>
      <c r="H365" t="s">
        <v>70</v>
      </c>
      <c r="I365" s="3" t="str">
        <f>_xlfn.XLOOKUP(Transactions[[#This Row],[Subcategory]],categories[Subcategory],categories[Category],"Add Subcategory")</f>
        <v>Living Expenses</v>
      </c>
      <c r="J365" s="3" t="str">
        <f>_xlfn.XLOOKUP(Transactions[[#This Row],[Subcategory]],categories[Subcategory],categories[Category Type],"Add Subcategory")</f>
        <v>Expense</v>
      </c>
      <c r="M365" t="s">
        <v>15</v>
      </c>
    </row>
    <row r="366" spans="2:13" x14ac:dyDescent="0.3">
      <c r="B366" t="s">
        <v>14</v>
      </c>
      <c r="C366" s="1">
        <v>45749</v>
      </c>
      <c r="D366" t="s">
        <v>127</v>
      </c>
      <c r="E366">
        <v>38.479999999999997</v>
      </c>
      <c r="G366">
        <v>-38.479999999999997</v>
      </c>
      <c r="H366" t="s">
        <v>75</v>
      </c>
      <c r="I366" s="3" t="str">
        <f>_xlfn.XLOOKUP(Transactions[[#This Row],[Subcategory]],categories[Subcategory],categories[Category],"Add Subcategory")</f>
        <v>Transport</v>
      </c>
      <c r="J366" s="3" t="str">
        <f>_xlfn.XLOOKUP(Transactions[[#This Row],[Subcategory]],categories[Subcategory],categories[Category Type],"Add Subcategory")</f>
        <v>Expense</v>
      </c>
      <c r="M366" t="s">
        <v>13</v>
      </c>
    </row>
    <row r="367" spans="2:13" x14ac:dyDescent="0.3">
      <c r="B367" t="s">
        <v>8</v>
      </c>
      <c r="C367" s="1">
        <v>45749</v>
      </c>
      <c r="D367" t="s">
        <v>100</v>
      </c>
      <c r="E367">
        <v>66.47</v>
      </c>
      <c r="G367">
        <v>-66.47</v>
      </c>
      <c r="H367" t="s">
        <v>62</v>
      </c>
      <c r="I367" s="3" t="str">
        <f>_xlfn.XLOOKUP(Transactions[[#This Row],[Subcategory]],categories[Subcategory],categories[Category],"Add Subcategory")</f>
        <v>Dining Out</v>
      </c>
      <c r="J367" s="3" t="str">
        <f>_xlfn.XLOOKUP(Transactions[[#This Row],[Subcategory]],categories[Subcategory],categories[Category Type],"Add Subcategory")</f>
        <v>Expense</v>
      </c>
      <c r="M367" t="s">
        <v>9</v>
      </c>
    </row>
    <row r="368" spans="2:13" x14ac:dyDescent="0.3">
      <c r="B368" t="s">
        <v>8</v>
      </c>
      <c r="C368" s="1">
        <v>45749</v>
      </c>
      <c r="D368" t="s">
        <v>86</v>
      </c>
      <c r="E368">
        <v>458.97</v>
      </c>
      <c r="G368">
        <v>-458.97</v>
      </c>
      <c r="H368" t="s">
        <v>70</v>
      </c>
      <c r="I368" s="3" t="str">
        <f>_xlfn.XLOOKUP(Transactions[[#This Row],[Subcategory]],categories[Subcategory],categories[Category],"Add Subcategory")</f>
        <v>Living Expenses</v>
      </c>
      <c r="J368" s="3" t="str">
        <f>_xlfn.XLOOKUP(Transactions[[#This Row],[Subcategory]],categories[Subcategory],categories[Category Type],"Add Subcategory")</f>
        <v>Expense</v>
      </c>
      <c r="M368" t="s">
        <v>12</v>
      </c>
    </row>
    <row r="369" spans="2:13" x14ac:dyDescent="0.3">
      <c r="B369" t="s">
        <v>8</v>
      </c>
      <c r="C369" s="1">
        <v>45749</v>
      </c>
      <c r="D369" t="s">
        <v>92</v>
      </c>
      <c r="E369">
        <v>27.16</v>
      </c>
      <c r="G369">
        <v>-27.16</v>
      </c>
      <c r="H369" t="s">
        <v>63</v>
      </c>
      <c r="I369" s="3" t="str">
        <f>_xlfn.XLOOKUP(Transactions[[#This Row],[Subcategory]],categories[Subcategory],categories[Category],"Add Subcategory")</f>
        <v>Dining Out</v>
      </c>
      <c r="J369" s="3" t="str">
        <f>_xlfn.XLOOKUP(Transactions[[#This Row],[Subcategory]],categories[Subcategory],categories[Category Type],"Add Subcategory")</f>
        <v>Expense</v>
      </c>
      <c r="M369" t="s">
        <v>15</v>
      </c>
    </row>
    <row r="370" spans="2:13" x14ac:dyDescent="0.3">
      <c r="B370" t="s">
        <v>10</v>
      </c>
      <c r="C370" s="1">
        <v>45750</v>
      </c>
      <c r="D370" t="s">
        <v>116</v>
      </c>
      <c r="F370">
        <v>4092.6</v>
      </c>
      <c r="G370">
        <v>4092.6</v>
      </c>
      <c r="H370" t="s">
        <v>68</v>
      </c>
      <c r="I370" s="3" t="str">
        <f>_xlfn.XLOOKUP(Transactions[[#This Row],[Subcategory]],categories[Subcategory],categories[Category],"Add Subcategory")</f>
        <v>Fixed</v>
      </c>
      <c r="J370" s="3" t="str">
        <f>_xlfn.XLOOKUP(Transactions[[#This Row],[Subcategory]],categories[Subcategory],categories[Category Type],"Add Subcategory")</f>
        <v>Income</v>
      </c>
      <c r="M370" t="s">
        <v>16</v>
      </c>
    </row>
    <row r="371" spans="2:13" x14ac:dyDescent="0.3">
      <c r="B371" t="s">
        <v>10</v>
      </c>
      <c r="C371" s="1">
        <v>45750</v>
      </c>
      <c r="D371" t="s">
        <v>132</v>
      </c>
      <c r="E371">
        <v>537.33000000000004</v>
      </c>
      <c r="G371">
        <v>-537.33000000000004</v>
      </c>
      <c r="H371" t="s">
        <v>60</v>
      </c>
      <c r="I371" s="3" t="str">
        <f>_xlfn.XLOOKUP(Transactions[[#This Row],[Subcategory]],categories[Subcategory],categories[Category],"Add Subcategory")</f>
        <v>Debt Repayment</v>
      </c>
      <c r="J371" s="3" t="str">
        <f>_xlfn.XLOOKUP(Transactions[[#This Row],[Subcategory]],categories[Subcategory],categories[Category Type],"Add Subcategory")</f>
        <v>Expense</v>
      </c>
      <c r="M371" t="s">
        <v>17</v>
      </c>
    </row>
    <row r="372" spans="2:13" x14ac:dyDescent="0.3">
      <c r="B372" t="s">
        <v>14</v>
      </c>
      <c r="C372" s="1">
        <v>45750</v>
      </c>
      <c r="D372" t="s">
        <v>94</v>
      </c>
      <c r="E372">
        <v>580.71</v>
      </c>
      <c r="G372">
        <v>-580.71</v>
      </c>
      <c r="H372" t="s">
        <v>60</v>
      </c>
      <c r="I372" s="3" t="str">
        <f>_xlfn.XLOOKUP(Transactions[[#This Row],[Subcategory]],categories[Subcategory],categories[Category],"Add Subcategory")</f>
        <v>Debt Repayment</v>
      </c>
      <c r="J372" s="3" t="str">
        <f>_xlfn.XLOOKUP(Transactions[[#This Row],[Subcategory]],categories[Subcategory],categories[Category Type],"Add Subcategory")</f>
        <v>Expense</v>
      </c>
      <c r="M372" t="s">
        <v>15</v>
      </c>
    </row>
    <row r="373" spans="2:13" x14ac:dyDescent="0.3">
      <c r="B373" t="s">
        <v>10</v>
      </c>
      <c r="C373" s="1">
        <v>45751</v>
      </c>
      <c r="D373" t="s">
        <v>83</v>
      </c>
      <c r="E373">
        <v>107.75</v>
      </c>
      <c r="G373">
        <v>-107.75</v>
      </c>
      <c r="H373" t="s">
        <v>26</v>
      </c>
      <c r="I373" s="3" t="str">
        <f>_xlfn.XLOOKUP(Transactions[[#This Row],[Subcategory]],categories[Subcategory],categories[Category],"Add Subcategory")</f>
        <v>Medical</v>
      </c>
      <c r="J373" s="3" t="str">
        <f>_xlfn.XLOOKUP(Transactions[[#This Row],[Subcategory]],categories[Subcategory],categories[Category Type],"Add Subcategory")</f>
        <v>Expense</v>
      </c>
      <c r="M373" t="s">
        <v>15</v>
      </c>
    </row>
    <row r="374" spans="2:13" x14ac:dyDescent="0.3">
      <c r="B374" t="s">
        <v>14</v>
      </c>
      <c r="C374" s="1">
        <v>45751</v>
      </c>
      <c r="D374" t="s">
        <v>94</v>
      </c>
      <c r="E374">
        <v>596.1</v>
      </c>
      <c r="G374">
        <v>-596.1</v>
      </c>
      <c r="H374" t="s">
        <v>60</v>
      </c>
      <c r="I374" s="3" t="str">
        <f>_xlfn.XLOOKUP(Transactions[[#This Row],[Subcategory]],categories[Subcategory],categories[Category],"Add Subcategory")</f>
        <v>Debt Repayment</v>
      </c>
      <c r="J374" s="3" t="str">
        <f>_xlfn.XLOOKUP(Transactions[[#This Row],[Subcategory]],categories[Subcategory],categories[Category Type],"Add Subcategory")</f>
        <v>Expense</v>
      </c>
      <c r="M374" t="s">
        <v>15</v>
      </c>
    </row>
    <row r="375" spans="2:13" x14ac:dyDescent="0.3">
      <c r="B375" t="s">
        <v>14</v>
      </c>
      <c r="C375" s="1">
        <v>45751</v>
      </c>
      <c r="D375" t="s">
        <v>138</v>
      </c>
      <c r="E375">
        <v>320.44</v>
      </c>
      <c r="G375">
        <v>-320.44</v>
      </c>
      <c r="H375" t="s">
        <v>80</v>
      </c>
      <c r="I375" s="3" t="str">
        <f>_xlfn.XLOOKUP(Transactions[[#This Row],[Subcategory]],categories[Subcategory],categories[Category],"Add Subcategory")</f>
        <v>Variable</v>
      </c>
      <c r="J375" s="3" t="str">
        <f>_xlfn.XLOOKUP(Transactions[[#This Row],[Subcategory]],categories[Subcategory],categories[Category Type],"Add Subcategory")</f>
        <v>Expense</v>
      </c>
      <c r="M375" t="s">
        <v>15</v>
      </c>
    </row>
    <row r="376" spans="2:13" x14ac:dyDescent="0.3">
      <c r="B376" t="s">
        <v>14</v>
      </c>
      <c r="C376" s="1">
        <v>45751</v>
      </c>
      <c r="D376" t="s">
        <v>130</v>
      </c>
      <c r="E376">
        <v>40.58</v>
      </c>
      <c r="G376">
        <v>-40.58</v>
      </c>
      <c r="H376" t="s">
        <v>66</v>
      </c>
      <c r="I376" s="3" t="str">
        <f>_xlfn.XLOOKUP(Transactions[[#This Row],[Subcategory]],categories[Subcategory],categories[Category],"Add Subcategory")</f>
        <v>Discretionary</v>
      </c>
      <c r="J376" s="3" t="str">
        <f>_xlfn.XLOOKUP(Transactions[[#This Row],[Subcategory]],categories[Subcategory],categories[Category Type],"Add Subcategory")</f>
        <v>Expense</v>
      </c>
      <c r="M376" t="s">
        <v>18</v>
      </c>
    </row>
    <row r="377" spans="2:13" x14ac:dyDescent="0.3">
      <c r="B377" t="s">
        <v>8</v>
      </c>
      <c r="C377" s="1">
        <v>45752</v>
      </c>
      <c r="D377" t="s">
        <v>123</v>
      </c>
      <c r="E377">
        <v>1165.6099999999999</v>
      </c>
      <c r="G377">
        <v>-1165.6099999999999</v>
      </c>
      <c r="H377" t="s">
        <v>72</v>
      </c>
      <c r="I377" s="3" t="str">
        <f>_xlfn.XLOOKUP(Transactions[[#This Row],[Subcategory]],categories[Subcategory],categories[Category],"Add Subcategory")</f>
        <v>Living Expenses</v>
      </c>
      <c r="J377" s="3" t="str">
        <f>_xlfn.XLOOKUP(Transactions[[#This Row],[Subcategory]],categories[Subcategory],categories[Category Type],"Add Subcategory")</f>
        <v>Expense</v>
      </c>
      <c r="M377" t="s">
        <v>19</v>
      </c>
    </row>
    <row r="378" spans="2:13" x14ac:dyDescent="0.3">
      <c r="B378" t="s">
        <v>8</v>
      </c>
      <c r="C378" s="1">
        <v>45752</v>
      </c>
      <c r="D378" t="s">
        <v>87</v>
      </c>
      <c r="E378">
        <v>53.17</v>
      </c>
      <c r="G378">
        <v>-53.17</v>
      </c>
      <c r="H378" t="s">
        <v>71</v>
      </c>
      <c r="I378" s="3" t="str">
        <f>_xlfn.XLOOKUP(Transactions[[#This Row],[Subcategory]],categories[Subcategory],categories[Category],"Add Subcategory")</f>
        <v>Living Expenses</v>
      </c>
      <c r="J378" s="3" t="str">
        <f>_xlfn.XLOOKUP(Transactions[[#This Row],[Subcategory]],categories[Subcategory],categories[Category Type],"Add Subcategory")</f>
        <v>Expense</v>
      </c>
      <c r="M378" t="s">
        <v>15</v>
      </c>
    </row>
    <row r="379" spans="2:13" x14ac:dyDescent="0.3">
      <c r="B379" t="s">
        <v>8</v>
      </c>
      <c r="C379" s="1">
        <v>45752</v>
      </c>
      <c r="D379" t="s">
        <v>128</v>
      </c>
      <c r="E379">
        <v>86.76</v>
      </c>
      <c r="G379">
        <v>-86.76</v>
      </c>
      <c r="H379" t="s">
        <v>62</v>
      </c>
      <c r="I379" s="3" t="str">
        <f>_xlfn.XLOOKUP(Transactions[[#This Row],[Subcategory]],categories[Subcategory],categories[Category],"Add Subcategory")</f>
        <v>Dining Out</v>
      </c>
      <c r="J379" s="3" t="str">
        <f>_xlfn.XLOOKUP(Transactions[[#This Row],[Subcategory]],categories[Subcategory],categories[Category Type],"Add Subcategory")</f>
        <v>Expense</v>
      </c>
      <c r="M379" t="s">
        <v>15</v>
      </c>
    </row>
    <row r="380" spans="2:13" x14ac:dyDescent="0.3">
      <c r="B380" t="s">
        <v>8</v>
      </c>
      <c r="C380" s="1">
        <v>45753</v>
      </c>
      <c r="D380" t="s">
        <v>116</v>
      </c>
      <c r="F380">
        <v>5523.85</v>
      </c>
      <c r="G380">
        <v>5523.85</v>
      </c>
      <c r="H380" t="s">
        <v>68</v>
      </c>
      <c r="I380" s="3" t="str">
        <f>_xlfn.XLOOKUP(Transactions[[#This Row],[Subcategory]],categories[Subcategory],categories[Category],"Add Subcategory")</f>
        <v>Fixed</v>
      </c>
      <c r="J380" s="3" t="str">
        <f>_xlfn.XLOOKUP(Transactions[[#This Row],[Subcategory]],categories[Subcategory],categories[Category Type],"Add Subcategory")</f>
        <v>Income</v>
      </c>
      <c r="M380" t="s">
        <v>20</v>
      </c>
    </row>
    <row r="381" spans="2:13" x14ac:dyDescent="0.3">
      <c r="B381" t="s">
        <v>8</v>
      </c>
      <c r="C381" s="1">
        <v>45753</v>
      </c>
      <c r="D381" t="s">
        <v>126</v>
      </c>
      <c r="E381">
        <v>9.01</v>
      </c>
      <c r="G381">
        <v>-9.01</v>
      </c>
      <c r="H381" t="s">
        <v>61</v>
      </c>
      <c r="I381" s="3" t="str">
        <f>_xlfn.XLOOKUP(Transactions[[#This Row],[Subcategory]],categories[Subcategory],categories[Category],"Add Subcategory")</f>
        <v>Dining Out</v>
      </c>
      <c r="J381" s="3" t="str">
        <f>_xlfn.XLOOKUP(Transactions[[#This Row],[Subcategory]],categories[Subcategory],categories[Category Type],"Add Subcategory")</f>
        <v>Expense</v>
      </c>
      <c r="M381" t="s">
        <v>15</v>
      </c>
    </row>
    <row r="382" spans="2:13" x14ac:dyDescent="0.3">
      <c r="B382" t="s">
        <v>10</v>
      </c>
      <c r="C382" s="1">
        <v>45754</v>
      </c>
      <c r="D382" t="s">
        <v>88</v>
      </c>
      <c r="E382">
        <v>19.59</v>
      </c>
      <c r="G382">
        <v>-19.59</v>
      </c>
      <c r="H382" t="s">
        <v>76</v>
      </c>
      <c r="I382" s="3" t="str">
        <f>_xlfn.XLOOKUP(Transactions[[#This Row],[Subcategory]],categories[Subcategory],categories[Category],"Add Subcategory")</f>
        <v>Transport</v>
      </c>
      <c r="J382" s="3" t="str">
        <f>_xlfn.XLOOKUP(Transactions[[#This Row],[Subcategory]],categories[Subcategory],categories[Category Type],"Add Subcategory")</f>
        <v>Expense</v>
      </c>
      <c r="M382" t="s">
        <v>15</v>
      </c>
    </row>
    <row r="383" spans="2:13" x14ac:dyDescent="0.3">
      <c r="B383" t="s">
        <v>14</v>
      </c>
      <c r="C383" s="1">
        <v>45754</v>
      </c>
      <c r="D383" t="s">
        <v>78</v>
      </c>
      <c r="F383">
        <v>62.98</v>
      </c>
      <c r="G383">
        <v>62.98</v>
      </c>
      <c r="H383" t="s">
        <v>78</v>
      </c>
      <c r="I383" s="3" t="str">
        <f>_xlfn.XLOOKUP(Transactions[[#This Row],[Subcategory]],categories[Subcategory],categories[Category],"Add Subcategory")</f>
        <v>Variable</v>
      </c>
      <c r="J383" s="3" t="str">
        <f>_xlfn.XLOOKUP(Transactions[[#This Row],[Subcategory]],categories[Subcategory],categories[Category Type],"Add Subcategory")</f>
        <v>Income</v>
      </c>
      <c r="M383" t="s">
        <v>18</v>
      </c>
    </row>
    <row r="384" spans="2:13" x14ac:dyDescent="0.3">
      <c r="B384" t="s">
        <v>8</v>
      </c>
      <c r="C384" s="1">
        <v>45754</v>
      </c>
      <c r="D384" t="s">
        <v>94</v>
      </c>
      <c r="E384">
        <v>954.32</v>
      </c>
      <c r="G384">
        <v>-954.32</v>
      </c>
      <c r="H384" t="s">
        <v>60</v>
      </c>
      <c r="I384" s="3" t="str">
        <f>_xlfn.XLOOKUP(Transactions[[#This Row],[Subcategory]],categories[Subcategory],categories[Category],"Add Subcategory")</f>
        <v>Debt Repayment</v>
      </c>
      <c r="J384" s="3" t="str">
        <f>_xlfn.XLOOKUP(Transactions[[#This Row],[Subcategory]],categories[Subcategory],categories[Category Type],"Add Subcategory")</f>
        <v>Expense</v>
      </c>
      <c r="M384" t="s">
        <v>15</v>
      </c>
    </row>
    <row r="385" spans="2:13" x14ac:dyDescent="0.3">
      <c r="B385" t="s">
        <v>10</v>
      </c>
      <c r="C385" s="1">
        <v>45755</v>
      </c>
      <c r="D385" t="s">
        <v>119</v>
      </c>
      <c r="E385">
        <v>19.649999999999999</v>
      </c>
      <c r="G385">
        <v>-19.649999999999999</v>
      </c>
      <c r="H385" t="s">
        <v>76</v>
      </c>
      <c r="I385" s="3" t="str">
        <f>_xlfn.XLOOKUP(Transactions[[#This Row],[Subcategory]],categories[Subcategory],categories[Category],"Add Subcategory")</f>
        <v>Transport</v>
      </c>
      <c r="J385" s="3" t="str">
        <f>_xlfn.XLOOKUP(Transactions[[#This Row],[Subcategory]],categories[Subcategory],categories[Category Type],"Add Subcategory")</f>
        <v>Expense</v>
      </c>
      <c r="M385" t="s">
        <v>15</v>
      </c>
    </row>
    <row r="386" spans="2:13" x14ac:dyDescent="0.3">
      <c r="B386" t="s">
        <v>10</v>
      </c>
      <c r="C386" s="1">
        <v>45755</v>
      </c>
      <c r="D386" t="s">
        <v>83</v>
      </c>
      <c r="E386">
        <v>184.71</v>
      </c>
      <c r="G386">
        <v>-184.71</v>
      </c>
      <c r="H386" t="s">
        <v>26</v>
      </c>
      <c r="I386" s="3" t="str">
        <f>_xlfn.XLOOKUP(Transactions[[#This Row],[Subcategory]],categories[Subcategory],categories[Category],"Add Subcategory")</f>
        <v>Medical</v>
      </c>
      <c r="J386" s="3" t="str">
        <f>_xlfn.XLOOKUP(Transactions[[#This Row],[Subcategory]],categories[Subcategory],categories[Category Type],"Add Subcategory")</f>
        <v>Expense</v>
      </c>
      <c r="M386" t="s">
        <v>21</v>
      </c>
    </row>
    <row r="387" spans="2:13" x14ac:dyDescent="0.3">
      <c r="B387" t="s">
        <v>14</v>
      </c>
      <c r="C387" s="1">
        <v>45755</v>
      </c>
      <c r="D387" t="s">
        <v>101</v>
      </c>
      <c r="E387">
        <v>538.73</v>
      </c>
      <c r="G387">
        <v>-538.73</v>
      </c>
      <c r="H387" t="s">
        <v>70</v>
      </c>
      <c r="I387" s="3" t="str">
        <f>_xlfn.XLOOKUP(Transactions[[#This Row],[Subcategory]],categories[Subcategory],categories[Category],"Add Subcategory")</f>
        <v>Living Expenses</v>
      </c>
      <c r="J387" s="3" t="str">
        <f>_xlfn.XLOOKUP(Transactions[[#This Row],[Subcategory]],categories[Subcategory],categories[Category Type],"Add Subcategory")</f>
        <v>Expense</v>
      </c>
      <c r="M387" t="s">
        <v>22</v>
      </c>
    </row>
    <row r="388" spans="2:13" x14ac:dyDescent="0.3">
      <c r="B388" t="s">
        <v>14</v>
      </c>
      <c r="C388" s="1">
        <v>45755</v>
      </c>
      <c r="D388" t="s">
        <v>100</v>
      </c>
      <c r="E388">
        <v>26.89</v>
      </c>
      <c r="G388">
        <v>-26.89</v>
      </c>
      <c r="H388" t="s">
        <v>62</v>
      </c>
      <c r="I388" s="3" t="str">
        <f>_xlfn.XLOOKUP(Transactions[[#This Row],[Subcategory]],categories[Subcategory],categories[Category],"Add Subcategory")</f>
        <v>Dining Out</v>
      </c>
      <c r="J388" s="3" t="str">
        <f>_xlfn.XLOOKUP(Transactions[[#This Row],[Subcategory]],categories[Subcategory],categories[Category Type],"Add Subcategory")</f>
        <v>Expense</v>
      </c>
      <c r="M388" t="s">
        <v>23</v>
      </c>
    </row>
    <row r="389" spans="2:13" x14ac:dyDescent="0.3">
      <c r="B389" t="s">
        <v>8</v>
      </c>
      <c r="C389" s="1">
        <v>45756</v>
      </c>
      <c r="D389" t="s">
        <v>87</v>
      </c>
      <c r="E389">
        <v>39.880000000000003</v>
      </c>
      <c r="G389">
        <v>-39.880000000000003</v>
      </c>
      <c r="H389" t="s">
        <v>71</v>
      </c>
      <c r="I389" s="3" t="str">
        <f>_xlfn.XLOOKUP(Transactions[[#This Row],[Subcategory]],categories[Subcategory],categories[Category],"Add Subcategory")</f>
        <v>Living Expenses</v>
      </c>
      <c r="J389" s="3" t="str">
        <f>_xlfn.XLOOKUP(Transactions[[#This Row],[Subcategory]],categories[Subcategory],categories[Category Type],"Add Subcategory")</f>
        <v>Expense</v>
      </c>
      <c r="M389" t="s">
        <v>24</v>
      </c>
    </row>
    <row r="390" spans="2:13" x14ac:dyDescent="0.3">
      <c r="B390" t="s">
        <v>14</v>
      </c>
      <c r="C390" s="1">
        <v>45757</v>
      </c>
      <c r="D390" t="s">
        <v>118</v>
      </c>
      <c r="E390">
        <v>52.47</v>
      </c>
      <c r="G390">
        <v>-52.47</v>
      </c>
      <c r="H390" t="s">
        <v>75</v>
      </c>
      <c r="I390" s="3" t="str">
        <f>_xlfn.XLOOKUP(Transactions[[#This Row],[Subcategory]],categories[Subcategory],categories[Category],"Add Subcategory")</f>
        <v>Transport</v>
      </c>
      <c r="J390" s="3" t="str">
        <f>_xlfn.XLOOKUP(Transactions[[#This Row],[Subcategory]],categories[Subcategory],categories[Category Type],"Add Subcategory")</f>
        <v>Expense</v>
      </c>
      <c r="M390" t="s">
        <v>25</v>
      </c>
    </row>
    <row r="391" spans="2:13" x14ac:dyDescent="0.3">
      <c r="B391" t="s">
        <v>14</v>
      </c>
      <c r="C391" s="1">
        <v>45757</v>
      </c>
      <c r="D391" t="s">
        <v>125</v>
      </c>
      <c r="E391">
        <v>100.75</v>
      </c>
      <c r="G391">
        <v>-100.75</v>
      </c>
      <c r="H391" t="s">
        <v>67</v>
      </c>
      <c r="I391" s="3" t="str">
        <f>_xlfn.XLOOKUP(Transactions[[#This Row],[Subcategory]],categories[Subcategory],categories[Category],"Add Subcategory")</f>
        <v>Discretionary</v>
      </c>
      <c r="J391" s="3" t="str">
        <f>_xlfn.XLOOKUP(Transactions[[#This Row],[Subcategory]],categories[Subcategory],categories[Category Type],"Add Subcategory")</f>
        <v>Expense</v>
      </c>
      <c r="M391" t="s">
        <v>15</v>
      </c>
    </row>
    <row r="392" spans="2:13" x14ac:dyDescent="0.3">
      <c r="B392" t="s">
        <v>8</v>
      </c>
      <c r="C392" s="1">
        <v>45757</v>
      </c>
      <c r="D392" t="s">
        <v>112</v>
      </c>
      <c r="E392">
        <v>170.71</v>
      </c>
      <c r="G392">
        <v>-170.71</v>
      </c>
      <c r="H392" t="s">
        <v>69</v>
      </c>
      <c r="I392" s="3" t="str">
        <f>_xlfn.XLOOKUP(Transactions[[#This Row],[Subcategory]],categories[Subcategory],categories[Category],"Add Subcategory")</f>
        <v>Living Expenses</v>
      </c>
      <c r="J392" s="3" t="str">
        <f>_xlfn.XLOOKUP(Transactions[[#This Row],[Subcategory]],categories[Subcategory],categories[Category Type],"Add Subcategory")</f>
        <v>Expense</v>
      </c>
      <c r="M392" t="s">
        <v>15</v>
      </c>
    </row>
    <row r="393" spans="2:13" x14ac:dyDescent="0.3">
      <c r="B393" t="s">
        <v>8</v>
      </c>
      <c r="C393" s="1">
        <v>45757</v>
      </c>
      <c r="D393" t="s">
        <v>102</v>
      </c>
      <c r="E393">
        <v>4.92</v>
      </c>
      <c r="G393">
        <v>-4.92</v>
      </c>
      <c r="H393" t="s">
        <v>61</v>
      </c>
      <c r="I393" s="3" t="str">
        <f>_xlfn.XLOOKUP(Transactions[[#This Row],[Subcategory]],categories[Subcategory],categories[Category],"Add Subcategory")</f>
        <v>Dining Out</v>
      </c>
      <c r="J393" s="3" t="str">
        <f>_xlfn.XLOOKUP(Transactions[[#This Row],[Subcategory]],categories[Subcategory],categories[Category Type],"Add Subcategory")</f>
        <v>Expense</v>
      </c>
      <c r="M393" t="s">
        <v>27</v>
      </c>
    </row>
    <row r="394" spans="2:13" x14ac:dyDescent="0.3">
      <c r="B394" t="s">
        <v>8</v>
      </c>
      <c r="C394" s="1">
        <v>45757</v>
      </c>
      <c r="D394" t="s">
        <v>118</v>
      </c>
      <c r="E394">
        <v>23.16</v>
      </c>
      <c r="G394">
        <v>-23.16</v>
      </c>
      <c r="H394" t="s">
        <v>75</v>
      </c>
      <c r="I394" s="3" t="str">
        <f>_xlfn.XLOOKUP(Transactions[[#This Row],[Subcategory]],categories[Subcategory],categories[Category],"Add Subcategory")</f>
        <v>Transport</v>
      </c>
      <c r="J394" s="3" t="str">
        <f>_xlfn.XLOOKUP(Transactions[[#This Row],[Subcategory]],categories[Subcategory],categories[Category Type],"Add Subcategory")</f>
        <v>Expense</v>
      </c>
      <c r="M394" t="s">
        <v>28</v>
      </c>
    </row>
    <row r="395" spans="2:13" x14ac:dyDescent="0.3">
      <c r="B395" t="s">
        <v>10</v>
      </c>
      <c r="C395" s="1">
        <v>45758</v>
      </c>
      <c r="D395" t="s">
        <v>128</v>
      </c>
      <c r="E395">
        <v>37.78</v>
      </c>
      <c r="G395">
        <v>-37.78</v>
      </c>
      <c r="H395" t="s">
        <v>62</v>
      </c>
      <c r="I395" s="3" t="str">
        <f>_xlfn.XLOOKUP(Transactions[[#This Row],[Subcategory]],categories[Subcategory],categories[Category],"Add Subcategory")</f>
        <v>Dining Out</v>
      </c>
      <c r="J395" s="3" t="str">
        <f>_xlfn.XLOOKUP(Transactions[[#This Row],[Subcategory]],categories[Subcategory],categories[Category Type],"Add Subcategory")</f>
        <v>Expense</v>
      </c>
      <c r="M395" t="s">
        <v>21</v>
      </c>
    </row>
    <row r="396" spans="2:13" x14ac:dyDescent="0.3">
      <c r="B396" t="s">
        <v>8</v>
      </c>
      <c r="C396" s="1">
        <v>45758</v>
      </c>
      <c r="D396" t="s">
        <v>88</v>
      </c>
      <c r="E396">
        <v>17.649999999999999</v>
      </c>
      <c r="G396">
        <v>-17.649999999999999</v>
      </c>
      <c r="H396" t="s">
        <v>76</v>
      </c>
      <c r="I396" s="3" t="str">
        <f>_xlfn.XLOOKUP(Transactions[[#This Row],[Subcategory]],categories[Subcategory],categories[Category],"Add Subcategory")</f>
        <v>Transport</v>
      </c>
      <c r="J396" s="3" t="str">
        <f>_xlfn.XLOOKUP(Transactions[[#This Row],[Subcategory]],categories[Subcategory],categories[Category Type],"Add Subcategory")</f>
        <v>Expense</v>
      </c>
      <c r="M396" t="s">
        <v>15</v>
      </c>
    </row>
    <row r="397" spans="2:13" x14ac:dyDescent="0.3">
      <c r="B397" t="s">
        <v>8</v>
      </c>
      <c r="C397" s="1">
        <v>45758</v>
      </c>
      <c r="D397" t="s">
        <v>78</v>
      </c>
      <c r="F397">
        <v>57.51</v>
      </c>
      <c r="G397">
        <v>57.51</v>
      </c>
      <c r="H397" t="s">
        <v>78</v>
      </c>
      <c r="I397" s="3" t="str">
        <f>_xlfn.XLOOKUP(Transactions[[#This Row],[Subcategory]],categories[Subcategory],categories[Category],"Add Subcategory")</f>
        <v>Variable</v>
      </c>
      <c r="J397" s="3" t="str">
        <f>_xlfn.XLOOKUP(Transactions[[#This Row],[Subcategory]],categories[Subcategory],categories[Category Type],"Add Subcategory")</f>
        <v>Income</v>
      </c>
      <c r="M397" t="s">
        <v>15</v>
      </c>
    </row>
    <row r="398" spans="2:13" x14ac:dyDescent="0.3">
      <c r="B398" t="s">
        <v>10</v>
      </c>
      <c r="C398" s="1">
        <v>45759</v>
      </c>
      <c r="D398" t="s">
        <v>134</v>
      </c>
      <c r="E398">
        <v>60.17</v>
      </c>
      <c r="G398">
        <v>-60.17</v>
      </c>
      <c r="H398" t="s">
        <v>65</v>
      </c>
      <c r="I398" s="3" t="str">
        <f>_xlfn.XLOOKUP(Transactions[[#This Row],[Subcategory]],categories[Subcategory],categories[Category],"Add Subcategory")</f>
        <v>Discretionary</v>
      </c>
      <c r="J398" s="3" t="str">
        <f>_xlfn.XLOOKUP(Transactions[[#This Row],[Subcategory]],categories[Subcategory],categories[Category Type],"Add Subcategory")</f>
        <v>Expense</v>
      </c>
      <c r="M398" t="s">
        <v>15</v>
      </c>
    </row>
    <row r="399" spans="2:13" x14ac:dyDescent="0.3">
      <c r="B399" t="s">
        <v>10</v>
      </c>
      <c r="C399" s="1">
        <v>45759</v>
      </c>
      <c r="D399" t="s">
        <v>111</v>
      </c>
      <c r="E399">
        <v>25.18</v>
      </c>
      <c r="G399">
        <v>-25.18</v>
      </c>
      <c r="H399" t="s">
        <v>76</v>
      </c>
      <c r="I399" s="3" t="str">
        <f>_xlfn.XLOOKUP(Transactions[[#This Row],[Subcategory]],categories[Subcategory],categories[Category],"Add Subcategory")</f>
        <v>Transport</v>
      </c>
      <c r="J399" s="3" t="str">
        <f>_xlfn.XLOOKUP(Transactions[[#This Row],[Subcategory]],categories[Subcategory],categories[Category Type],"Add Subcategory")</f>
        <v>Expense</v>
      </c>
      <c r="M399" t="s">
        <v>18</v>
      </c>
    </row>
    <row r="400" spans="2:13" x14ac:dyDescent="0.3">
      <c r="B400" t="s">
        <v>14</v>
      </c>
      <c r="C400" s="1">
        <v>45759</v>
      </c>
      <c r="D400" t="s">
        <v>98</v>
      </c>
      <c r="E400">
        <v>73.459999999999994</v>
      </c>
      <c r="G400">
        <v>-73.459999999999994</v>
      </c>
      <c r="H400" t="s">
        <v>26</v>
      </c>
      <c r="I400" s="3" t="str">
        <f>_xlfn.XLOOKUP(Transactions[[#This Row],[Subcategory]],categories[Subcategory],categories[Category],"Add Subcategory")</f>
        <v>Medical</v>
      </c>
      <c r="J400" s="3" t="str">
        <f>_xlfn.XLOOKUP(Transactions[[#This Row],[Subcategory]],categories[Subcategory],categories[Category Type],"Add Subcategory")</f>
        <v>Expense</v>
      </c>
      <c r="M400" t="s">
        <v>23</v>
      </c>
    </row>
    <row r="401" spans="2:13" x14ac:dyDescent="0.3">
      <c r="B401" t="s">
        <v>8</v>
      </c>
      <c r="C401" s="1">
        <v>45759</v>
      </c>
      <c r="D401" t="s">
        <v>126</v>
      </c>
      <c r="E401">
        <v>16.079999999999998</v>
      </c>
      <c r="G401">
        <v>-16.079999999999998</v>
      </c>
      <c r="H401" t="s">
        <v>61</v>
      </c>
      <c r="I401" s="3" t="str">
        <f>_xlfn.XLOOKUP(Transactions[[#This Row],[Subcategory]],categories[Subcategory],categories[Category],"Add Subcategory")</f>
        <v>Dining Out</v>
      </c>
      <c r="J401" s="3" t="str">
        <f>_xlfn.XLOOKUP(Transactions[[#This Row],[Subcategory]],categories[Subcategory],categories[Category Type],"Add Subcategory")</f>
        <v>Expense</v>
      </c>
      <c r="M401" t="s">
        <v>23</v>
      </c>
    </row>
    <row r="402" spans="2:13" x14ac:dyDescent="0.3">
      <c r="B402" t="s">
        <v>8</v>
      </c>
      <c r="C402" s="1">
        <v>45759</v>
      </c>
      <c r="D402" t="s">
        <v>127</v>
      </c>
      <c r="E402">
        <v>28.69</v>
      </c>
      <c r="G402">
        <v>-28.69</v>
      </c>
      <c r="H402" t="s">
        <v>75</v>
      </c>
      <c r="I402" s="3" t="str">
        <f>_xlfn.XLOOKUP(Transactions[[#This Row],[Subcategory]],categories[Subcategory],categories[Category],"Add Subcategory")</f>
        <v>Transport</v>
      </c>
      <c r="J402" s="3" t="str">
        <f>_xlfn.XLOOKUP(Transactions[[#This Row],[Subcategory]],categories[Subcategory],categories[Category Type],"Add Subcategory")</f>
        <v>Expense</v>
      </c>
      <c r="M402" t="s">
        <v>29</v>
      </c>
    </row>
    <row r="403" spans="2:13" x14ac:dyDescent="0.3">
      <c r="B403" t="s">
        <v>10</v>
      </c>
      <c r="C403" s="1">
        <v>45760</v>
      </c>
      <c r="D403" t="s">
        <v>103</v>
      </c>
      <c r="E403">
        <v>1935.23</v>
      </c>
      <c r="G403">
        <v>-1935.23</v>
      </c>
      <c r="H403" t="s">
        <v>74</v>
      </c>
      <c r="I403" s="3" t="str">
        <f>_xlfn.XLOOKUP(Transactions[[#This Row],[Subcategory]],categories[Subcategory],categories[Category],"Add Subcategory")</f>
        <v>Transfer</v>
      </c>
      <c r="J403" s="3" t="str">
        <f>_xlfn.XLOOKUP(Transactions[[#This Row],[Subcategory]],categories[Subcategory],categories[Category Type],"Add Subcategory")</f>
        <v>Not Reported</v>
      </c>
      <c r="M403" t="s">
        <v>20</v>
      </c>
    </row>
    <row r="404" spans="2:13" x14ac:dyDescent="0.3">
      <c r="B404" t="s">
        <v>14</v>
      </c>
      <c r="C404" s="1">
        <v>45760</v>
      </c>
      <c r="D404" t="s">
        <v>117</v>
      </c>
      <c r="E404">
        <v>250.47</v>
      </c>
      <c r="G404">
        <v>-250.47</v>
      </c>
      <c r="H404" t="s">
        <v>80</v>
      </c>
      <c r="I404" s="3" t="str">
        <f>_xlfn.XLOOKUP(Transactions[[#This Row],[Subcategory]],categories[Subcategory],categories[Category],"Add Subcategory")</f>
        <v>Variable</v>
      </c>
      <c r="J404" s="3" t="str">
        <f>_xlfn.XLOOKUP(Transactions[[#This Row],[Subcategory]],categories[Subcategory],categories[Category Type],"Add Subcategory")</f>
        <v>Expense</v>
      </c>
      <c r="M404" t="s">
        <v>15</v>
      </c>
    </row>
    <row r="405" spans="2:13" x14ac:dyDescent="0.3">
      <c r="B405" t="s">
        <v>8</v>
      </c>
      <c r="C405" s="1">
        <v>45760</v>
      </c>
      <c r="D405" t="s">
        <v>132</v>
      </c>
      <c r="E405">
        <v>853.57</v>
      </c>
      <c r="G405">
        <v>-853.57</v>
      </c>
      <c r="H405" t="s">
        <v>60</v>
      </c>
      <c r="I405" s="3" t="str">
        <f>_xlfn.XLOOKUP(Transactions[[#This Row],[Subcategory]],categories[Subcategory],categories[Category],"Add Subcategory")</f>
        <v>Debt Repayment</v>
      </c>
      <c r="J405" s="3" t="str">
        <f>_xlfn.XLOOKUP(Transactions[[#This Row],[Subcategory]],categories[Subcategory],categories[Category Type],"Add Subcategory")</f>
        <v>Expense</v>
      </c>
      <c r="M405" t="s">
        <v>15</v>
      </c>
    </row>
    <row r="406" spans="2:13" x14ac:dyDescent="0.3">
      <c r="B406" t="s">
        <v>10</v>
      </c>
      <c r="C406" s="1">
        <v>45761</v>
      </c>
      <c r="D406" t="s">
        <v>93</v>
      </c>
      <c r="E406">
        <v>139.93</v>
      </c>
      <c r="G406">
        <v>-139.93</v>
      </c>
      <c r="H406" t="s">
        <v>67</v>
      </c>
      <c r="I406" s="3" t="str">
        <f>_xlfn.XLOOKUP(Transactions[[#This Row],[Subcategory]],categories[Subcategory],categories[Category],"Add Subcategory")</f>
        <v>Discretionary</v>
      </c>
      <c r="J406" s="3" t="str">
        <f>_xlfn.XLOOKUP(Transactions[[#This Row],[Subcategory]],categories[Subcategory],categories[Category Type],"Add Subcategory")</f>
        <v>Expense</v>
      </c>
      <c r="M406" t="s">
        <v>15</v>
      </c>
    </row>
    <row r="407" spans="2:13" x14ac:dyDescent="0.3">
      <c r="B407" t="s">
        <v>10</v>
      </c>
      <c r="C407" s="1">
        <v>45761</v>
      </c>
      <c r="D407" t="s">
        <v>119</v>
      </c>
      <c r="E407">
        <v>13.12</v>
      </c>
      <c r="G407">
        <v>-13.12</v>
      </c>
      <c r="H407" t="s">
        <v>76</v>
      </c>
      <c r="I407" s="3" t="str">
        <f>_xlfn.XLOOKUP(Transactions[[#This Row],[Subcategory]],categories[Subcategory],categories[Category],"Add Subcategory")</f>
        <v>Transport</v>
      </c>
      <c r="J407" s="3" t="str">
        <f>_xlfn.XLOOKUP(Transactions[[#This Row],[Subcategory]],categories[Subcategory],categories[Category Type],"Add Subcategory")</f>
        <v>Expense</v>
      </c>
      <c r="M407" t="s">
        <v>15</v>
      </c>
    </row>
    <row r="408" spans="2:13" x14ac:dyDescent="0.3">
      <c r="B408" t="s">
        <v>14</v>
      </c>
      <c r="C408" s="1">
        <v>45761</v>
      </c>
      <c r="D408" t="s">
        <v>98</v>
      </c>
      <c r="E408">
        <v>185.41</v>
      </c>
      <c r="G408">
        <v>-185.41</v>
      </c>
      <c r="H408" t="s">
        <v>26</v>
      </c>
      <c r="I408" s="3" t="str">
        <f>_xlfn.XLOOKUP(Transactions[[#This Row],[Subcategory]],categories[Subcategory],categories[Category],"Add Subcategory")</f>
        <v>Medical</v>
      </c>
      <c r="J408" s="3" t="str">
        <f>_xlfn.XLOOKUP(Transactions[[#This Row],[Subcategory]],categories[Subcategory],categories[Category Type],"Add Subcategory")</f>
        <v>Expense</v>
      </c>
      <c r="M408" t="s">
        <v>15</v>
      </c>
    </row>
    <row r="409" spans="2:13" x14ac:dyDescent="0.3">
      <c r="B409" t="s">
        <v>8</v>
      </c>
      <c r="C409" s="1">
        <v>45761</v>
      </c>
      <c r="D409" t="s">
        <v>92</v>
      </c>
      <c r="E409">
        <v>36.380000000000003</v>
      </c>
      <c r="G409">
        <v>-36.380000000000003</v>
      </c>
      <c r="H409" t="s">
        <v>63</v>
      </c>
      <c r="I409" s="3" t="str">
        <f>_xlfn.XLOOKUP(Transactions[[#This Row],[Subcategory]],categories[Subcategory],categories[Category],"Add Subcategory")</f>
        <v>Dining Out</v>
      </c>
      <c r="J409" s="3" t="str">
        <f>_xlfn.XLOOKUP(Transactions[[#This Row],[Subcategory]],categories[Subcategory],categories[Category Type],"Add Subcategory")</f>
        <v>Expense</v>
      </c>
      <c r="M409" t="s">
        <v>18</v>
      </c>
    </row>
    <row r="410" spans="2:13" x14ac:dyDescent="0.3">
      <c r="B410" t="s">
        <v>8</v>
      </c>
      <c r="C410" s="1">
        <v>45761</v>
      </c>
      <c r="D410" t="s">
        <v>97</v>
      </c>
      <c r="E410">
        <v>24.78</v>
      </c>
      <c r="G410">
        <v>-24.78</v>
      </c>
      <c r="H410" t="s">
        <v>63</v>
      </c>
      <c r="I410" s="3" t="str">
        <f>_xlfn.XLOOKUP(Transactions[[#This Row],[Subcategory]],categories[Subcategory],categories[Category],"Add Subcategory")</f>
        <v>Dining Out</v>
      </c>
      <c r="J410" s="3" t="str">
        <f>_xlfn.XLOOKUP(Transactions[[#This Row],[Subcategory]],categories[Subcategory],categories[Category Type],"Add Subcategory")</f>
        <v>Expense</v>
      </c>
      <c r="M410" t="s">
        <v>22</v>
      </c>
    </row>
    <row r="411" spans="2:13" x14ac:dyDescent="0.3">
      <c r="B411" t="s">
        <v>8</v>
      </c>
      <c r="C411" s="1">
        <v>45761</v>
      </c>
      <c r="D411" t="s">
        <v>140</v>
      </c>
      <c r="E411">
        <v>80.459999999999994</v>
      </c>
      <c r="G411">
        <v>-80.459999999999994</v>
      </c>
      <c r="H411" t="s">
        <v>73</v>
      </c>
      <c r="I411" s="3" t="str">
        <f>_xlfn.XLOOKUP(Transactions[[#This Row],[Subcategory]],categories[Subcategory],categories[Category],"Add Subcategory")</f>
        <v>Medical</v>
      </c>
      <c r="J411" s="3" t="str">
        <f>_xlfn.XLOOKUP(Transactions[[#This Row],[Subcategory]],categories[Subcategory],categories[Category Type],"Add Subcategory")</f>
        <v>Expense</v>
      </c>
      <c r="M411" t="s">
        <v>21</v>
      </c>
    </row>
    <row r="412" spans="2:13" x14ac:dyDescent="0.3">
      <c r="B412" t="s">
        <v>8</v>
      </c>
      <c r="C412" s="1">
        <v>45761</v>
      </c>
      <c r="D412" t="s">
        <v>92</v>
      </c>
      <c r="E412">
        <v>34.979999999999997</v>
      </c>
      <c r="G412">
        <v>-34.979999999999997</v>
      </c>
      <c r="H412" t="s">
        <v>63</v>
      </c>
      <c r="I412" s="3" t="str">
        <f>_xlfn.XLOOKUP(Transactions[[#This Row],[Subcategory]],categories[Subcategory],categories[Category],"Add Subcategory")</f>
        <v>Dining Out</v>
      </c>
      <c r="J412" s="3" t="str">
        <f>_xlfn.XLOOKUP(Transactions[[#This Row],[Subcategory]],categories[Subcategory],categories[Category Type],"Add Subcategory")</f>
        <v>Expense</v>
      </c>
      <c r="M412" t="s">
        <v>22</v>
      </c>
    </row>
    <row r="413" spans="2:13" x14ac:dyDescent="0.3">
      <c r="B413" t="s">
        <v>10</v>
      </c>
      <c r="C413" s="1">
        <v>45762</v>
      </c>
      <c r="D413" t="s">
        <v>82</v>
      </c>
      <c r="E413">
        <v>60.17</v>
      </c>
      <c r="G413">
        <v>-60.17</v>
      </c>
      <c r="H413" t="s">
        <v>75</v>
      </c>
      <c r="I413" s="3" t="str">
        <f>_xlfn.XLOOKUP(Transactions[[#This Row],[Subcategory]],categories[Subcategory],categories[Category],"Add Subcategory")</f>
        <v>Transport</v>
      </c>
      <c r="J413" s="3" t="str">
        <f>_xlfn.XLOOKUP(Transactions[[#This Row],[Subcategory]],categories[Subcategory],categories[Category Type],"Add Subcategory")</f>
        <v>Expense</v>
      </c>
      <c r="M413" t="s">
        <v>24</v>
      </c>
    </row>
    <row r="414" spans="2:13" x14ac:dyDescent="0.3">
      <c r="B414" t="s">
        <v>14</v>
      </c>
      <c r="C414" s="1">
        <v>45762</v>
      </c>
      <c r="D414" t="s">
        <v>84</v>
      </c>
      <c r="E414">
        <v>100.75</v>
      </c>
      <c r="G414">
        <v>-100.75</v>
      </c>
      <c r="H414" t="s">
        <v>73</v>
      </c>
      <c r="I414" s="3" t="str">
        <f>_xlfn.XLOOKUP(Transactions[[#This Row],[Subcategory]],categories[Subcategory],categories[Category],"Add Subcategory")</f>
        <v>Medical</v>
      </c>
      <c r="J414" s="3" t="str">
        <f>_xlfn.XLOOKUP(Transactions[[#This Row],[Subcategory]],categories[Subcategory],categories[Category Type],"Add Subcategory")</f>
        <v>Expense</v>
      </c>
      <c r="M414" t="s">
        <v>23</v>
      </c>
    </row>
    <row r="415" spans="2:13" x14ac:dyDescent="0.3">
      <c r="B415" t="s">
        <v>8</v>
      </c>
      <c r="C415" s="1">
        <v>45762</v>
      </c>
      <c r="D415" t="s">
        <v>89</v>
      </c>
      <c r="E415">
        <v>45.48</v>
      </c>
      <c r="G415">
        <v>-45.48</v>
      </c>
      <c r="H415" t="s">
        <v>71</v>
      </c>
      <c r="I415" s="3" t="str">
        <f>_xlfn.XLOOKUP(Transactions[[#This Row],[Subcategory]],categories[Subcategory],categories[Category],"Add Subcategory")</f>
        <v>Living Expenses</v>
      </c>
      <c r="J415" s="3" t="str">
        <f>_xlfn.XLOOKUP(Transactions[[#This Row],[Subcategory]],categories[Subcategory],categories[Category Type],"Add Subcategory")</f>
        <v>Expense</v>
      </c>
      <c r="M415" t="s">
        <v>15</v>
      </c>
    </row>
    <row r="416" spans="2:13" x14ac:dyDescent="0.3">
      <c r="B416" t="s">
        <v>8</v>
      </c>
      <c r="C416" s="1">
        <v>45762</v>
      </c>
      <c r="D416" t="s">
        <v>142</v>
      </c>
      <c r="F416">
        <v>1071.5</v>
      </c>
      <c r="G416">
        <v>1071.5</v>
      </c>
      <c r="H416" t="s">
        <v>77</v>
      </c>
      <c r="I416" s="3" t="str">
        <f>_xlfn.XLOOKUP(Transactions[[#This Row],[Subcategory]],categories[Subcategory],categories[Category],"Add Subcategory")</f>
        <v>Variable</v>
      </c>
      <c r="J416" s="3" t="str">
        <f>_xlfn.XLOOKUP(Transactions[[#This Row],[Subcategory]],categories[Subcategory],categories[Category Type],"Add Subcategory")</f>
        <v>Income</v>
      </c>
      <c r="M416" t="s">
        <v>15</v>
      </c>
    </row>
    <row r="417" spans="2:13" x14ac:dyDescent="0.3">
      <c r="B417" t="s">
        <v>10</v>
      </c>
      <c r="C417" s="1">
        <v>45763</v>
      </c>
      <c r="D417" t="s">
        <v>102</v>
      </c>
      <c r="E417">
        <v>10.64</v>
      </c>
      <c r="G417">
        <v>-10.64</v>
      </c>
      <c r="H417" t="s">
        <v>61</v>
      </c>
      <c r="I417" s="3" t="str">
        <f>_xlfn.XLOOKUP(Transactions[[#This Row],[Subcategory]],categories[Subcategory],categories[Category],"Add Subcategory")</f>
        <v>Dining Out</v>
      </c>
      <c r="J417" s="3" t="str">
        <f>_xlfn.XLOOKUP(Transactions[[#This Row],[Subcategory]],categories[Subcategory],categories[Category Type],"Add Subcategory")</f>
        <v>Expense</v>
      </c>
      <c r="M417" t="s">
        <v>13</v>
      </c>
    </row>
    <row r="418" spans="2:13" x14ac:dyDescent="0.3">
      <c r="B418" t="s">
        <v>14</v>
      </c>
      <c r="C418" s="1">
        <v>45763</v>
      </c>
      <c r="D418" t="s">
        <v>99</v>
      </c>
      <c r="E418">
        <v>27.99</v>
      </c>
      <c r="G418">
        <v>-27.99</v>
      </c>
      <c r="H418" t="s">
        <v>71</v>
      </c>
      <c r="I418" s="3" t="str">
        <f>_xlfn.XLOOKUP(Transactions[[#This Row],[Subcategory]],categories[Subcategory],categories[Category],"Add Subcategory")</f>
        <v>Living Expenses</v>
      </c>
      <c r="J418" s="3" t="str">
        <f>_xlfn.XLOOKUP(Transactions[[#This Row],[Subcategory]],categories[Subcategory],categories[Category Type],"Add Subcategory")</f>
        <v>Expense</v>
      </c>
      <c r="M418" t="s">
        <v>9</v>
      </c>
    </row>
    <row r="419" spans="2:13" x14ac:dyDescent="0.3">
      <c r="B419" t="s">
        <v>14</v>
      </c>
      <c r="C419" s="1">
        <v>45763</v>
      </c>
      <c r="D419" t="s">
        <v>130</v>
      </c>
      <c r="E419">
        <v>207.8</v>
      </c>
      <c r="G419">
        <v>-207.8</v>
      </c>
      <c r="H419" t="s">
        <v>66</v>
      </c>
      <c r="I419" s="3" t="str">
        <f>_xlfn.XLOOKUP(Transactions[[#This Row],[Subcategory]],categories[Subcategory],categories[Category],"Add Subcategory")</f>
        <v>Discretionary</v>
      </c>
      <c r="J419" s="3" t="str">
        <f>_xlfn.XLOOKUP(Transactions[[#This Row],[Subcategory]],categories[Subcategory],categories[Category Type],"Add Subcategory")</f>
        <v>Expense</v>
      </c>
      <c r="M419" t="s">
        <v>12</v>
      </c>
    </row>
    <row r="420" spans="2:13" x14ac:dyDescent="0.3">
      <c r="B420" t="s">
        <v>8</v>
      </c>
      <c r="C420" s="1">
        <v>45763</v>
      </c>
      <c r="D420" t="s">
        <v>84</v>
      </c>
      <c r="E420">
        <v>67.87</v>
      </c>
      <c r="G420">
        <v>-67.87</v>
      </c>
      <c r="H420" t="s">
        <v>73</v>
      </c>
      <c r="I420" s="3" t="str">
        <f>_xlfn.XLOOKUP(Transactions[[#This Row],[Subcategory]],categories[Subcategory],categories[Category],"Add Subcategory")</f>
        <v>Medical</v>
      </c>
      <c r="J420" s="3" t="str">
        <f>_xlfn.XLOOKUP(Transactions[[#This Row],[Subcategory]],categories[Subcategory],categories[Category Type],"Add Subcategory")</f>
        <v>Expense</v>
      </c>
      <c r="M420" t="s">
        <v>15</v>
      </c>
    </row>
    <row r="421" spans="2:13" x14ac:dyDescent="0.3">
      <c r="B421" t="s">
        <v>8</v>
      </c>
      <c r="C421" s="1">
        <v>45763</v>
      </c>
      <c r="D421" t="s">
        <v>100</v>
      </c>
      <c r="E421">
        <v>54.57</v>
      </c>
      <c r="G421">
        <v>-54.57</v>
      </c>
      <c r="H421" t="s">
        <v>62</v>
      </c>
      <c r="I421" s="3" t="str">
        <f>_xlfn.XLOOKUP(Transactions[[#This Row],[Subcategory]],categories[Subcategory],categories[Category],"Add Subcategory")</f>
        <v>Dining Out</v>
      </c>
      <c r="J421" s="3" t="str">
        <f>_xlfn.XLOOKUP(Transactions[[#This Row],[Subcategory]],categories[Subcategory],categories[Category Type],"Add Subcategory")</f>
        <v>Expense</v>
      </c>
      <c r="M421" t="s">
        <v>16</v>
      </c>
    </row>
    <row r="422" spans="2:13" x14ac:dyDescent="0.3">
      <c r="B422" t="s">
        <v>14</v>
      </c>
      <c r="C422" s="1">
        <v>45764</v>
      </c>
      <c r="D422" t="s">
        <v>134</v>
      </c>
      <c r="E422">
        <v>34.979999999999997</v>
      </c>
      <c r="G422">
        <v>-34.979999999999997</v>
      </c>
      <c r="H422" t="s">
        <v>65</v>
      </c>
      <c r="I422" s="3" t="str">
        <f>_xlfn.XLOOKUP(Transactions[[#This Row],[Subcategory]],categories[Subcategory],categories[Category],"Add Subcategory")</f>
        <v>Discretionary</v>
      </c>
      <c r="J422" s="3" t="str">
        <f>_xlfn.XLOOKUP(Transactions[[#This Row],[Subcategory]],categories[Subcategory],categories[Category Type],"Add Subcategory")</f>
        <v>Expense</v>
      </c>
      <c r="M422" t="s">
        <v>17</v>
      </c>
    </row>
    <row r="423" spans="2:13" x14ac:dyDescent="0.3">
      <c r="B423" t="s">
        <v>8</v>
      </c>
      <c r="C423" s="1">
        <v>45764</v>
      </c>
      <c r="D423" t="s">
        <v>99</v>
      </c>
      <c r="E423">
        <v>62.27</v>
      </c>
      <c r="G423">
        <v>-62.27</v>
      </c>
      <c r="H423" t="s">
        <v>71</v>
      </c>
      <c r="I423" s="3" t="str">
        <f>_xlfn.XLOOKUP(Transactions[[#This Row],[Subcategory]],categories[Subcategory],categories[Category],"Add Subcategory")</f>
        <v>Living Expenses</v>
      </c>
      <c r="J423" s="3" t="str">
        <f>_xlfn.XLOOKUP(Transactions[[#This Row],[Subcategory]],categories[Subcategory],categories[Category Type],"Add Subcategory")</f>
        <v>Expense</v>
      </c>
      <c r="M423" t="s">
        <v>15</v>
      </c>
    </row>
    <row r="424" spans="2:13" x14ac:dyDescent="0.3">
      <c r="B424" t="s">
        <v>8</v>
      </c>
      <c r="C424" s="1">
        <v>45764</v>
      </c>
      <c r="D424" t="s">
        <v>125</v>
      </c>
      <c r="E424">
        <v>135.72999999999999</v>
      </c>
      <c r="G424">
        <v>-135.72999999999999</v>
      </c>
      <c r="H424" t="s">
        <v>67</v>
      </c>
      <c r="I424" s="3" t="str">
        <f>_xlfn.XLOOKUP(Transactions[[#This Row],[Subcategory]],categories[Subcategory],categories[Category],"Add Subcategory")</f>
        <v>Discretionary</v>
      </c>
      <c r="J424" s="3" t="str">
        <f>_xlfn.XLOOKUP(Transactions[[#This Row],[Subcategory]],categories[Subcategory],categories[Category Type],"Add Subcategory")</f>
        <v>Expense</v>
      </c>
      <c r="M424" t="s">
        <v>15</v>
      </c>
    </row>
    <row r="425" spans="2:13" x14ac:dyDescent="0.3">
      <c r="B425" t="s">
        <v>10</v>
      </c>
      <c r="C425" s="1">
        <v>45765</v>
      </c>
      <c r="D425" t="s">
        <v>107</v>
      </c>
      <c r="E425">
        <v>316.24</v>
      </c>
      <c r="G425">
        <v>-316.24</v>
      </c>
      <c r="H425" t="s">
        <v>64</v>
      </c>
      <c r="I425" s="3" t="str">
        <f>_xlfn.XLOOKUP(Transactions[[#This Row],[Subcategory]],categories[Subcategory],categories[Category],"Add Subcategory")</f>
        <v>Discretionary</v>
      </c>
      <c r="J425" s="3" t="str">
        <f>_xlfn.XLOOKUP(Transactions[[#This Row],[Subcategory]],categories[Subcategory],categories[Category Type],"Add Subcategory")</f>
        <v>Expense</v>
      </c>
      <c r="M425" t="s">
        <v>15</v>
      </c>
    </row>
    <row r="426" spans="2:13" x14ac:dyDescent="0.3">
      <c r="B426" t="s">
        <v>14</v>
      </c>
      <c r="C426" s="1">
        <v>45765</v>
      </c>
      <c r="D426" t="s">
        <v>83</v>
      </c>
      <c r="E426">
        <v>77.66</v>
      </c>
      <c r="G426">
        <v>-77.66</v>
      </c>
      <c r="H426" t="s">
        <v>26</v>
      </c>
      <c r="I426" s="3" t="str">
        <f>_xlfn.XLOOKUP(Transactions[[#This Row],[Subcategory]],categories[Subcategory],categories[Category],"Add Subcategory")</f>
        <v>Medical</v>
      </c>
      <c r="J426" s="3" t="str">
        <f>_xlfn.XLOOKUP(Transactions[[#This Row],[Subcategory]],categories[Subcategory],categories[Category Type],"Add Subcategory")</f>
        <v>Expense</v>
      </c>
      <c r="M426" t="s">
        <v>11</v>
      </c>
    </row>
    <row r="427" spans="2:13" x14ac:dyDescent="0.3">
      <c r="B427" t="s">
        <v>14</v>
      </c>
      <c r="C427" s="1">
        <v>45766</v>
      </c>
      <c r="D427" t="s">
        <v>114</v>
      </c>
      <c r="E427">
        <v>165.12</v>
      </c>
      <c r="G427">
        <v>-165.12</v>
      </c>
      <c r="H427" t="s">
        <v>66</v>
      </c>
      <c r="I427" s="3" t="str">
        <f>_xlfn.XLOOKUP(Transactions[[#This Row],[Subcategory]],categories[Subcategory],categories[Category],"Add Subcategory")</f>
        <v>Discretionary</v>
      </c>
      <c r="J427" s="3" t="str">
        <f>_xlfn.XLOOKUP(Transactions[[#This Row],[Subcategory]],categories[Subcategory],categories[Category Type],"Add Subcategory")</f>
        <v>Expense</v>
      </c>
      <c r="M427" t="s">
        <v>15</v>
      </c>
    </row>
    <row r="428" spans="2:13" x14ac:dyDescent="0.3">
      <c r="B428" t="s">
        <v>14</v>
      </c>
      <c r="C428" s="1">
        <v>45766</v>
      </c>
      <c r="D428" t="s">
        <v>96</v>
      </c>
      <c r="E428">
        <v>551.32000000000005</v>
      </c>
      <c r="G428">
        <v>-551.32000000000005</v>
      </c>
      <c r="H428" t="s">
        <v>80</v>
      </c>
      <c r="I428" s="3" t="str">
        <f>_xlfn.XLOOKUP(Transactions[[#This Row],[Subcategory]],categories[Subcategory],categories[Category],"Add Subcategory")</f>
        <v>Variable</v>
      </c>
      <c r="J428" s="3" t="str">
        <f>_xlfn.XLOOKUP(Transactions[[#This Row],[Subcategory]],categories[Subcategory],categories[Category Type],"Add Subcategory")</f>
        <v>Expense</v>
      </c>
      <c r="M428" t="s">
        <v>18</v>
      </c>
    </row>
    <row r="429" spans="2:13" x14ac:dyDescent="0.3">
      <c r="B429" t="s">
        <v>8</v>
      </c>
      <c r="C429" s="1">
        <v>45766</v>
      </c>
      <c r="D429" t="s">
        <v>87</v>
      </c>
      <c r="E429">
        <v>41.28</v>
      </c>
      <c r="G429">
        <v>-41.28</v>
      </c>
      <c r="H429" t="s">
        <v>71</v>
      </c>
      <c r="I429" s="3" t="str">
        <f>_xlfn.XLOOKUP(Transactions[[#This Row],[Subcategory]],categories[Subcategory],categories[Category],"Add Subcategory")</f>
        <v>Living Expenses</v>
      </c>
      <c r="J429" s="3" t="str">
        <f>_xlfn.XLOOKUP(Transactions[[#This Row],[Subcategory]],categories[Subcategory],categories[Category Type],"Add Subcategory")</f>
        <v>Expense</v>
      </c>
      <c r="M429" t="s">
        <v>19</v>
      </c>
    </row>
    <row r="430" spans="2:13" x14ac:dyDescent="0.3">
      <c r="B430" t="s">
        <v>10</v>
      </c>
      <c r="C430" s="1">
        <v>45767</v>
      </c>
      <c r="D430" t="s">
        <v>130</v>
      </c>
      <c r="E430">
        <v>116.14</v>
      </c>
      <c r="G430">
        <v>-116.14</v>
      </c>
      <c r="H430" t="s">
        <v>67</v>
      </c>
      <c r="I430" s="3" t="str">
        <f>_xlfn.XLOOKUP(Transactions[[#This Row],[Subcategory]],categories[Subcategory],categories[Category],"Add Subcategory")</f>
        <v>Discretionary</v>
      </c>
      <c r="J430" s="3" t="str">
        <f>_xlfn.XLOOKUP(Transactions[[#This Row],[Subcategory]],categories[Subcategory],categories[Category Type],"Add Subcategory")</f>
        <v>Expense</v>
      </c>
      <c r="M430" t="s">
        <v>15</v>
      </c>
    </row>
    <row r="431" spans="2:13" x14ac:dyDescent="0.3">
      <c r="B431" t="s">
        <v>14</v>
      </c>
      <c r="C431" s="1">
        <v>45767</v>
      </c>
      <c r="D431" t="s">
        <v>98</v>
      </c>
      <c r="E431">
        <v>224.59</v>
      </c>
      <c r="G431">
        <v>-224.59</v>
      </c>
      <c r="H431" t="s">
        <v>26</v>
      </c>
      <c r="I431" s="3" t="str">
        <f>_xlfn.XLOOKUP(Transactions[[#This Row],[Subcategory]],categories[Subcategory],categories[Category],"Add Subcategory")</f>
        <v>Medical</v>
      </c>
      <c r="J431" s="3" t="str">
        <f>_xlfn.XLOOKUP(Transactions[[#This Row],[Subcategory]],categories[Subcategory],categories[Category Type],"Add Subcategory")</f>
        <v>Expense</v>
      </c>
      <c r="M431" t="s">
        <v>15</v>
      </c>
    </row>
    <row r="432" spans="2:13" x14ac:dyDescent="0.3">
      <c r="B432" t="s">
        <v>8</v>
      </c>
      <c r="C432" s="1">
        <v>45767</v>
      </c>
      <c r="D432" t="s">
        <v>118</v>
      </c>
      <c r="E432">
        <v>16.100000000000001</v>
      </c>
      <c r="G432">
        <v>-16.100000000000001</v>
      </c>
      <c r="H432" t="s">
        <v>75</v>
      </c>
      <c r="I432" s="3" t="str">
        <f>_xlfn.XLOOKUP(Transactions[[#This Row],[Subcategory]],categories[Subcategory],categories[Category],"Add Subcategory")</f>
        <v>Transport</v>
      </c>
      <c r="J432" s="3" t="str">
        <f>_xlfn.XLOOKUP(Transactions[[#This Row],[Subcategory]],categories[Subcategory],categories[Category Type],"Add Subcategory")</f>
        <v>Expense</v>
      </c>
      <c r="M432" t="s">
        <v>20</v>
      </c>
    </row>
    <row r="433" spans="2:13" x14ac:dyDescent="0.3">
      <c r="B433" t="s">
        <v>10</v>
      </c>
      <c r="C433" s="1">
        <v>45768</v>
      </c>
      <c r="D433" t="s">
        <v>78</v>
      </c>
      <c r="F433">
        <v>29.28</v>
      </c>
      <c r="G433">
        <v>29.28</v>
      </c>
      <c r="H433" t="s">
        <v>78</v>
      </c>
      <c r="I433" s="3" t="str">
        <f>_xlfn.XLOOKUP(Transactions[[#This Row],[Subcategory]],categories[Subcategory],categories[Category],"Add Subcategory")</f>
        <v>Variable</v>
      </c>
      <c r="J433" s="3" t="str">
        <f>_xlfn.XLOOKUP(Transactions[[#This Row],[Subcategory]],categories[Subcategory],categories[Category Type],"Add Subcategory")</f>
        <v>Income</v>
      </c>
      <c r="M433" t="s">
        <v>15</v>
      </c>
    </row>
    <row r="434" spans="2:13" x14ac:dyDescent="0.3">
      <c r="B434" t="s">
        <v>8</v>
      </c>
      <c r="C434" s="1">
        <v>45768</v>
      </c>
      <c r="D434" t="s">
        <v>95</v>
      </c>
      <c r="E434">
        <v>134.33000000000001</v>
      </c>
      <c r="G434">
        <v>-134.33000000000001</v>
      </c>
      <c r="H434" t="s">
        <v>69</v>
      </c>
      <c r="I434" s="3" t="str">
        <f>_xlfn.XLOOKUP(Transactions[[#This Row],[Subcategory]],categories[Subcategory],categories[Category],"Add Subcategory")</f>
        <v>Living Expenses</v>
      </c>
      <c r="J434" s="3" t="str">
        <f>_xlfn.XLOOKUP(Transactions[[#This Row],[Subcategory]],categories[Subcategory],categories[Category Type],"Add Subcategory")</f>
        <v>Expense</v>
      </c>
      <c r="M434" t="s">
        <v>15</v>
      </c>
    </row>
    <row r="435" spans="2:13" x14ac:dyDescent="0.3">
      <c r="B435" t="s">
        <v>8</v>
      </c>
      <c r="C435" s="1">
        <v>45768</v>
      </c>
      <c r="D435" t="s">
        <v>104</v>
      </c>
      <c r="E435">
        <v>444.98</v>
      </c>
      <c r="G435">
        <v>-444.98</v>
      </c>
      <c r="H435" t="s">
        <v>70</v>
      </c>
      <c r="I435" s="3" t="str">
        <f>_xlfn.XLOOKUP(Transactions[[#This Row],[Subcategory]],categories[Subcategory],categories[Category],"Add Subcategory")</f>
        <v>Living Expenses</v>
      </c>
      <c r="J435" s="3" t="str">
        <f>_xlfn.XLOOKUP(Transactions[[#This Row],[Subcategory]],categories[Subcategory],categories[Category Type],"Add Subcategory")</f>
        <v>Expense</v>
      </c>
      <c r="M435" t="s">
        <v>18</v>
      </c>
    </row>
    <row r="436" spans="2:13" x14ac:dyDescent="0.3">
      <c r="B436" t="s">
        <v>14</v>
      </c>
      <c r="C436" s="1">
        <v>45769</v>
      </c>
      <c r="D436" t="s">
        <v>129</v>
      </c>
      <c r="F436">
        <v>2897.32</v>
      </c>
      <c r="G436">
        <v>2897.32</v>
      </c>
      <c r="H436" t="s">
        <v>77</v>
      </c>
      <c r="I436" s="3" t="str">
        <f>_xlfn.XLOOKUP(Transactions[[#This Row],[Subcategory]],categories[Subcategory],categories[Category],"Add Subcategory")</f>
        <v>Variable</v>
      </c>
      <c r="J436" s="3" t="str">
        <f>_xlfn.XLOOKUP(Transactions[[#This Row],[Subcategory]],categories[Subcategory],categories[Category Type],"Add Subcategory")</f>
        <v>Income</v>
      </c>
      <c r="M436" t="s">
        <v>15</v>
      </c>
    </row>
    <row r="437" spans="2:13" x14ac:dyDescent="0.3">
      <c r="B437" t="s">
        <v>8</v>
      </c>
      <c r="C437" s="1">
        <v>45769</v>
      </c>
      <c r="D437" t="s">
        <v>130</v>
      </c>
      <c r="E437">
        <v>179.81</v>
      </c>
      <c r="G437">
        <v>-179.81</v>
      </c>
      <c r="H437" t="s">
        <v>66</v>
      </c>
      <c r="I437" s="3" t="str">
        <f>_xlfn.XLOOKUP(Transactions[[#This Row],[Subcategory]],categories[Subcategory],categories[Category],"Add Subcategory")</f>
        <v>Discretionary</v>
      </c>
      <c r="J437" s="3" t="str">
        <f>_xlfn.XLOOKUP(Transactions[[#This Row],[Subcategory]],categories[Subcategory],categories[Category Type],"Add Subcategory")</f>
        <v>Expense</v>
      </c>
      <c r="M437" t="s">
        <v>15</v>
      </c>
    </row>
    <row r="438" spans="2:13" x14ac:dyDescent="0.3">
      <c r="B438" t="s">
        <v>14</v>
      </c>
      <c r="C438" s="1">
        <v>45770</v>
      </c>
      <c r="D438" t="s">
        <v>123</v>
      </c>
      <c r="E438">
        <v>864.76</v>
      </c>
      <c r="G438">
        <v>-864.76</v>
      </c>
      <c r="H438" t="s">
        <v>72</v>
      </c>
      <c r="I438" s="3" t="str">
        <f>_xlfn.XLOOKUP(Transactions[[#This Row],[Subcategory]],categories[Subcategory],categories[Category],"Add Subcategory")</f>
        <v>Living Expenses</v>
      </c>
      <c r="J438" s="3" t="str">
        <f>_xlfn.XLOOKUP(Transactions[[#This Row],[Subcategory]],categories[Subcategory],categories[Category Type],"Add Subcategory")</f>
        <v>Expense</v>
      </c>
      <c r="M438" t="s">
        <v>21</v>
      </c>
    </row>
    <row r="439" spans="2:13" x14ac:dyDescent="0.3">
      <c r="B439" t="s">
        <v>14</v>
      </c>
      <c r="C439" s="1">
        <v>45770</v>
      </c>
      <c r="D439" t="s">
        <v>134</v>
      </c>
      <c r="E439">
        <v>39.18</v>
      </c>
      <c r="G439">
        <v>-39.18</v>
      </c>
      <c r="H439" t="s">
        <v>65</v>
      </c>
      <c r="I439" s="3" t="str">
        <f>_xlfn.XLOOKUP(Transactions[[#This Row],[Subcategory]],categories[Subcategory],categories[Category],"Add Subcategory")</f>
        <v>Discretionary</v>
      </c>
      <c r="J439" s="3" t="str">
        <f>_xlfn.XLOOKUP(Transactions[[#This Row],[Subcategory]],categories[Subcategory],categories[Category Type],"Add Subcategory")</f>
        <v>Expense</v>
      </c>
      <c r="M439" t="s">
        <v>22</v>
      </c>
    </row>
    <row r="440" spans="2:13" x14ac:dyDescent="0.3">
      <c r="B440" t="s">
        <v>10</v>
      </c>
      <c r="C440" s="1">
        <v>45771</v>
      </c>
      <c r="D440" t="s">
        <v>106</v>
      </c>
      <c r="E440">
        <v>24.26</v>
      </c>
      <c r="G440">
        <v>-24.26</v>
      </c>
      <c r="H440" t="s">
        <v>65</v>
      </c>
      <c r="I440" s="3" t="str">
        <f>_xlfn.XLOOKUP(Transactions[[#This Row],[Subcategory]],categories[Subcategory],categories[Category],"Add Subcategory")</f>
        <v>Discretionary</v>
      </c>
      <c r="J440" s="3" t="str">
        <f>_xlfn.XLOOKUP(Transactions[[#This Row],[Subcategory]],categories[Subcategory],categories[Category Type],"Add Subcategory")</f>
        <v>Expense</v>
      </c>
      <c r="M440" t="s">
        <v>23</v>
      </c>
    </row>
    <row r="441" spans="2:13" x14ac:dyDescent="0.3">
      <c r="B441" t="s">
        <v>14</v>
      </c>
      <c r="C441" s="1">
        <v>45771</v>
      </c>
      <c r="D441" t="s">
        <v>86</v>
      </c>
      <c r="E441">
        <v>355.42</v>
      </c>
      <c r="G441">
        <v>-355.42</v>
      </c>
      <c r="H441" t="s">
        <v>70</v>
      </c>
      <c r="I441" s="3" t="str">
        <f>_xlfn.XLOOKUP(Transactions[[#This Row],[Subcategory]],categories[Subcategory],categories[Category],"Add Subcategory")</f>
        <v>Living Expenses</v>
      </c>
      <c r="J441" s="3" t="str">
        <f>_xlfn.XLOOKUP(Transactions[[#This Row],[Subcategory]],categories[Subcategory],categories[Category Type],"Add Subcategory")</f>
        <v>Expense</v>
      </c>
      <c r="M441" t="s">
        <v>24</v>
      </c>
    </row>
    <row r="442" spans="2:13" x14ac:dyDescent="0.3">
      <c r="B442" t="s">
        <v>10</v>
      </c>
      <c r="C442" s="1">
        <v>45772</v>
      </c>
      <c r="D442" t="s">
        <v>127</v>
      </c>
      <c r="E442">
        <v>64.37</v>
      </c>
      <c r="G442">
        <v>-64.37</v>
      </c>
      <c r="H442" t="s">
        <v>75</v>
      </c>
      <c r="I442" s="3" t="str">
        <f>_xlfn.XLOOKUP(Transactions[[#This Row],[Subcategory]],categories[Subcategory],categories[Category],"Add Subcategory")</f>
        <v>Transport</v>
      </c>
      <c r="J442" s="3" t="str">
        <f>_xlfn.XLOOKUP(Transactions[[#This Row],[Subcategory]],categories[Subcategory],categories[Category Type],"Add Subcategory")</f>
        <v>Expense</v>
      </c>
      <c r="M442" t="s">
        <v>25</v>
      </c>
    </row>
    <row r="443" spans="2:13" x14ac:dyDescent="0.3">
      <c r="B443" t="s">
        <v>14</v>
      </c>
      <c r="C443" s="1">
        <v>45772</v>
      </c>
      <c r="D443" t="s">
        <v>106</v>
      </c>
      <c r="E443">
        <v>47.58</v>
      </c>
      <c r="G443">
        <v>-47.58</v>
      </c>
      <c r="H443" t="s">
        <v>65</v>
      </c>
      <c r="I443" s="3" t="str">
        <f>_xlfn.XLOOKUP(Transactions[[#This Row],[Subcategory]],categories[Subcategory],categories[Category],"Add Subcategory")</f>
        <v>Discretionary</v>
      </c>
      <c r="J443" s="3" t="str">
        <f>_xlfn.XLOOKUP(Transactions[[#This Row],[Subcategory]],categories[Subcategory],categories[Category Type],"Add Subcategory")</f>
        <v>Expense</v>
      </c>
      <c r="M443" t="s">
        <v>15</v>
      </c>
    </row>
    <row r="444" spans="2:13" x14ac:dyDescent="0.3">
      <c r="B444" t="s">
        <v>8</v>
      </c>
      <c r="C444" s="1">
        <v>45772</v>
      </c>
      <c r="D444" t="s">
        <v>136</v>
      </c>
      <c r="E444">
        <v>296.64999999999998</v>
      </c>
      <c r="G444">
        <v>-296.64999999999998</v>
      </c>
      <c r="H444" t="s">
        <v>64</v>
      </c>
      <c r="I444" s="3" t="str">
        <f>_xlfn.XLOOKUP(Transactions[[#This Row],[Subcategory]],categories[Subcategory],categories[Category],"Add Subcategory")</f>
        <v>Discretionary</v>
      </c>
      <c r="J444" s="3" t="str">
        <f>_xlfn.XLOOKUP(Transactions[[#This Row],[Subcategory]],categories[Subcategory],categories[Category Type],"Add Subcategory")</f>
        <v>Expense</v>
      </c>
      <c r="M444" t="s">
        <v>15</v>
      </c>
    </row>
    <row r="445" spans="2:13" x14ac:dyDescent="0.3">
      <c r="B445" t="s">
        <v>8</v>
      </c>
      <c r="C445" s="1">
        <v>45772</v>
      </c>
      <c r="D445" t="s">
        <v>95</v>
      </c>
      <c r="E445">
        <v>193.1</v>
      </c>
      <c r="G445">
        <v>-193.1</v>
      </c>
      <c r="H445" t="s">
        <v>69</v>
      </c>
      <c r="I445" s="3" t="str">
        <f>_xlfn.XLOOKUP(Transactions[[#This Row],[Subcategory]],categories[Subcategory],categories[Category],"Add Subcategory")</f>
        <v>Living Expenses</v>
      </c>
      <c r="J445" s="3" t="str">
        <f>_xlfn.XLOOKUP(Transactions[[#This Row],[Subcategory]],categories[Subcategory],categories[Category Type],"Add Subcategory")</f>
        <v>Expense</v>
      </c>
      <c r="M445" t="s">
        <v>27</v>
      </c>
    </row>
    <row r="446" spans="2:13" x14ac:dyDescent="0.3">
      <c r="B446" t="s">
        <v>10</v>
      </c>
      <c r="C446" s="1">
        <v>45773</v>
      </c>
      <c r="D446" t="s">
        <v>126</v>
      </c>
      <c r="E446">
        <v>11.06</v>
      </c>
      <c r="G446">
        <v>-11.06</v>
      </c>
      <c r="H446" t="s">
        <v>61</v>
      </c>
      <c r="I446" s="3" t="str">
        <f>_xlfn.XLOOKUP(Transactions[[#This Row],[Subcategory]],categories[Subcategory],categories[Category],"Add Subcategory")</f>
        <v>Dining Out</v>
      </c>
      <c r="J446" s="3" t="str">
        <f>_xlfn.XLOOKUP(Transactions[[#This Row],[Subcategory]],categories[Subcategory],categories[Category Type],"Add Subcategory")</f>
        <v>Expense</v>
      </c>
      <c r="M446" t="s">
        <v>28</v>
      </c>
    </row>
    <row r="447" spans="2:13" x14ac:dyDescent="0.3">
      <c r="B447" t="s">
        <v>10</v>
      </c>
      <c r="C447" s="1">
        <v>45773</v>
      </c>
      <c r="D447" t="s">
        <v>108</v>
      </c>
      <c r="E447">
        <v>3.58</v>
      </c>
      <c r="G447">
        <v>-3.58</v>
      </c>
      <c r="H447" t="s">
        <v>61</v>
      </c>
      <c r="I447" s="3" t="str">
        <f>_xlfn.XLOOKUP(Transactions[[#This Row],[Subcategory]],categories[Subcategory],categories[Category],"Add Subcategory")</f>
        <v>Dining Out</v>
      </c>
      <c r="J447" s="3" t="str">
        <f>_xlfn.XLOOKUP(Transactions[[#This Row],[Subcategory]],categories[Subcategory],categories[Category Type],"Add Subcategory")</f>
        <v>Expense</v>
      </c>
      <c r="M447" t="s">
        <v>21</v>
      </c>
    </row>
    <row r="448" spans="2:13" x14ac:dyDescent="0.3">
      <c r="B448" t="s">
        <v>14</v>
      </c>
      <c r="C448" s="1">
        <v>45773</v>
      </c>
      <c r="D448" t="s">
        <v>97</v>
      </c>
      <c r="E448">
        <v>26.4</v>
      </c>
      <c r="G448">
        <v>-26.4</v>
      </c>
      <c r="H448" t="s">
        <v>63</v>
      </c>
      <c r="I448" s="3" t="str">
        <f>_xlfn.XLOOKUP(Transactions[[#This Row],[Subcategory]],categories[Subcategory],categories[Category],"Add Subcategory")</f>
        <v>Dining Out</v>
      </c>
      <c r="J448" s="3" t="str">
        <f>_xlfn.XLOOKUP(Transactions[[#This Row],[Subcategory]],categories[Subcategory],categories[Category Type],"Add Subcategory")</f>
        <v>Expense</v>
      </c>
      <c r="M448" t="s">
        <v>15</v>
      </c>
    </row>
    <row r="449" spans="2:13" x14ac:dyDescent="0.3">
      <c r="B449" t="s">
        <v>14</v>
      </c>
      <c r="C449" s="1">
        <v>45773</v>
      </c>
      <c r="D449" t="s">
        <v>86</v>
      </c>
      <c r="E449">
        <v>338.63</v>
      </c>
      <c r="G449">
        <v>-338.63</v>
      </c>
      <c r="H449" t="s">
        <v>70</v>
      </c>
      <c r="I449" s="3" t="str">
        <f>_xlfn.XLOOKUP(Transactions[[#This Row],[Subcategory]],categories[Subcategory],categories[Category],"Add Subcategory")</f>
        <v>Living Expenses</v>
      </c>
      <c r="J449" s="3" t="str">
        <f>_xlfn.XLOOKUP(Transactions[[#This Row],[Subcategory]],categories[Subcategory],categories[Category Type],"Add Subcategory")</f>
        <v>Expense</v>
      </c>
      <c r="M449" t="s">
        <v>15</v>
      </c>
    </row>
    <row r="450" spans="2:13" x14ac:dyDescent="0.3">
      <c r="B450" t="s">
        <v>8</v>
      </c>
      <c r="C450" s="1">
        <v>45773</v>
      </c>
      <c r="D450" t="s">
        <v>140</v>
      </c>
      <c r="E450">
        <v>113.34</v>
      </c>
      <c r="G450">
        <v>-113.34</v>
      </c>
      <c r="H450" t="s">
        <v>73</v>
      </c>
      <c r="I450" s="3" t="str">
        <f>_xlfn.XLOOKUP(Transactions[[#This Row],[Subcategory]],categories[Subcategory],categories[Category],"Add Subcategory")</f>
        <v>Medical</v>
      </c>
      <c r="J450" s="3" t="str">
        <f>_xlfn.XLOOKUP(Transactions[[#This Row],[Subcategory]],categories[Subcategory],categories[Category Type],"Add Subcategory")</f>
        <v>Expense</v>
      </c>
      <c r="M450" t="s">
        <v>15</v>
      </c>
    </row>
    <row r="451" spans="2:13" x14ac:dyDescent="0.3">
      <c r="B451" t="s">
        <v>8</v>
      </c>
      <c r="C451" s="1">
        <v>45773</v>
      </c>
      <c r="D451" t="s">
        <v>97</v>
      </c>
      <c r="E451">
        <v>57.37</v>
      </c>
      <c r="G451">
        <v>-57.37</v>
      </c>
      <c r="H451" t="s">
        <v>63</v>
      </c>
      <c r="I451" s="3" t="str">
        <f>_xlfn.XLOOKUP(Transactions[[#This Row],[Subcategory]],categories[Subcategory],categories[Category],"Add Subcategory")</f>
        <v>Dining Out</v>
      </c>
      <c r="J451" s="3" t="str">
        <f>_xlfn.XLOOKUP(Transactions[[#This Row],[Subcategory]],categories[Subcategory],categories[Category Type],"Add Subcategory")</f>
        <v>Expense</v>
      </c>
      <c r="M451" t="s">
        <v>18</v>
      </c>
    </row>
    <row r="452" spans="2:13" x14ac:dyDescent="0.3">
      <c r="B452" t="s">
        <v>14</v>
      </c>
      <c r="C452" s="1">
        <v>45774</v>
      </c>
      <c r="D452" t="s">
        <v>126</v>
      </c>
      <c r="E452">
        <v>10.33</v>
      </c>
      <c r="G452">
        <v>-10.33</v>
      </c>
      <c r="H452" t="s">
        <v>61</v>
      </c>
      <c r="I452" s="3" t="str">
        <f>_xlfn.XLOOKUP(Transactions[[#This Row],[Subcategory]],categories[Subcategory],categories[Category],"Add Subcategory")</f>
        <v>Dining Out</v>
      </c>
      <c r="J452" s="3" t="str">
        <f>_xlfn.XLOOKUP(Transactions[[#This Row],[Subcategory]],categories[Subcategory],categories[Category Type],"Add Subcategory")</f>
        <v>Expense</v>
      </c>
      <c r="M452" t="s">
        <v>23</v>
      </c>
    </row>
    <row r="453" spans="2:13" x14ac:dyDescent="0.3">
      <c r="B453" t="s">
        <v>14</v>
      </c>
      <c r="C453" s="1">
        <v>45774</v>
      </c>
      <c r="D453" t="s">
        <v>90</v>
      </c>
      <c r="F453">
        <v>3581.99</v>
      </c>
      <c r="G453">
        <v>3581.99</v>
      </c>
      <c r="H453" t="s">
        <v>68</v>
      </c>
      <c r="I453" s="3" t="str">
        <f>_xlfn.XLOOKUP(Transactions[[#This Row],[Subcategory]],categories[Subcategory],categories[Category],"Add Subcategory")</f>
        <v>Fixed</v>
      </c>
      <c r="J453" s="3" t="str">
        <f>_xlfn.XLOOKUP(Transactions[[#This Row],[Subcategory]],categories[Subcategory],categories[Category Type],"Add Subcategory")</f>
        <v>Income</v>
      </c>
      <c r="M453" t="s">
        <v>23</v>
      </c>
    </row>
    <row r="454" spans="2:13" x14ac:dyDescent="0.3">
      <c r="B454" t="s">
        <v>14</v>
      </c>
      <c r="C454" s="1">
        <v>45775</v>
      </c>
      <c r="D454" t="s">
        <v>135</v>
      </c>
      <c r="F454">
        <v>1694.29</v>
      </c>
      <c r="G454">
        <v>1694.29</v>
      </c>
      <c r="H454" t="s">
        <v>79</v>
      </c>
      <c r="I454" s="3" t="str">
        <f>_xlfn.XLOOKUP(Transactions[[#This Row],[Subcategory]],categories[Subcategory],categories[Category],"Add Subcategory")</f>
        <v>Variable</v>
      </c>
      <c r="J454" s="3" t="str">
        <f>_xlfn.XLOOKUP(Transactions[[#This Row],[Subcategory]],categories[Subcategory],categories[Category Type],"Add Subcategory")</f>
        <v>Income</v>
      </c>
      <c r="M454" t="s">
        <v>29</v>
      </c>
    </row>
    <row r="455" spans="2:13" x14ac:dyDescent="0.3">
      <c r="B455" t="s">
        <v>8</v>
      </c>
      <c r="C455" s="1">
        <v>45775</v>
      </c>
      <c r="D455" t="s">
        <v>116</v>
      </c>
      <c r="F455">
        <v>3763.8</v>
      </c>
      <c r="G455">
        <v>3763.8</v>
      </c>
      <c r="H455" t="s">
        <v>68</v>
      </c>
      <c r="I455" s="3" t="str">
        <f>_xlfn.XLOOKUP(Transactions[[#This Row],[Subcategory]],categories[Subcategory],categories[Category],"Add Subcategory")</f>
        <v>Fixed</v>
      </c>
      <c r="J455" s="3" t="str">
        <f>_xlfn.XLOOKUP(Transactions[[#This Row],[Subcategory]],categories[Subcategory],categories[Category Type],"Add Subcategory")</f>
        <v>Income</v>
      </c>
      <c r="M455" t="s">
        <v>20</v>
      </c>
    </row>
    <row r="456" spans="2:13" x14ac:dyDescent="0.3">
      <c r="B456" t="s">
        <v>10</v>
      </c>
      <c r="C456" s="1">
        <v>45776</v>
      </c>
      <c r="D456" t="s">
        <v>140</v>
      </c>
      <c r="E456">
        <v>89.55</v>
      </c>
      <c r="G456">
        <v>-89.55</v>
      </c>
      <c r="H456" t="s">
        <v>73</v>
      </c>
      <c r="I456" s="3" t="str">
        <f>_xlfn.XLOOKUP(Transactions[[#This Row],[Subcategory]],categories[Subcategory],categories[Category],"Add Subcategory")</f>
        <v>Medical</v>
      </c>
      <c r="J456" s="3" t="str">
        <f>_xlfn.XLOOKUP(Transactions[[#This Row],[Subcategory]],categories[Subcategory],categories[Category Type],"Add Subcategory")</f>
        <v>Expense</v>
      </c>
      <c r="M456" t="s">
        <v>15</v>
      </c>
    </row>
    <row r="457" spans="2:13" x14ac:dyDescent="0.3">
      <c r="B457" t="s">
        <v>10</v>
      </c>
      <c r="C457" s="1">
        <v>45776</v>
      </c>
      <c r="D457" t="s">
        <v>143</v>
      </c>
      <c r="E457">
        <v>239.28</v>
      </c>
      <c r="G457">
        <v>-239.28</v>
      </c>
      <c r="H457" t="s">
        <v>64</v>
      </c>
      <c r="I457" s="3" t="str">
        <f>_xlfn.XLOOKUP(Transactions[[#This Row],[Subcategory]],categories[Subcategory],categories[Category],"Add Subcategory")</f>
        <v>Discretionary</v>
      </c>
      <c r="J457" s="3" t="str">
        <f>_xlfn.XLOOKUP(Transactions[[#This Row],[Subcategory]],categories[Subcategory],categories[Category Type],"Add Subcategory")</f>
        <v>Expense</v>
      </c>
      <c r="M457" t="s">
        <v>15</v>
      </c>
    </row>
    <row r="458" spans="2:13" x14ac:dyDescent="0.3">
      <c r="B458" t="s">
        <v>14</v>
      </c>
      <c r="C458" s="1">
        <v>45776</v>
      </c>
      <c r="D458" t="s">
        <v>118</v>
      </c>
      <c r="E458">
        <v>65.77</v>
      </c>
      <c r="G458">
        <v>-65.77</v>
      </c>
      <c r="H458" t="s">
        <v>75</v>
      </c>
      <c r="I458" s="3" t="str">
        <f>_xlfn.XLOOKUP(Transactions[[#This Row],[Subcategory]],categories[Subcategory],categories[Category],"Add Subcategory")</f>
        <v>Transport</v>
      </c>
      <c r="J458" s="3" t="str">
        <f>_xlfn.XLOOKUP(Transactions[[#This Row],[Subcategory]],categories[Subcategory],categories[Category Type],"Add Subcategory")</f>
        <v>Expense</v>
      </c>
      <c r="M458" t="s">
        <v>15</v>
      </c>
    </row>
    <row r="459" spans="2:13" x14ac:dyDescent="0.3">
      <c r="B459" t="s">
        <v>8</v>
      </c>
      <c r="C459" s="1">
        <v>45777</v>
      </c>
      <c r="D459" t="s">
        <v>78</v>
      </c>
      <c r="F459">
        <v>32.43</v>
      </c>
      <c r="G459">
        <v>32.43</v>
      </c>
      <c r="H459" t="s">
        <v>78</v>
      </c>
      <c r="I459" s="3" t="str">
        <f>_xlfn.XLOOKUP(Transactions[[#This Row],[Subcategory]],categories[Subcategory],categories[Category],"Add Subcategory")</f>
        <v>Variable</v>
      </c>
      <c r="J459" s="3" t="str">
        <f>_xlfn.XLOOKUP(Transactions[[#This Row],[Subcategory]],categories[Subcategory],categories[Category Type],"Add Subcategory")</f>
        <v>Income</v>
      </c>
      <c r="M459" t="s">
        <v>15</v>
      </c>
    </row>
    <row r="460" spans="2:13" x14ac:dyDescent="0.3">
      <c r="B460" t="s">
        <v>10</v>
      </c>
      <c r="C460" s="1">
        <v>45778</v>
      </c>
      <c r="D460" t="s">
        <v>138</v>
      </c>
      <c r="E460">
        <v>186.11</v>
      </c>
      <c r="G460">
        <v>-186.11</v>
      </c>
      <c r="H460" t="s">
        <v>80</v>
      </c>
      <c r="I460" s="3" t="str">
        <f>_xlfn.XLOOKUP(Transactions[[#This Row],[Subcategory]],categories[Subcategory],categories[Category],"Add Subcategory")</f>
        <v>Variable</v>
      </c>
      <c r="J460" s="3" t="str">
        <f>_xlfn.XLOOKUP(Transactions[[#This Row],[Subcategory]],categories[Subcategory],categories[Category Type],"Add Subcategory")</f>
        <v>Expense</v>
      </c>
      <c r="M460" t="s">
        <v>15</v>
      </c>
    </row>
    <row r="461" spans="2:13" x14ac:dyDescent="0.3">
      <c r="B461" t="s">
        <v>14</v>
      </c>
      <c r="C461" s="1">
        <v>45778</v>
      </c>
      <c r="D461" t="s">
        <v>97</v>
      </c>
      <c r="E461">
        <v>62.27</v>
      </c>
      <c r="G461">
        <v>-62.27</v>
      </c>
      <c r="H461" t="s">
        <v>63</v>
      </c>
      <c r="I461" s="3" t="str">
        <f>_xlfn.XLOOKUP(Transactions[[#This Row],[Subcategory]],categories[Subcategory],categories[Category],"Add Subcategory")</f>
        <v>Dining Out</v>
      </c>
      <c r="J461" s="3" t="str">
        <f>_xlfn.XLOOKUP(Transactions[[#This Row],[Subcategory]],categories[Subcategory],categories[Category Type],"Add Subcategory")</f>
        <v>Expense</v>
      </c>
      <c r="M461" t="s">
        <v>18</v>
      </c>
    </row>
    <row r="462" spans="2:13" x14ac:dyDescent="0.3">
      <c r="B462" t="s">
        <v>8</v>
      </c>
      <c r="C462" s="1">
        <v>45778</v>
      </c>
      <c r="D462" t="s">
        <v>127</v>
      </c>
      <c r="E462">
        <v>60.17</v>
      </c>
      <c r="G462">
        <v>-60.17</v>
      </c>
      <c r="H462" t="s">
        <v>75</v>
      </c>
      <c r="I462" s="3" t="str">
        <f>_xlfn.XLOOKUP(Transactions[[#This Row],[Subcategory]],categories[Subcategory],categories[Category],"Add Subcategory")</f>
        <v>Transport</v>
      </c>
      <c r="J462" s="3" t="str">
        <f>_xlfn.XLOOKUP(Transactions[[#This Row],[Subcategory]],categories[Subcategory],categories[Category Type],"Add Subcategory")</f>
        <v>Expense</v>
      </c>
      <c r="M462" t="s">
        <v>22</v>
      </c>
    </row>
    <row r="463" spans="2:13" x14ac:dyDescent="0.3">
      <c r="B463" t="s">
        <v>8</v>
      </c>
      <c r="C463" s="1">
        <v>45778</v>
      </c>
      <c r="D463" t="s">
        <v>122</v>
      </c>
      <c r="F463">
        <v>862.62</v>
      </c>
      <c r="G463">
        <v>862.62</v>
      </c>
      <c r="H463" t="s">
        <v>79</v>
      </c>
      <c r="I463" s="3" t="str">
        <f>_xlfn.XLOOKUP(Transactions[[#This Row],[Subcategory]],categories[Subcategory],categories[Category],"Add Subcategory")</f>
        <v>Variable</v>
      </c>
      <c r="J463" s="3" t="str">
        <f>_xlfn.XLOOKUP(Transactions[[#This Row],[Subcategory]],categories[Subcategory],categories[Category Type],"Add Subcategory")</f>
        <v>Income</v>
      </c>
      <c r="M463" t="s">
        <v>22</v>
      </c>
    </row>
    <row r="464" spans="2:13" x14ac:dyDescent="0.3">
      <c r="B464" t="s">
        <v>10</v>
      </c>
      <c r="C464" s="1">
        <v>45779</v>
      </c>
      <c r="D464" t="s">
        <v>119</v>
      </c>
      <c r="E464">
        <v>17.45</v>
      </c>
      <c r="G464">
        <v>-17.45</v>
      </c>
      <c r="H464" t="s">
        <v>76</v>
      </c>
      <c r="I464" s="3" t="str">
        <f>_xlfn.XLOOKUP(Transactions[[#This Row],[Subcategory]],categories[Subcategory],categories[Category],"Add Subcategory")</f>
        <v>Transport</v>
      </c>
      <c r="J464" s="3" t="str">
        <f>_xlfn.XLOOKUP(Transactions[[#This Row],[Subcategory]],categories[Subcategory],categories[Category Type],"Add Subcategory")</f>
        <v>Expense</v>
      </c>
      <c r="M464" t="s">
        <v>22</v>
      </c>
    </row>
    <row r="465" spans="2:13" x14ac:dyDescent="0.3">
      <c r="B465" t="s">
        <v>14</v>
      </c>
      <c r="C465" s="1">
        <v>45779</v>
      </c>
      <c r="D465" t="s">
        <v>101</v>
      </c>
      <c r="E465">
        <v>541.53</v>
      </c>
      <c r="G465">
        <v>-541.53</v>
      </c>
      <c r="H465" t="s">
        <v>70</v>
      </c>
      <c r="I465" s="3" t="str">
        <f>_xlfn.XLOOKUP(Transactions[[#This Row],[Subcategory]],categories[Subcategory],categories[Category],"Add Subcategory")</f>
        <v>Living Expenses</v>
      </c>
      <c r="J465" s="3" t="str">
        <f>_xlfn.XLOOKUP(Transactions[[#This Row],[Subcategory]],categories[Subcategory],categories[Category Type],"Add Subcategory")</f>
        <v>Expense</v>
      </c>
      <c r="M465" t="s">
        <v>24</v>
      </c>
    </row>
    <row r="466" spans="2:13" x14ac:dyDescent="0.3">
      <c r="B466" t="s">
        <v>14</v>
      </c>
      <c r="C466" s="1">
        <v>45779</v>
      </c>
      <c r="D466" t="s">
        <v>91</v>
      </c>
      <c r="E466">
        <v>127.34</v>
      </c>
      <c r="G466">
        <v>-127.34</v>
      </c>
      <c r="H466" t="s">
        <v>25</v>
      </c>
      <c r="I466" s="3" t="str">
        <f>_xlfn.XLOOKUP(Transactions[[#This Row],[Subcategory]],categories[Subcategory],categories[Category],"Add Subcategory")</f>
        <v>Discretionary</v>
      </c>
      <c r="J466" s="3" t="str">
        <f>_xlfn.XLOOKUP(Transactions[[#This Row],[Subcategory]],categories[Subcategory],categories[Category Type],"Add Subcategory")</f>
        <v>Expense</v>
      </c>
      <c r="M466" t="s">
        <v>23</v>
      </c>
    </row>
    <row r="467" spans="2:13" x14ac:dyDescent="0.3">
      <c r="B467" t="s">
        <v>8</v>
      </c>
      <c r="C467" s="1">
        <v>45779</v>
      </c>
      <c r="D467" t="s">
        <v>137</v>
      </c>
      <c r="F467">
        <v>839.41</v>
      </c>
      <c r="G467">
        <v>839.41</v>
      </c>
      <c r="H467" t="s">
        <v>79</v>
      </c>
      <c r="I467" s="3" t="str">
        <f>_xlfn.XLOOKUP(Transactions[[#This Row],[Subcategory]],categories[Subcategory],categories[Category],"Add Subcategory")</f>
        <v>Variable</v>
      </c>
      <c r="J467" s="3" t="str">
        <f>_xlfn.XLOOKUP(Transactions[[#This Row],[Subcategory]],categories[Subcategory],categories[Category Type],"Add Subcategory")</f>
        <v>Income</v>
      </c>
      <c r="M467" t="s">
        <v>31</v>
      </c>
    </row>
    <row r="468" spans="2:13" x14ac:dyDescent="0.3">
      <c r="B468" t="s">
        <v>10</v>
      </c>
      <c r="C468" s="1">
        <v>45780</v>
      </c>
      <c r="D468" t="s">
        <v>93</v>
      </c>
      <c r="E468">
        <v>178.41</v>
      </c>
      <c r="G468">
        <v>-178.41</v>
      </c>
      <c r="H468" t="s">
        <v>67</v>
      </c>
      <c r="I468" s="3" t="str">
        <f>_xlfn.XLOOKUP(Transactions[[#This Row],[Subcategory]],categories[Subcategory],categories[Category],"Add Subcategory")</f>
        <v>Discretionary</v>
      </c>
      <c r="J468" s="3" t="str">
        <f>_xlfn.XLOOKUP(Transactions[[#This Row],[Subcategory]],categories[Subcategory],categories[Category Type],"Add Subcategory")</f>
        <v>Expense</v>
      </c>
      <c r="M468" t="s">
        <v>15</v>
      </c>
    </row>
    <row r="469" spans="2:13" x14ac:dyDescent="0.3">
      <c r="B469" t="s">
        <v>8</v>
      </c>
      <c r="C469" s="1">
        <v>45780</v>
      </c>
      <c r="D469" t="s">
        <v>105</v>
      </c>
      <c r="E469">
        <v>53.17</v>
      </c>
      <c r="G469">
        <v>-53.17</v>
      </c>
      <c r="H469" t="s">
        <v>73</v>
      </c>
      <c r="I469" s="3" t="str">
        <f>_xlfn.XLOOKUP(Transactions[[#This Row],[Subcategory]],categories[Subcategory],categories[Category],"Add Subcategory")</f>
        <v>Medical</v>
      </c>
      <c r="J469" s="3" t="str">
        <f>_xlfn.XLOOKUP(Transactions[[#This Row],[Subcategory]],categories[Subcategory],categories[Category Type],"Add Subcategory")</f>
        <v>Expense</v>
      </c>
      <c r="M469" t="s">
        <v>15</v>
      </c>
    </row>
    <row r="470" spans="2:13" x14ac:dyDescent="0.3">
      <c r="B470" t="s">
        <v>10</v>
      </c>
      <c r="C470" s="1">
        <v>45781</v>
      </c>
      <c r="D470" t="s">
        <v>110</v>
      </c>
      <c r="E470">
        <v>79.06</v>
      </c>
      <c r="G470">
        <v>-79.06</v>
      </c>
      <c r="H470" t="s">
        <v>62</v>
      </c>
      <c r="I470" s="3" t="str">
        <f>_xlfn.XLOOKUP(Transactions[[#This Row],[Subcategory]],categories[Subcategory],categories[Category],"Add Subcategory")</f>
        <v>Dining Out</v>
      </c>
      <c r="J470" s="3" t="str">
        <f>_xlfn.XLOOKUP(Transactions[[#This Row],[Subcategory]],categories[Subcategory],categories[Category Type],"Add Subcategory")</f>
        <v>Expense</v>
      </c>
      <c r="M470" t="s">
        <v>13</v>
      </c>
    </row>
    <row r="471" spans="2:13" x14ac:dyDescent="0.3">
      <c r="B471" t="s">
        <v>10</v>
      </c>
      <c r="C471" s="1">
        <v>45781</v>
      </c>
      <c r="D471" t="s">
        <v>119</v>
      </c>
      <c r="E471">
        <v>20.83</v>
      </c>
      <c r="G471">
        <v>-20.83</v>
      </c>
      <c r="H471" t="s">
        <v>76</v>
      </c>
      <c r="I471" s="3" t="str">
        <f>_xlfn.XLOOKUP(Transactions[[#This Row],[Subcategory]],categories[Subcategory],categories[Category],"Add Subcategory")</f>
        <v>Transport</v>
      </c>
      <c r="J471" s="3" t="str">
        <f>_xlfn.XLOOKUP(Transactions[[#This Row],[Subcategory]],categories[Subcategory],categories[Category Type],"Add Subcategory")</f>
        <v>Expense</v>
      </c>
      <c r="M471" t="s">
        <v>9</v>
      </c>
    </row>
    <row r="472" spans="2:13" x14ac:dyDescent="0.3">
      <c r="B472" t="s">
        <v>10</v>
      </c>
      <c r="C472" s="1">
        <v>45781</v>
      </c>
      <c r="D472" t="s">
        <v>118</v>
      </c>
      <c r="E472">
        <v>22.01</v>
      </c>
      <c r="G472">
        <v>-22.01</v>
      </c>
      <c r="H472" t="s">
        <v>75</v>
      </c>
      <c r="I472" s="3" t="str">
        <f>_xlfn.XLOOKUP(Transactions[[#This Row],[Subcategory]],categories[Subcategory],categories[Category],"Add Subcategory")</f>
        <v>Transport</v>
      </c>
      <c r="J472" s="3" t="str">
        <f>_xlfn.XLOOKUP(Transactions[[#This Row],[Subcategory]],categories[Subcategory],categories[Category Type],"Add Subcategory")</f>
        <v>Expense</v>
      </c>
      <c r="M472" t="s">
        <v>12</v>
      </c>
    </row>
    <row r="473" spans="2:13" x14ac:dyDescent="0.3">
      <c r="B473" t="s">
        <v>8</v>
      </c>
      <c r="C473" s="1">
        <v>45781</v>
      </c>
      <c r="D473" t="s">
        <v>92</v>
      </c>
      <c r="E473">
        <v>35.68</v>
      </c>
      <c r="G473">
        <v>-35.68</v>
      </c>
      <c r="H473" t="s">
        <v>63</v>
      </c>
      <c r="I473" s="3" t="str">
        <f>_xlfn.XLOOKUP(Transactions[[#This Row],[Subcategory]],categories[Subcategory],categories[Category],"Add Subcategory")</f>
        <v>Dining Out</v>
      </c>
      <c r="J473" s="3" t="str">
        <f>_xlfn.XLOOKUP(Transactions[[#This Row],[Subcategory]],categories[Subcategory],categories[Category Type],"Add Subcategory")</f>
        <v>Expense</v>
      </c>
      <c r="M473" t="s">
        <v>15</v>
      </c>
    </row>
    <row r="474" spans="2:13" x14ac:dyDescent="0.3">
      <c r="B474" t="s">
        <v>8</v>
      </c>
      <c r="C474" s="1">
        <v>45781</v>
      </c>
      <c r="D474" t="s">
        <v>122</v>
      </c>
      <c r="F474">
        <v>1466.06</v>
      </c>
      <c r="G474">
        <v>1466.06</v>
      </c>
      <c r="H474" t="s">
        <v>79</v>
      </c>
      <c r="I474" s="3" t="str">
        <f>_xlfn.XLOOKUP(Transactions[[#This Row],[Subcategory]],categories[Subcategory],categories[Category],"Add Subcategory")</f>
        <v>Variable</v>
      </c>
      <c r="J474" s="3" t="str">
        <f>_xlfn.XLOOKUP(Transactions[[#This Row],[Subcategory]],categories[Subcategory],categories[Category Type],"Add Subcategory")</f>
        <v>Income</v>
      </c>
      <c r="M474" t="s">
        <v>16</v>
      </c>
    </row>
    <row r="475" spans="2:13" x14ac:dyDescent="0.3">
      <c r="B475" t="s">
        <v>14</v>
      </c>
      <c r="C475" s="1">
        <v>45782</v>
      </c>
      <c r="D475" t="s">
        <v>86</v>
      </c>
      <c r="E475">
        <v>510.74</v>
      </c>
      <c r="G475">
        <v>-510.74</v>
      </c>
      <c r="H475" t="s">
        <v>70</v>
      </c>
      <c r="I475" s="3" t="str">
        <f>_xlfn.XLOOKUP(Transactions[[#This Row],[Subcategory]],categories[Subcategory],categories[Category],"Add Subcategory")</f>
        <v>Living Expenses</v>
      </c>
      <c r="J475" s="3" t="str">
        <f>_xlfn.XLOOKUP(Transactions[[#This Row],[Subcategory]],categories[Subcategory],categories[Category Type],"Add Subcategory")</f>
        <v>Expense</v>
      </c>
      <c r="M475" t="s">
        <v>17</v>
      </c>
    </row>
    <row r="476" spans="2:13" x14ac:dyDescent="0.3">
      <c r="B476" t="s">
        <v>8</v>
      </c>
      <c r="C476" s="1">
        <v>45782</v>
      </c>
      <c r="D476" t="s">
        <v>123</v>
      </c>
      <c r="E476">
        <v>1137.6300000000001</v>
      </c>
      <c r="G476">
        <v>-1137.6300000000001</v>
      </c>
      <c r="H476" t="s">
        <v>72</v>
      </c>
      <c r="I476" s="3" t="str">
        <f>_xlfn.XLOOKUP(Transactions[[#This Row],[Subcategory]],categories[Subcategory],categories[Category],"Add Subcategory")</f>
        <v>Living Expenses</v>
      </c>
      <c r="J476" s="3" t="str">
        <f>_xlfn.XLOOKUP(Transactions[[#This Row],[Subcategory]],categories[Subcategory],categories[Category Type],"Add Subcategory")</f>
        <v>Expense</v>
      </c>
      <c r="M476" t="s">
        <v>15</v>
      </c>
    </row>
    <row r="477" spans="2:13" x14ac:dyDescent="0.3">
      <c r="B477" t="s">
        <v>8</v>
      </c>
      <c r="C477" s="1">
        <v>45782</v>
      </c>
      <c r="D477" t="s">
        <v>94</v>
      </c>
      <c r="E477">
        <v>582.11</v>
      </c>
      <c r="G477">
        <v>-582.11</v>
      </c>
      <c r="H477" t="s">
        <v>60</v>
      </c>
      <c r="I477" s="3" t="str">
        <f>_xlfn.XLOOKUP(Transactions[[#This Row],[Subcategory]],categories[Subcategory],categories[Category],"Add Subcategory")</f>
        <v>Debt Repayment</v>
      </c>
      <c r="J477" s="3" t="str">
        <f>_xlfn.XLOOKUP(Transactions[[#This Row],[Subcategory]],categories[Subcategory],categories[Category Type],"Add Subcategory")</f>
        <v>Expense</v>
      </c>
      <c r="M477" t="s">
        <v>15</v>
      </c>
    </row>
    <row r="478" spans="2:13" x14ac:dyDescent="0.3">
      <c r="B478" t="s">
        <v>10</v>
      </c>
      <c r="C478" s="1">
        <v>45783</v>
      </c>
      <c r="D478" t="s">
        <v>133</v>
      </c>
      <c r="E478">
        <v>71.36</v>
      </c>
      <c r="G478">
        <v>-71.36</v>
      </c>
      <c r="H478" t="s">
        <v>64</v>
      </c>
      <c r="I478" s="3" t="str">
        <f>_xlfn.XLOOKUP(Transactions[[#This Row],[Subcategory]],categories[Subcategory],categories[Category],"Add Subcategory")</f>
        <v>Discretionary</v>
      </c>
      <c r="J478" s="3" t="str">
        <f>_xlfn.XLOOKUP(Transactions[[#This Row],[Subcategory]],categories[Subcategory],categories[Category Type],"Add Subcategory")</f>
        <v>Expense</v>
      </c>
      <c r="M478" t="s">
        <v>15</v>
      </c>
    </row>
    <row r="479" spans="2:13" x14ac:dyDescent="0.3">
      <c r="B479" t="s">
        <v>10</v>
      </c>
      <c r="C479" s="1">
        <v>45783</v>
      </c>
      <c r="D479" t="s">
        <v>135</v>
      </c>
      <c r="F479">
        <v>1736.84</v>
      </c>
      <c r="G479">
        <v>1736.84</v>
      </c>
      <c r="H479" t="s">
        <v>79</v>
      </c>
      <c r="I479" s="3" t="str">
        <f>_xlfn.XLOOKUP(Transactions[[#This Row],[Subcategory]],categories[Subcategory],categories[Category],"Add Subcategory")</f>
        <v>Variable</v>
      </c>
      <c r="J479" s="3" t="str">
        <f>_xlfn.XLOOKUP(Transactions[[#This Row],[Subcategory]],categories[Subcategory],categories[Category Type],"Add Subcategory")</f>
        <v>Income</v>
      </c>
      <c r="M479" t="s">
        <v>15</v>
      </c>
    </row>
    <row r="480" spans="2:13" x14ac:dyDescent="0.3">
      <c r="B480" t="s">
        <v>10</v>
      </c>
      <c r="C480" s="1">
        <v>45783</v>
      </c>
      <c r="D480" t="s">
        <v>130</v>
      </c>
      <c r="E480">
        <v>60.17</v>
      </c>
      <c r="G480">
        <v>-60.17</v>
      </c>
      <c r="H480" t="s">
        <v>66</v>
      </c>
      <c r="I480" s="3" t="str">
        <f>_xlfn.XLOOKUP(Transactions[[#This Row],[Subcategory]],categories[Subcategory],categories[Category],"Add Subcategory")</f>
        <v>Discretionary</v>
      </c>
      <c r="J480" s="3" t="str">
        <f>_xlfn.XLOOKUP(Transactions[[#This Row],[Subcategory]],categories[Subcategory],categories[Category Type],"Add Subcategory")</f>
        <v>Expense</v>
      </c>
      <c r="M480" t="s">
        <v>18</v>
      </c>
    </row>
    <row r="481" spans="2:13" x14ac:dyDescent="0.3">
      <c r="B481" t="s">
        <v>14</v>
      </c>
      <c r="C481" s="1">
        <v>45783</v>
      </c>
      <c r="D481" t="s">
        <v>89</v>
      </c>
      <c r="E481">
        <v>52.47</v>
      </c>
      <c r="G481">
        <v>-52.47</v>
      </c>
      <c r="H481" t="s">
        <v>71</v>
      </c>
      <c r="I481" s="3" t="str">
        <f>_xlfn.XLOOKUP(Transactions[[#This Row],[Subcategory]],categories[Subcategory],categories[Category],"Add Subcategory")</f>
        <v>Living Expenses</v>
      </c>
      <c r="J481" s="3" t="str">
        <f>_xlfn.XLOOKUP(Transactions[[#This Row],[Subcategory]],categories[Subcategory],categories[Category Type],"Add Subcategory")</f>
        <v>Expense</v>
      </c>
      <c r="M481" t="s">
        <v>19</v>
      </c>
    </row>
    <row r="482" spans="2:13" x14ac:dyDescent="0.3">
      <c r="B482" t="s">
        <v>14</v>
      </c>
      <c r="C482" s="1">
        <v>45783</v>
      </c>
      <c r="D482" t="s">
        <v>97</v>
      </c>
      <c r="E482">
        <v>56.67</v>
      </c>
      <c r="G482">
        <v>-56.67</v>
      </c>
      <c r="H482" t="s">
        <v>63</v>
      </c>
      <c r="I482" s="3" t="str">
        <f>_xlfn.XLOOKUP(Transactions[[#This Row],[Subcategory]],categories[Subcategory],categories[Category],"Add Subcategory")</f>
        <v>Dining Out</v>
      </c>
      <c r="J482" s="3" t="str">
        <f>_xlfn.XLOOKUP(Transactions[[#This Row],[Subcategory]],categories[Subcategory],categories[Category Type],"Add Subcategory")</f>
        <v>Expense</v>
      </c>
      <c r="M482" t="s">
        <v>15</v>
      </c>
    </row>
    <row r="483" spans="2:13" x14ac:dyDescent="0.3">
      <c r="B483" t="s">
        <v>8</v>
      </c>
      <c r="C483" s="1">
        <v>45783</v>
      </c>
      <c r="D483" t="s">
        <v>98</v>
      </c>
      <c r="E483">
        <v>142.72999999999999</v>
      </c>
      <c r="G483">
        <v>-142.72999999999999</v>
      </c>
      <c r="H483" t="s">
        <v>26</v>
      </c>
      <c r="I483" s="3" t="str">
        <f>_xlfn.XLOOKUP(Transactions[[#This Row],[Subcategory]],categories[Subcategory],categories[Category],"Add Subcategory")</f>
        <v>Medical</v>
      </c>
      <c r="J483" s="3" t="str">
        <f>_xlfn.XLOOKUP(Transactions[[#This Row],[Subcategory]],categories[Subcategory],categories[Category Type],"Add Subcategory")</f>
        <v>Expense</v>
      </c>
      <c r="M483" t="s">
        <v>15</v>
      </c>
    </row>
    <row r="484" spans="2:13" x14ac:dyDescent="0.3">
      <c r="B484" t="s">
        <v>10</v>
      </c>
      <c r="C484" s="1">
        <v>45784</v>
      </c>
      <c r="D484" t="s">
        <v>111</v>
      </c>
      <c r="E484">
        <v>13.39</v>
      </c>
      <c r="G484">
        <v>-13.39</v>
      </c>
      <c r="H484" t="s">
        <v>76</v>
      </c>
      <c r="I484" s="3" t="str">
        <f>_xlfn.XLOOKUP(Transactions[[#This Row],[Subcategory]],categories[Subcategory],categories[Category],"Add Subcategory")</f>
        <v>Transport</v>
      </c>
      <c r="J484" s="3" t="str">
        <f>_xlfn.XLOOKUP(Transactions[[#This Row],[Subcategory]],categories[Subcategory],categories[Category Type],"Add Subcategory")</f>
        <v>Expense</v>
      </c>
      <c r="M484" t="s">
        <v>20</v>
      </c>
    </row>
    <row r="485" spans="2:13" x14ac:dyDescent="0.3">
      <c r="B485" t="s">
        <v>8</v>
      </c>
      <c r="C485" s="1">
        <v>45784</v>
      </c>
      <c r="D485" t="s">
        <v>92</v>
      </c>
      <c r="E485">
        <v>27.99</v>
      </c>
      <c r="G485">
        <v>-27.99</v>
      </c>
      <c r="H485" t="s">
        <v>63</v>
      </c>
      <c r="I485" s="3" t="str">
        <f>_xlfn.XLOOKUP(Transactions[[#This Row],[Subcategory]],categories[Subcategory],categories[Category],"Add Subcategory")</f>
        <v>Dining Out</v>
      </c>
      <c r="J485" s="3" t="str">
        <f>_xlfn.XLOOKUP(Transactions[[#This Row],[Subcategory]],categories[Subcategory],categories[Category Type],"Add Subcategory")</f>
        <v>Expense</v>
      </c>
      <c r="M485" t="s">
        <v>15</v>
      </c>
    </row>
    <row r="486" spans="2:13" x14ac:dyDescent="0.3">
      <c r="B486" t="s">
        <v>14</v>
      </c>
      <c r="C486" s="1">
        <v>45785</v>
      </c>
      <c r="D486" t="s">
        <v>92</v>
      </c>
      <c r="E486">
        <v>18.350000000000001</v>
      </c>
      <c r="G486">
        <v>-18.350000000000001</v>
      </c>
      <c r="H486" t="s">
        <v>63</v>
      </c>
      <c r="I486" s="3" t="str">
        <f>_xlfn.XLOOKUP(Transactions[[#This Row],[Subcategory]],categories[Subcategory],categories[Category],"Add Subcategory")</f>
        <v>Dining Out</v>
      </c>
      <c r="J486" s="3" t="str">
        <f>_xlfn.XLOOKUP(Transactions[[#This Row],[Subcategory]],categories[Subcategory],categories[Category Type],"Add Subcategory")</f>
        <v>Expense</v>
      </c>
      <c r="M486" t="s">
        <v>15</v>
      </c>
    </row>
    <row r="487" spans="2:13" x14ac:dyDescent="0.3">
      <c r="B487" t="s">
        <v>14</v>
      </c>
      <c r="C487" s="1">
        <v>45785</v>
      </c>
      <c r="D487" t="s">
        <v>119</v>
      </c>
      <c r="E487">
        <v>16.899999999999999</v>
      </c>
      <c r="G487">
        <v>-16.899999999999999</v>
      </c>
      <c r="H487" t="s">
        <v>76</v>
      </c>
      <c r="I487" s="3" t="str">
        <f>_xlfn.XLOOKUP(Transactions[[#This Row],[Subcategory]],categories[Subcategory],categories[Category],"Add Subcategory")</f>
        <v>Transport</v>
      </c>
      <c r="J487" s="3" t="str">
        <f>_xlfn.XLOOKUP(Transactions[[#This Row],[Subcategory]],categories[Subcategory],categories[Category Type],"Add Subcategory")</f>
        <v>Expense</v>
      </c>
      <c r="M487" t="s">
        <v>18</v>
      </c>
    </row>
    <row r="488" spans="2:13" x14ac:dyDescent="0.3">
      <c r="B488" t="s">
        <v>14</v>
      </c>
      <c r="C488" s="1">
        <v>45785</v>
      </c>
      <c r="D488" t="s">
        <v>119</v>
      </c>
      <c r="E488">
        <v>37.78</v>
      </c>
      <c r="G488">
        <v>-37.78</v>
      </c>
      <c r="H488" t="s">
        <v>76</v>
      </c>
      <c r="I488" s="3" t="str">
        <f>_xlfn.XLOOKUP(Transactions[[#This Row],[Subcategory]],categories[Subcategory],categories[Category],"Add Subcategory")</f>
        <v>Transport</v>
      </c>
      <c r="J488" s="3" t="str">
        <f>_xlfn.XLOOKUP(Transactions[[#This Row],[Subcategory]],categories[Subcategory],categories[Category Type],"Add Subcategory")</f>
        <v>Expense</v>
      </c>
      <c r="M488" t="s">
        <v>15</v>
      </c>
    </row>
    <row r="489" spans="2:13" x14ac:dyDescent="0.3">
      <c r="B489" t="s">
        <v>14</v>
      </c>
      <c r="C489" s="1">
        <v>45785</v>
      </c>
      <c r="D489" t="s">
        <v>127</v>
      </c>
      <c r="E489">
        <v>27.02</v>
      </c>
      <c r="G489">
        <v>-27.02</v>
      </c>
      <c r="H489" t="s">
        <v>75</v>
      </c>
      <c r="I489" s="3" t="str">
        <f>_xlfn.XLOOKUP(Transactions[[#This Row],[Subcategory]],categories[Subcategory],categories[Category],"Add Subcategory")</f>
        <v>Transport</v>
      </c>
      <c r="J489" s="3" t="str">
        <f>_xlfn.XLOOKUP(Transactions[[#This Row],[Subcategory]],categories[Subcategory],categories[Category Type],"Add Subcategory")</f>
        <v>Expense</v>
      </c>
      <c r="M489" t="s">
        <v>15</v>
      </c>
    </row>
    <row r="490" spans="2:13" x14ac:dyDescent="0.3">
      <c r="B490" t="s">
        <v>14</v>
      </c>
      <c r="C490" s="1">
        <v>45785</v>
      </c>
      <c r="D490" t="s">
        <v>125</v>
      </c>
      <c r="E490">
        <v>95.85</v>
      </c>
      <c r="G490">
        <v>-95.85</v>
      </c>
      <c r="H490" t="s">
        <v>67</v>
      </c>
      <c r="I490" s="3" t="str">
        <f>_xlfn.XLOOKUP(Transactions[[#This Row],[Subcategory]],categories[Subcategory],categories[Category],"Add Subcategory")</f>
        <v>Discretionary</v>
      </c>
      <c r="J490" s="3" t="str">
        <f>_xlfn.XLOOKUP(Transactions[[#This Row],[Subcategory]],categories[Subcategory],categories[Category Type],"Add Subcategory")</f>
        <v>Expense</v>
      </c>
      <c r="M490" t="s">
        <v>21</v>
      </c>
    </row>
    <row r="491" spans="2:13" x14ac:dyDescent="0.3">
      <c r="B491" t="s">
        <v>8</v>
      </c>
      <c r="C491" s="1">
        <v>45785</v>
      </c>
      <c r="D491" t="s">
        <v>95</v>
      </c>
      <c r="E491">
        <v>136.43</v>
      </c>
      <c r="G491">
        <v>-136.43</v>
      </c>
      <c r="H491" t="s">
        <v>69</v>
      </c>
      <c r="I491" s="3" t="str">
        <f>_xlfn.XLOOKUP(Transactions[[#This Row],[Subcategory]],categories[Subcategory],categories[Category],"Add Subcategory")</f>
        <v>Living Expenses</v>
      </c>
      <c r="J491" s="3" t="str">
        <f>_xlfn.XLOOKUP(Transactions[[#This Row],[Subcategory]],categories[Subcategory],categories[Category Type],"Add Subcategory")</f>
        <v>Expense</v>
      </c>
      <c r="M491" t="s">
        <v>22</v>
      </c>
    </row>
    <row r="492" spans="2:13" x14ac:dyDescent="0.3">
      <c r="B492" t="s">
        <v>14</v>
      </c>
      <c r="C492" s="1">
        <v>45786</v>
      </c>
      <c r="D492" t="s">
        <v>95</v>
      </c>
      <c r="E492">
        <v>85.36</v>
      </c>
      <c r="G492">
        <v>-85.36</v>
      </c>
      <c r="H492" t="s">
        <v>69</v>
      </c>
      <c r="I492" s="3" t="str">
        <f>_xlfn.XLOOKUP(Transactions[[#This Row],[Subcategory]],categories[Subcategory],categories[Category],"Add Subcategory")</f>
        <v>Living Expenses</v>
      </c>
      <c r="J492" s="3" t="str">
        <f>_xlfn.XLOOKUP(Transactions[[#This Row],[Subcategory]],categories[Subcategory],categories[Category Type],"Add Subcategory")</f>
        <v>Expense</v>
      </c>
      <c r="M492" t="s">
        <v>11</v>
      </c>
    </row>
    <row r="493" spans="2:13" x14ac:dyDescent="0.3">
      <c r="B493" t="s">
        <v>8</v>
      </c>
      <c r="C493" s="1">
        <v>45786</v>
      </c>
      <c r="D493" t="s">
        <v>105</v>
      </c>
      <c r="E493">
        <v>116.84</v>
      </c>
      <c r="G493">
        <v>-116.84</v>
      </c>
      <c r="H493" t="s">
        <v>73</v>
      </c>
      <c r="I493" s="3" t="str">
        <f>_xlfn.XLOOKUP(Transactions[[#This Row],[Subcategory]],categories[Subcategory],categories[Category],"Add Subcategory")</f>
        <v>Medical</v>
      </c>
      <c r="J493" s="3" t="str">
        <f>_xlfn.XLOOKUP(Transactions[[#This Row],[Subcategory]],categories[Subcategory],categories[Category Type],"Add Subcategory")</f>
        <v>Expense</v>
      </c>
      <c r="M493" t="s">
        <v>23</v>
      </c>
    </row>
    <row r="494" spans="2:13" x14ac:dyDescent="0.3">
      <c r="B494" t="s">
        <v>10</v>
      </c>
      <c r="C494" s="1">
        <v>45787</v>
      </c>
      <c r="D494" t="s">
        <v>110</v>
      </c>
      <c r="E494">
        <v>32.880000000000003</v>
      </c>
      <c r="G494">
        <v>-32.880000000000003</v>
      </c>
      <c r="H494" t="s">
        <v>62</v>
      </c>
      <c r="I494" s="3" t="str">
        <f>_xlfn.XLOOKUP(Transactions[[#This Row],[Subcategory]],categories[Subcategory],categories[Category],"Add Subcategory")</f>
        <v>Dining Out</v>
      </c>
      <c r="J494" s="3" t="str">
        <f>_xlfn.XLOOKUP(Transactions[[#This Row],[Subcategory]],categories[Subcategory],categories[Category Type],"Add Subcategory")</f>
        <v>Expense</v>
      </c>
      <c r="M494" t="s">
        <v>24</v>
      </c>
    </row>
    <row r="495" spans="2:13" x14ac:dyDescent="0.3">
      <c r="B495" t="s">
        <v>14</v>
      </c>
      <c r="C495" s="1">
        <v>45787</v>
      </c>
      <c r="D495" t="s">
        <v>107</v>
      </c>
      <c r="E495">
        <v>220.39</v>
      </c>
      <c r="G495">
        <v>-220.39</v>
      </c>
      <c r="H495" t="s">
        <v>64</v>
      </c>
      <c r="I495" s="3" t="str">
        <f>_xlfn.XLOOKUP(Transactions[[#This Row],[Subcategory]],categories[Subcategory],categories[Category],"Add Subcategory")</f>
        <v>Discretionary</v>
      </c>
      <c r="J495" s="3" t="str">
        <f>_xlfn.XLOOKUP(Transactions[[#This Row],[Subcategory]],categories[Subcategory],categories[Category Type],"Add Subcategory")</f>
        <v>Expense</v>
      </c>
      <c r="M495" t="s">
        <v>25</v>
      </c>
    </row>
    <row r="496" spans="2:13" x14ac:dyDescent="0.3">
      <c r="B496" t="s">
        <v>14</v>
      </c>
      <c r="C496" s="1">
        <v>45787</v>
      </c>
      <c r="D496" t="s">
        <v>97</v>
      </c>
      <c r="E496">
        <v>30.78</v>
      </c>
      <c r="G496">
        <v>-30.78</v>
      </c>
      <c r="H496" t="s">
        <v>63</v>
      </c>
      <c r="I496" s="3" t="str">
        <f>_xlfn.XLOOKUP(Transactions[[#This Row],[Subcategory]],categories[Subcategory],categories[Category],"Add Subcategory")</f>
        <v>Dining Out</v>
      </c>
      <c r="J496" s="3" t="str">
        <f>_xlfn.XLOOKUP(Transactions[[#This Row],[Subcategory]],categories[Subcategory],categories[Category Type],"Add Subcategory")</f>
        <v>Expense</v>
      </c>
      <c r="M496" t="s">
        <v>15</v>
      </c>
    </row>
    <row r="497" spans="2:13" x14ac:dyDescent="0.3">
      <c r="B497" t="s">
        <v>10</v>
      </c>
      <c r="C497" s="1">
        <v>45788</v>
      </c>
      <c r="D497" t="s">
        <v>92</v>
      </c>
      <c r="E497">
        <v>41.98</v>
      </c>
      <c r="G497">
        <v>-41.98</v>
      </c>
      <c r="H497" t="s">
        <v>63</v>
      </c>
      <c r="I497" s="3" t="str">
        <f>_xlfn.XLOOKUP(Transactions[[#This Row],[Subcategory]],categories[Subcategory],categories[Category],"Add Subcategory")</f>
        <v>Dining Out</v>
      </c>
      <c r="J497" s="3" t="str">
        <f>_xlfn.XLOOKUP(Transactions[[#This Row],[Subcategory]],categories[Subcategory],categories[Category Type],"Add Subcategory")</f>
        <v>Expense</v>
      </c>
      <c r="M497" t="s">
        <v>15</v>
      </c>
    </row>
    <row r="498" spans="2:13" x14ac:dyDescent="0.3">
      <c r="B498" t="s">
        <v>10</v>
      </c>
      <c r="C498" s="1">
        <v>45788</v>
      </c>
      <c r="D498" t="s">
        <v>96</v>
      </c>
      <c r="E498">
        <v>416.99</v>
      </c>
      <c r="G498">
        <v>-416.99</v>
      </c>
      <c r="H498" t="s">
        <v>80</v>
      </c>
      <c r="I498" s="3" t="str">
        <f>_xlfn.XLOOKUP(Transactions[[#This Row],[Subcategory]],categories[Subcategory],categories[Category],"Add Subcategory")</f>
        <v>Variable</v>
      </c>
      <c r="J498" s="3" t="str">
        <f>_xlfn.XLOOKUP(Transactions[[#This Row],[Subcategory]],categories[Subcategory],categories[Category Type],"Add Subcategory")</f>
        <v>Expense</v>
      </c>
      <c r="M498" t="s">
        <v>30</v>
      </c>
    </row>
    <row r="499" spans="2:13" x14ac:dyDescent="0.3">
      <c r="B499" t="s">
        <v>10</v>
      </c>
      <c r="C499" s="1">
        <v>45788</v>
      </c>
      <c r="D499" t="s">
        <v>105</v>
      </c>
      <c r="E499">
        <v>79.760000000000005</v>
      </c>
      <c r="G499">
        <v>-79.760000000000005</v>
      </c>
      <c r="H499" t="s">
        <v>73</v>
      </c>
      <c r="I499" s="3" t="str">
        <f>_xlfn.XLOOKUP(Transactions[[#This Row],[Subcategory]],categories[Subcategory],categories[Category],"Add Subcategory")</f>
        <v>Medical</v>
      </c>
      <c r="J499" s="3" t="str">
        <f>_xlfn.XLOOKUP(Transactions[[#This Row],[Subcategory]],categories[Subcategory],categories[Category Type],"Add Subcategory")</f>
        <v>Expense</v>
      </c>
      <c r="M499" t="s">
        <v>27</v>
      </c>
    </row>
    <row r="500" spans="2:13" x14ac:dyDescent="0.3">
      <c r="B500" t="s">
        <v>14</v>
      </c>
      <c r="C500" s="1">
        <v>45788</v>
      </c>
      <c r="D500" t="s">
        <v>115</v>
      </c>
      <c r="E500">
        <v>29.39</v>
      </c>
      <c r="G500">
        <v>-29.39</v>
      </c>
      <c r="H500" t="s">
        <v>65</v>
      </c>
      <c r="I500" s="3" t="str">
        <f>_xlfn.XLOOKUP(Transactions[[#This Row],[Subcategory]],categories[Subcategory],categories[Category],"Add Subcategory")</f>
        <v>Discretionary</v>
      </c>
      <c r="J500" s="3" t="str">
        <f>_xlfn.XLOOKUP(Transactions[[#This Row],[Subcategory]],categories[Subcategory],categories[Category Type],"Add Subcategory")</f>
        <v>Expense</v>
      </c>
      <c r="M500" t="s">
        <v>28</v>
      </c>
    </row>
    <row r="501" spans="2:13" x14ac:dyDescent="0.3">
      <c r="B501" t="s">
        <v>14</v>
      </c>
      <c r="C501" s="1">
        <v>45788</v>
      </c>
      <c r="D501" t="s">
        <v>83</v>
      </c>
      <c r="E501">
        <v>198.7</v>
      </c>
      <c r="G501">
        <v>-198.7</v>
      </c>
      <c r="H501" t="s">
        <v>26</v>
      </c>
      <c r="I501" s="3" t="str">
        <f>_xlfn.XLOOKUP(Transactions[[#This Row],[Subcategory]],categories[Subcategory],categories[Category],"Add Subcategory")</f>
        <v>Medical</v>
      </c>
      <c r="J501" s="3" t="str">
        <f>_xlfn.XLOOKUP(Transactions[[#This Row],[Subcategory]],categories[Subcategory],categories[Category Type],"Add Subcategory")</f>
        <v>Expense</v>
      </c>
      <c r="M501" t="s">
        <v>21</v>
      </c>
    </row>
    <row r="502" spans="2:13" x14ac:dyDescent="0.3">
      <c r="B502" t="s">
        <v>8</v>
      </c>
      <c r="C502" s="1">
        <v>45788</v>
      </c>
      <c r="D502" t="s">
        <v>112</v>
      </c>
      <c r="E502">
        <v>167.92</v>
      </c>
      <c r="G502">
        <v>-167.92</v>
      </c>
      <c r="H502" t="s">
        <v>69</v>
      </c>
      <c r="I502" s="3" t="str">
        <f>_xlfn.XLOOKUP(Transactions[[#This Row],[Subcategory]],categories[Subcategory],categories[Category],"Add Subcategory")</f>
        <v>Living Expenses</v>
      </c>
      <c r="J502" s="3" t="str">
        <f>_xlfn.XLOOKUP(Transactions[[#This Row],[Subcategory]],categories[Subcategory],categories[Category Type],"Add Subcategory")</f>
        <v>Expense</v>
      </c>
      <c r="M502" t="s">
        <v>15</v>
      </c>
    </row>
    <row r="503" spans="2:13" x14ac:dyDescent="0.3">
      <c r="B503" t="s">
        <v>10</v>
      </c>
      <c r="C503" s="1">
        <v>45789</v>
      </c>
      <c r="D503" t="s">
        <v>133</v>
      </c>
      <c r="E503">
        <v>268.66000000000003</v>
      </c>
      <c r="G503">
        <v>-268.66000000000003</v>
      </c>
      <c r="H503" t="s">
        <v>64</v>
      </c>
      <c r="I503" s="3" t="str">
        <f>_xlfn.XLOOKUP(Transactions[[#This Row],[Subcategory]],categories[Subcategory],categories[Category],"Add Subcategory")</f>
        <v>Discretionary</v>
      </c>
      <c r="J503" s="3" t="str">
        <f>_xlfn.XLOOKUP(Transactions[[#This Row],[Subcategory]],categories[Subcategory],categories[Category Type],"Add Subcategory")</f>
        <v>Expense</v>
      </c>
      <c r="M503" t="s">
        <v>15</v>
      </c>
    </row>
    <row r="504" spans="2:13" x14ac:dyDescent="0.3">
      <c r="B504" t="s">
        <v>10</v>
      </c>
      <c r="C504" s="1">
        <v>45789</v>
      </c>
      <c r="D504" t="s">
        <v>90</v>
      </c>
      <c r="F504">
        <v>4274.41</v>
      </c>
      <c r="G504">
        <v>4274.41</v>
      </c>
      <c r="H504" t="s">
        <v>68</v>
      </c>
      <c r="I504" s="3" t="str">
        <f>_xlfn.XLOOKUP(Transactions[[#This Row],[Subcategory]],categories[Subcategory],categories[Category],"Add Subcategory")</f>
        <v>Fixed</v>
      </c>
      <c r="J504" s="3" t="str">
        <f>_xlfn.XLOOKUP(Transactions[[#This Row],[Subcategory]],categories[Subcategory],categories[Category Type],"Add Subcategory")</f>
        <v>Income</v>
      </c>
      <c r="M504" t="s">
        <v>15</v>
      </c>
    </row>
    <row r="505" spans="2:13" x14ac:dyDescent="0.3">
      <c r="B505" t="s">
        <v>8</v>
      </c>
      <c r="C505" s="1">
        <v>45789</v>
      </c>
      <c r="D505" t="s">
        <v>92</v>
      </c>
      <c r="E505">
        <v>37.78</v>
      </c>
      <c r="G505">
        <v>-37.78</v>
      </c>
      <c r="H505" t="s">
        <v>63</v>
      </c>
      <c r="I505" s="3" t="str">
        <f>_xlfn.XLOOKUP(Transactions[[#This Row],[Subcategory]],categories[Subcategory],categories[Category],"Add Subcategory")</f>
        <v>Dining Out</v>
      </c>
      <c r="J505" s="3" t="str">
        <f>_xlfn.XLOOKUP(Transactions[[#This Row],[Subcategory]],categories[Subcategory],categories[Category Type],"Add Subcategory")</f>
        <v>Expense</v>
      </c>
      <c r="M505" t="s">
        <v>18</v>
      </c>
    </row>
    <row r="506" spans="2:13" x14ac:dyDescent="0.3">
      <c r="B506" t="s">
        <v>8</v>
      </c>
      <c r="C506" s="1">
        <v>45789</v>
      </c>
      <c r="D506" t="s">
        <v>92</v>
      </c>
      <c r="E506">
        <v>24.02</v>
      </c>
      <c r="G506">
        <v>-24.02</v>
      </c>
      <c r="H506" t="s">
        <v>63</v>
      </c>
      <c r="I506" s="3" t="str">
        <f>_xlfn.XLOOKUP(Transactions[[#This Row],[Subcategory]],categories[Subcategory],categories[Category],"Add Subcategory")</f>
        <v>Dining Out</v>
      </c>
      <c r="J506" s="3" t="str">
        <f>_xlfn.XLOOKUP(Transactions[[#This Row],[Subcategory]],categories[Subcategory],categories[Category Type],"Add Subcategory")</f>
        <v>Expense</v>
      </c>
      <c r="M506" t="s">
        <v>23</v>
      </c>
    </row>
    <row r="507" spans="2:13" x14ac:dyDescent="0.3">
      <c r="B507" t="s">
        <v>10</v>
      </c>
      <c r="C507" s="1">
        <v>45790</v>
      </c>
      <c r="D507" t="s">
        <v>87</v>
      </c>
      <c r="E507">
        <v>66.47</v>
      </c>
      <c r="G507">
        <v>-66.47</v>
      </c>
      <c r="H507" t="s">
        <v>71</v>
      </c>
      <c r="I507" s="3" t="str">
        <f>_xlfn.XLOOKUP(Transactions[[#This Row],[Subcategory]],categories[Subcategory],categories[Category],"Add Subcategory")</f>
        <v>Living Expenses</v>
      </c>
      <c r="J507" s="3" t="str">
        <f>_xlfn.XLOOKUP(Transactions[[#This Row],[Subcategory]],categories[Subcategory],categories[Category Type],"Add Subcategory")</f>
        <v>Expense</v>
      </c>
      <c r="M507" t="s">
        <v>23</v>
      </c>
    </row>
    <row r="508" spans="2:13" x14ac:dyDescent="0.3">
      <c r="B508" t="s">
        <v>14</v>
      </c>
      <c r="C508" s="1">
        <v>45790</v>
      </c>
      <c r="D508" t="s">
        <v>82</v>
      </c>
      <c r="E508">
        <v>48.28</v>
      </c>
      <c r="G508">
        <v>-48.28</v>
      </c>
      <c r="H508" t="s">
        <v>75</v>
      </c>
      <c r="I508" s="3" t="str">
        <f>_xlfn.XLOOKUP(Transactions[[#This Row],[Subcategory]],categories[Subcategory],categories[Category],"Add Subcategory")</f>
        <v>Transport</v>
      </c>
      <c r="J508" s="3" t="str">
        <f>_xlfn.XLOOKUP(Transactions[[#This Row],[Subcategory]],categories[Subcategory],categories[Category Type],"Add Subcategory")</f>
        <v>Expense</v>
      </c>
      <c r="M508" t="s">
        <v>29</v>
      </c>
    </row>
    <row r="509" spans="2:13" x14ac:dyDescent="0.3">
      <c r="B509" t="s">
        <v>10</v>
      </c>
      <c r="C509" s="1">
        <v>45791</v>
      </c>
      <c r="D509" t="s">
        <v>78</v>
      </c>
      <c r="F509">
        <v>32.47</v>
      </c>
      <c r="G509">
        <v>32.47</v>
      </c>
      <c r="H509" t="s">
        <v>78</v>
      </c>
      <c r="I509" s="3" t="str">
        <f>_xlfn.XLOOKUP(Transactions[[#This Row],[Subcategory]],categories[Subcategory],categories[Category],"Add Subcategory")</f>
        <v>Variable</v>
      </c>
      <c r="J509" s="3" t="str">
        <f>_xlfn.XLOOKUP(Transactions[[#This Row],[Subcategory]],categories[Subcategory],categories[Category Type],"Add Subcategory")</f>
        <v>Income</v>
      </c>
      <c r="M509" t="s">
        <v>20</v>
      </c>
    </row>
    <row r="510" spans="2:13" x14ac:dyDescent="0.3">
      <c r="B510" t="s">
        <v>14</v>
      </c>
      <c r="C510" s="1">
        <v>45791</v>
      </c>
      <c r="D510" t="s">
        <v>138</v>
      </c>
      <c r="E510">
        <v>235.78</v>
      </c>
      <c r="G510">
        <v>-235.78</v>
      </c>
      <c r="H510" t="s">
        <v>80</v>
      </c>
      <c r="I510" s="3" t="str">
        <f>_xlfn.XLOOKUP(Transactions[[#This Row],[Subcategory]],categories[Subcategory],categories[Category],"Add Subcategory")</f>
        <v>Variable</v>
      </c>
      <c r="J510" s="3" t="str">
        <f>_xlfn.XLOOKUP(Transactions[[#This Row],[Subcategory]],categories[Subcategory],categories[Category Type],"Add Subcategory")</f>
        <v>Expense</v>
      </c>
      <c r="M510" t="s">
        <v>15</v>
      </c>
    </row>
    <row r="511" spans="2:13" x14ac:dyDescent="0.3">
      <c r="B511" t="s">
        <v>14</v>
      </c>
      <c r="C511" s="1">
        <v>45791</v>
      </c>
      <c r="D511" t="s">
        <v>137</v>
      </c>
      <c r="F511">
        <v>1388.7</v>
      </c>
      <c r="G511">
        <v>1388.7</v>
      </c>
      <c r="H511" t="s">
        <v>79</v>
      </c>
      <c r="I511" s="3" t="str">
        <f>_xlfn.XLOOKUP(Transactions[[#This Row],[Subcategory]],categories[Subcategory],categories[Category],"Add Subcategory")</f>
        <v>Variable</v>
      </c>
      <c r="J511" s="3" t="str">
        <f>_xlfn.XLOOKUP(Transactions[[#This Row],[Subcategory]],categories[Subcategory],categories[Category Type],"Add Subcategory")</f>
        <v>Income</v>
      </c>
      <c r="M511" t="s">
        <v>15</v>
      </c>
    </row>
    <row r="512" spans="2:13" x14ac:dyDescent="0.3">
      <c r="B512" t="s">
        <v>8</v>
      </c>
      <c r="C512" s="1">
        <v>45791</v>
      </c>
      <c r="D512" t="s">
        <v>140</v>
      </c>
      <c r="E512">
        <v>110.54</v>
      </c>
      <c r="G512">
        <v>-110.54</v>
      </c>
      <c r="H512" t="s">
        <v>73</v>
      </c>
      <c r="I512" s="3" t="str">
        <f>_xlfn.XLOOKUP(Transactions[[#This Row],[Subcategory]],categories[Subcategory],categories[Category],"Add Subcategory")</f>
        <v>Medical</v>
      </c>
      <c r="J512" s="3" t="str">
        <f>_xlfn.XLOOKUP(Transactions[[#This Row],[Subcategory]],categories[Subcategory],categories[Category Type],"Add Subcategory")</f>
        <v>Expense</v>
      </c>
      <c r="M512" t="s">
        <v>15</v>
      </c>
    </row>
    <row r="513" spans="2:13" x14ac:dyDescent="0.3">
      <c r="B513" t="s">
        <v>14</v>
      </c>
      <c r="C513" s="1">
        <v>45792</v>
      </c>
      <c r="D513" t="s">
        <v>117</v>
      </c>
      <c r="E513">
        <v>230.88</v>
      </c>
      <c r="G513">
        <v>-230.88</v>
      </c>
      <c r="H513" t="s">
        <v>80</v>
      </c>
      <c r="I513" s="3" t="str">
        <f>_xlfn.XLOOKUP(Transactions[[#This Row],[Subcategory]],categories[Subcategory],categories[Category],"Add Subcategory")</f>
        <v>Variable</v>
      </c>
      <c r="J513" s="3" t="str">
        <f>_xlfn.XLOOKUP(Transactions[[#This Row],[Subcategory]],categories[Subcategory],categories[Category Type],"Add Subcategory")</f>
        <v>Expense</v>
      </c>
      <c r="M513" t="s">
        <v>15</v>
      </c>
    </row>
    <row r="514" spans="2:13" x14ac:dyDescent="0.3">
      <c r="B514" t="s">
        <v>14</v>
      </c>
      <c r="C514" s="1">
        <v>45792</v>
      </c>
      <c r="D514" t="s">
        <v>102</v>
      </c>
      <c r="E514">
        <v>10.7</v>
      </c>
      <c r="G514">
        <v>-10.7</v>
      </c>
      <c r="H514" t="s">
        <v>61</v>
      </c>
      <c r="I514" s="3" t="str">
        <f>_xlfn.XLOOKUP(Transactions[[#This Row],[Subcategory]],categories[Subcategory],categories[Category],"Add Subcategory")</f>
        <v>Dining Out</v>
      </c>
      <c r="J514" s="3" t="str">
        <f>_xlfn.XLOOKUP(Transactions[[#This Row],[Subcategory]],categories[Subcategory],categories[Category Type],"Add Subcategory")</f>
        <v>Expense</v>
      </c>
      <c r="M514" t="s">
        <v>15</v>
      </c>
    </row>
    <row r="515" spans="2:13" x14ac:dyDescent="0.3">
      <c r="B515" t="s">
        <v>14</v>
      </c>
      <c r="C515" s="1">
        <v>45792</v>
      </c>
      <c r="D515" t="s">
        <v>90</v>
      </c>
      <c r="F515">
        <v>5237.6000000000004</v>
      </c>
      <c r="G515">
        <v>5237.6000000000004</v>
      </c>
      <c r="H515" t="s">
        <v>68</v>
      </c>
      <c r="I515" s="3" t="str">
        <f>_xlfn.XLOOKUP(Transactions[[#This Row],[Subcategory]],categories[Subcategory],categories[Category],"Add Subcategory")</f>
        <v>Fixed</v>
      </c>
      <c r="J515" s="3" t="str">
        <f>_xlfn.XLOOKUP(Transactions[[#This Row],[Subcategory]],categories[Subcategory],categories[Category Type],"Add Subcategory")</f>
        <v>Income</v>
      </c>
      <c r="M515" t="s">
        <v>18</v>
      </c>
    </row>
    <row r="516" spans="2:13" x14ac:dyDescent="0.3">
      <c r="B516" t="s">
        <v>14</v>
      </c>
      <c r="C516" s="1">
        <v>45792</v>
      </c>
      <c r="D516" t="s">
        <v>112</v>
      </c>
      <c r="E516">
        <v>55.27</v>
      </c>
      <c r="G516">
        <v>-55.27</v>
      </c>
      <c r="H516" t="s">
        <v>69</v>
      </c>
      <c r="I516" s="3" t="str">
        <f>_xlfn.XLOOKUP(Transactions[[#This Row],[Subcategory]],categories[Subcategory],categories[Category],"Add Subcategory")</f>
        <v>Living Expenses</v>
      </c>
      <c r="J516" s="3" t="str">
        <f>_xlfn.XLOOKUP(Transactions[[#This Row],[Subcategory]],categories[Subcategory],categories[Category Type],"Add Subcategory")</f>
        <v>Expense</v>
      </c>
      <c r="M516" t="s">
        <v>22</v>
      </c>
    </row>
    <row r="517" spans="2:13" x14ac:dyDescent="0.3">
      <c r="B517" t="s">
        <v>8</v>
      </c>
      <c r="C517" s="1">
        <v>45792</v>
      </c>
      <c r="D517" t="s">
        <v>106</v>
      </c>
      <c r="E517">
        <v>65.77</v>
      </c>
      <c r="G517">
        <v>-65.77</v>
      </c>
      <c r="H517" t="s">
        <v>65</v>
      </c>
      <c r="I517" s="3" t="str">
        <f>_xlfn.XLOOKUP(Transactions[[#This Row],[Subcategory]],categories[Subcategory],categories[Category],"Add Subcategory")</f>
        <v>Discretionary</v>
      </c>
      <c r="J517" s="3" t="str">
        <f>_xlfn.XLOOKUP(Transactions[[#This Row],[Subcategory]],categories[Subcategory],categories[Category Type],"Add Subcategory")</f>
        <v>Expense</v>
      </c>
      <c r="M517" t="s">
        <v>21</v>
      </c>
    </row>
    <row r="518" spans="2:13" x14ac:dyDescent="0.3">
      <c r="B518" t="s">
        <v>8</v>
      </c>
      <c r="C518" s="1">
        <v>45792</v>
      </c>
      <c r="D518" t="s">
        <v>91</v>
      </c>
      <c r="E518">
        <v>67.87</v>
      </c>
      <c r="G518">
        <v>-67.87</v>
      </c>
      <c r="H518" t="s">
        <v>25</v>
      </c>
      <c r="I518" s="3" t="str">
        <f>_xlfn.XLOOKUP(Transactions[[#This Row],[Subcategory]],categories[Subcategory],categories[Category],"Add Subcategory")</f>
        <v>Discretionary</v>
      </c>
      <c r="J518" s="3" t="str">
        <f>_xlfn.XLOOKUP(Transactions[[#This Row],[Subcategory]],categories[Subcategory],categories[Category Type],"Add Subcategory")</f>
        <v>Expense</v>
      </c>
      <c r="M518" t="s">
        <v>22</v>
      </c>
    </row>
    <row r="519" spans="2:13" x14ac:dyDescent="0.3">
      <c r="B519" t="s">
        <v>8</v>
      </c>
      <c r="C519" s="1">
        <v>45792</v>
      </c>
      <c r="D519" t="s">
        <v>92</v>
      </c>
      <c r="E519">
        <v>50.37</v>
      </c>
      <c r="G519">
        <v>-50.37</v>
      </c>
      <c r="H519" t="s">
        <v>63</v>
      </c>
      <c r="I519" s="3" t="str">
        <f>_xlfn.XLOOKUP(Transactions[[#This Row],[Subcategory]],categories[Subcategory],categories[Category],"Add Subcategory")</f>
        <v>Dining Out</v>
      </c>
      <c r="J519" s="3" t="str">
        <f>_xlfn.XLOOKUP(Transactions[[#This Row],[Subcategory]],categories[Subcategory],categories[Category Type],"Add Subcategory")</f>
        <v>Expense</v>
      </c>
      <c r="M519" t="s">
        <v>24</v>
      </c>
    </row>
    <row r="520" spans="2:13" x14ac:dyDescent="0.3">
      <c r="B520" t="s">
        <v>14</v>
      </c>
      <c r="C520" s="1">
        <v>45793</v>
      </c>
      <c r="D520" t="s">
        <v>134</v>
      </c>
      <c r="E520">
        <v>21.05</v>
      </c>
      <c r="G520">
        <v>-21.05</v>
      </c>
      <c r="H520" t="s">
        <v>65</v>
      </c>
      <c r="I520" s="3" t="str">
        <f>_xlfn.XLOOKUP(Transactions[[#This Row],[Subcategory]],categories[Subcategory],categories[Category],"Add Subcategory")</f>
        <v>Discretionary</v>
      </c>
      <c r="J520" s="3" t="str">
        <f>_xlfn.XLOOKUP(Transactions[[#This Row],[Subcategory]],categories[Subcategory],categories[Category Type],"Add Subcategory")</f>
        <v>Expense</v>
      </c>
      <c r="M520" t="s">
        <v>23</v>
      </c>
    </row>
    <row r="521" spans="2:13" x14ac:dyDescent="0.3">
      <c r="B521" t="s">
        <v>8</v>
      </c>
      <c r="C521" s="1">
        <v>45793</v>
      </c>
      <c r="D521" t="s">
        <v>102</v>
      </c>
      <c r="E521">
        <v>16.329999999999998</v>
      </c>
      <c r="G521">
        <v>-16.329999999999998</v>
      </c>
      <c r="H521" t="s">
        <v>61</v>
      </c>
      <c r="I521" s="3" t="str">
        <f>_xlfn.XLOOKUP(Transactions[[#This Row],[Subcategory]],categories[Subcategory],categories[Category],"Add Subcategory")</f>
        <v>Dining Out</v>
      </c>
      <c r="J521" s="3" t="str">
        <f>_xlfn.XLOOKUP(Transactions[[#This Row],[Subcategory]],categories[Subcategory],categories[Category Type],"Add Subcategory")</f>
        <v>Expense</v>
      </c>
    </row>
    <row r="522" spans="2:13" x14ac:dyDescent="0.3">
      <c r="B522" t="s">
        <v>8</v>
      </c>
      <c r="C522" s="1">
        <v>45793</v>
      </c>
      <c r="D522" t="s">
        <v>122</v>
      </c>
      <c r="F522">
        <v>1791</v>
      </c>
      <c r="G522">
        <v>1791</v>
      </c>
      <c r="H522" t="s">
        <v>79</v>
      </c>
      <c r="I522" s="3" t="str">
        <f>_xlfn.XLOOKUP(Transactions[[#This Row],[Subcategory]],categories[Subcategory],categories[Category],"Add Subcategory")</f>
        <v>Variable</v>
      </c>
      <c r="J522" s="3" t="str">
        <f>_xlfn.XLOOKUP(Transactions[[#This Row],[Subcategory]],categories[Subcategory],categories[Category Type],"Add Subcategory")</f>
        <v>Income</v>
      </c>
    </row>
    <row r="523" spans="2:13" x14ac:dyDescent="0.3">
      <c r="B523" t="s">
        <v>14</v>
      </c>
      <c r="C523" s="1">
        <v>45794</v>
      </c>
      <c r="D523" t="s">
        <v>130</v>
      </c>
      <c r="E523">
        <v>205.7</v>
      </c>
      <c r="G523">
        <v>-205.7</v>
      </c>
      <c r="H523" t="s">
        <v>67</v>
      </c>
      <c r="I523" s="3" t="str">
        <f>_xlfn.XLOOKUP(Transactions[[#This Row],[Subcategory]],categories[Subcategory],categories[Category],"Add Subcategory")</f>
        <v>Discretionary</v>
      </c>
      <c r="J523" s="3" t="str">
        <f>_xlfn.XLOOKUP(Transactions[[#This Row],[Subcategory]],categories[Subcategory],categories[Category Type],"Add Subcategory")</f>
        <v>Expense</v>
      </c>
    </row>
    <row r="524" spans="2:13" x14ac:dyDescent="0.3">
      <c r="B524" t="s">
        <v>8</v>
      </c>
      <c r="C524" s="1">
        <v>45794</v>
      </c>
      <c r="D524" t="s">
        <v>112</v>
      </c>
      <c r="E524">
        <v>129.43</v>
      </c>
      <c r="G524">
        <v>-129.43</v>
      </c>
      <c r="H524" t="s">
        <v>69</v>
      </c>
      <c r="I524" s="3" t="str">
        <f>_xlfn.XLOOKUP(Transactions[[#This Row],[Subcategory]],categories[Subcategory],categories[Category],"Add Subcategory")</f>
        <v>Living Expenses</v>
      </c>
      <c r="J524" s="3" t="str">
        <f>_xlfn.XLOOKUP(Transactions[[#This Row],[Subcategory]],categories[Subcategory],categories[Category Type],"Add Subcategory")</f>
        <v>Expense</v>
      </c>
    </row>
    <row r="525" spans="2:13" x14ac:dyDescent="0.3">
      <c r="B525" t="s">
        <v>8</v>
      </c>
      <c r="C525" s="1">
        <v>45794</v>
      </c>
      <c r="D525" t="s">
        <v>131</v>
      </c>
      <c r="E525">
        <v>125.24</v>
      </c>
      <c r="G525">
        <v>-125.24</v>
      </c>
      <c r="H525" t="s">
        <v>25</v>
      </c>
      <c r="I525" s="3" t="str">
        <f>_xlfn.XLOOKUP(Transactions[[#This Row],[Subcategory]],categories[Subcategory],categories[Category],"Add Subcategory")</f>
        <v>Discretionary</v>
      </c>
      <c r="J525" s="3" t="str">
        <f>_xlfn.XLOOKUP(Transactions[[#This Row],[Subcategory]],categories[Subcategory],categories[Category Type],"Add Subcategory")</f>
        <v>Expense</v>
      </c>
    </row>
    <row r="526" spans="2:13" x14ac:dyDescent="0.3">
      <c r="B526" t="s">
        <v>8</v>
      </c>
      <c r="C526" s="1">
        <v>45794</v>
      </c>
      <c r="D526" t="s">
        <v>126</v>
      </c>
      <c r="E526">
        <v>6.75</v>
      </c>
      <c r="G526">
        <v>-6.75</v>
      </c>
      <c r="H526" t="s">
        <v>61</v>
      </c>
      <c r="I526" s="3" t="str">
        <f>_xlfn.XLOOKUP(Transactions[[#This Row],[Subcategory]],categories[Subcategory],categories[Category],"Add Subcategory")</f>
        <v>Dining Out</v>
      </c>
      <c r="J526" s="3" t="str">
        <f>_xlfn.XLOOKUP(Transactions[[#This Row],[Subcategory]],categories[Subcategory],categories[Category Type],"Add Subcategory")</f>
        <v>Expense</v>
      </c>
    </row>
    <row r="527" spans="2:13" x14ac:dyDescent="0.3">
      <c r="B527" t="s">
        <v>10</v>
      </c>
      <c r="C527" s="1">
        <v>45795</v>
      </c>
      <c r="D527" t="s">
        <v>101</v>
      </c>
      <c r="E527">
        <v>534.53</v>
      </c>
      <c r="G527">
        <v>-534.53</v>
      </c>
      <c r="H527" t="s">
        <v>70</v>
      </c>
      <c r="I527" s="3" t="str">
        <f>_xlfn.XLOOKUP(Transactions[[#This Row],[Subcategory]],categories[Subcategory],categories[Category],"Add Subcategory")</f>
        <v>Living Expenses</v>
      </c>
      <c r="J527" s="3" t="str">
        <f>_xlfn.XLOOKUP(Transactions[[#This Row],[Subcategory]],categories[Subcategory],categories[Category Type],"Add Subcategory")</f>
        <v>Expense</v>
      </c>
    </row>
    <row r="528" spans="2:13" x14ac:dyDescent="0.3">
      <c r="B528" t="s">
        <v>14</v>
      </c>
      <c r="C528" s="1">
        <v>45795</v>
      </c>
      <c r="D528" t="s">
        <v>119</v>
      </c>
      <c r="E528">
        <v>9.2899999999999991</v>
      </c>
      <c r="G528">
        <v>-9.2899999999999991</v>
      </c>
      <c r="H528" t="s">
        <v>76</v>
      </c>
      <c r="I528" s="3" t="str">
        <f>_xlfn.XLOOKUP(Transactions[[#This Row],[Subcategory]],categories[Subcategory],categories[Category],"Add Subcategory")</f>
        <v>Transport</v>
      </c>
      <c r="J528" s="3" t="str">
        <f>_xlfn.XLOOKUP(Transactions[[#This Row],[Subcategory]],categories[Subcategory],categories[Category Type],"Add Subcategory")</f>
        <v>Expense</v>
      </c>
    </row>
    <row r="529" spans="2:10" x14ac:dyDescent="0.3">
      <c r="B529" t="s">
        <v>8</v>
      </c>
      <c r="C529" s="1">
        <v>45795</v>
      </c>
      <c r="D529" t="s">
        <v>136</v>
      </c>
      <c r="E529">
        <v>80.459999999999994</v>
      </c>
      <c r="G529">
        <v>-80.459999999999994</v>
      </c>
      <c r="H529" t="s">
        <v>64</v>
      </c>
      <c r="I529" s="3" t="str">
        <f>_xlfn.XLOOKUP(Transactions[[#This Row],[Subcategory]],categories[Subcategory],categories[Category],"Add Subcategory")</f>
        <v>Discretionary</v>
      </c>
      <c r="J529" s="3" t="str">
        <f>_xlfn.XLOOKUP(Transactions[[#This Row],[Subcategory]],categories[Subcategory],categories[Category Type],"Add Subcategory")</f>
        <v>Expense</v>
      </c>
    </row>
    <row r="530" spans="2:10" x14ac:dyDescent="0.3">
      <c r="B530" t="s">
        <v>10</v>
      </c>
      <c r="C530" s="1">
        <v>45796</v>
      </c>
      <c r="D530" t="s">
        <v>113</v>
      </c>
      <c r="E530">
        <v>71.36</v>
      </c>
      <c r="G530">
        <v>-71.36</v>
      </c>
      <c r="H530" t="s">
        <v>25</v>
      </c>
      <c r="I530" s="3" t="str">
        <f>_xlfn.XLOOKUP(Transactions[[#This Row],[Subcategory]],categories[Subcategory],categories[Category],"Add Subcategory")</f>
        <v>Discretionary</v>
      </c>
      <c r="J530" s="3" t="str">
        <f>_xlfn.XLOOKUP(Transactions[[#This Row],[Subcategory]],categories[Subcategory],categories[Category Type],"Add Subcategory")</f>
        <v>Expense</v>
      </c>
    </row>
    <row r="531" spans="2:10" x14ac:dyDescent="0.3">
      <c r="B531" t="s">
        <v>10</v>
      </c>
      <c r="C531" s="1">
        <v>45796</v>
      </c>
      <c r="D531" t="s">
        <v>121</v>
      </c>
      <c r="E531">
        <v>11.48</v>
      </c>
      <c r="G531">
        <v>-11.48</v>
      </c>
      <c r="H531" t="s">
        <v>61</v>
      </c>
      <c r="I531" s="3" t="str">
        <f>_xlfn.XLOOKUP(Transactions[[#This Row],[Subcategory]],categories[Subcategory],categories[Category],"Add Subcategory")</f>
        <v>Dining Out</v>
      </c>
      <c r="J531" s="3" t="str">
        <f>_xlfn.XLOOKUP(Transactions[[#This Row],[Subcategory]],categories[Subcategory],categories[Category Type],"Add Subcategory")</f>
        <v>Expense</v>
      </c>
    </row>
    <row r="532" spans="2:10" x14ac:dyDescent="0.3">
      <c r="B532" t="s">
        <v>10</v>
      </c>
      <c r="C532" s="1">
        <v>45796</v>
      </c>
      <c r="D532" t="s">
        <v>142</v>
      </c>
      <c r="F532">
        <v>2425.39</v>
      </c>
      <c r="G532">
        <v>2425.39</v>
      </c>
      <c r="H532" t="s">
        <v>77</v>
      </c>
      <c r="I532" s="3" t="str">
        <f>_xlfn.XLOOKUP(Transactions[[#This Row],[Subcategory]],categories[Subcategory],categories[Category],"Add Subcategory")</f>
        <v>Variable</v>
      </c>
      <c r="J532" s="3" t="str">
        <f>_xlfn.XLOOKUP(Transactions[[#This Row],[Subcategory]],categories[Subcategory],categories[Category Type],"Add Subcategory")</f>
        <v>Income</v>
      </c>
    </row>
    <row r="533" spans="2:10" x14ac:dyDescent="0.3">
      <c r="B533" t="s">
        <v>14</v>
      </c>
      <c r="C533" s="1">
        <v>45796</v>
      </c>
      <c r="D533" t="s">
        <v>98</v>
      </c>
      <c r="E533">
        <v>82.56</v>
      </c>
      <c r="G533">
        <v>-82.56</v>
      </c>
      <c r="H533" t="s">
        <v>26</v>
      </c>
      <c r="I533" s="3" t="str">
        <f>_xlfn.XLOOKUP(Transactions[[#This Row],[Subcategory]],categories[Subcategory],categories[Category],"Add Subcategory")</f>
        <v>Medical</v>
      </c>
      <c r="J533" s="3" t="str">
        <f>_xlfn.XLOOKUP(Transactions[[#This Row],[Subcategory]],categories[Subcategory],categories[Category Type],"Add Subcategory")</f>
        <v>Expense</v>
      </c>
    </row>
    <row r="534" spans="2:10" x14ac:dyDescent="0.3">
      <c r="B534" t="s">
        <v>8</v>
      </c>
      <c r="C534" s="1">
        <v>45796</v>
      </c>
      <c r="D534" t="s">
        <v>82</v>
      </c>
      <c r="E534">
        <v>34.28</v>
      </c>
      <c r="G534">
        <v>-34.28</v>
      </c>
      <c r="H534" t="s">
        <v>75</v>
      </c>
      <c r="I534" s="3" t="str">
        <f>_xlfn.XLOOKUP(Transactions[[#This Row],[Subcategory]],categories[Subcategory],categories[Category],"Add Subcategory")</f>
        <v>Transport</v>
      </c>
      <c r="J534" s="3" t="str">
        <f>_xlfn.XLOOKUP(Transactions[[#This Row],[Subcategory]],categories[Subcategory],categories[Category Type],"Add Subcategory")</f>
        <v>Expense</v>
      </c>
    </row>
    <row r="535" spans="2:10" x14ac:dyDescent="0.3">
      <c r="B535" t="s">
        <v>10</v>
      </c>
      <c r="C535" s="1">
        <v>45797</v>
      </c>
      <c r="D535" t="s">
        <v>120</v>
      </c>
      <c r="E535">
        <v>446.38</v>
      </c>
      <c r="G535">
        <v>-446.38</v>
      </c>
      <c r="H535" t="s">
        <v>70</v>
      </c>
      <c r="I535" s="3" t="str">
        <f>_xlfn.XLOOKUP(Transactions[[#This Row],[Subcategory]],categories[Subcategory],categories[Category],"Add Subcategory")</f>
        <v>Living Expenses</v>
      </c>
      <c r="J535" s="3" t="str">
        <f>_xlfn.XLOOKUP(Transactions[[#This Row],[Subcategory]],categories[Subcategory],categories[Category Type],"Add Subcategory")</f>
        <v>Expense</v>
      </c>
    </row>
    <row r="536" spans="2:10" x14ac:dyDescent="0.3">
      <c r="B536" t="s">
        <v>10</v>
      </c>
      <c r="C536" s="1">
        <v>45797</v>
      </c>
      <c r="D536" t="s">
        <v>119</v>
      </c>
      <c r="E536">
        <v>30.08</v>
      </c>
      <c r="G536">
        <v>-30.08</v>
      </c>
      <c r="H536" t="s">
        <v>76</v>
      </c>
      <c r="I536" s="3" t="str">
        <f>_xlfn.XLOOKUP(Transactions[[#This Row],[Subcategory]],categories[Subcategory],categories[Category],"Add Subcategory")</f>
        <v>Transport</v>
      </c>
      <c r="J536" s="3" t="str">
        <f>_xlfn.XLOOKUP(Transactions[[#This Row],[Subcategory]],categories[Subcategory],categories[Category Type],"Add Subcategory")</f>
        <v>Expense</v>
      </c>
    </row>
    <row r="537" spans="2:10" x14ac:dyDescent="0.3">
      <c r="B537" t="s">
        <v>14</v>
      </c>
      <c r="C537" s="1">
        <v>45797</v>
      </c>
      <c r="D537" t="s">
        <v>86</v>
      </c>
      <c r="E537">
        <v>373.61</v>
      </c>
      <c r="G537">
        <v>-373.61</v>
      </c>
      <c r="H537" t="s">
        <v>70</v>
      </c>
      <c r="I537" s="3" t="str">
        <f>_xlfn.XLOOKUP(Transactions[[#This Row],[Subcategory]],categories[Subcategory],categories[Category],"Add Subcategory")</f>
        <v>Living Expenses</v>
      </c>
      <c r="J537" s="3" t="str">
        <f>_xlfn.XLOOKUP(Transactions[[#This Row],[Subcategory]],categories[Subcategory],categories[Category Type],"Add Subcategory")</f>
        <v>Expense</v>
      </c>
    </row>
    <row r="538" spans="2:10" x14ac:dyDescent="0.3">
      <c r="B538" t="s">
        <v>8</v>
      </c>
      <c r="C538" s="1">
        <v>45797</v>
      </c>
      <c r="D538" t="s">
        <v>83</v>
      </c>
      <c r="E538">
        <v>71.36</v>
      </c>
      <c r="G538">
        <v>-71.36</v>
      </c>
      <c r="H538" t="s">
        <v>26</v>
      </c>
      <c r="I538" s="3" t="str">
        <f>_xlfn.XLOOKUP(Transactions[[#This Row],[Subcategory]],categories[Subcategory],categories[Category],"Add Subcategory")</f>
        <v>Medical</v>
      </c>
      <c r="J538" s="3" t="str">
        <f>_xlfn.XLOOKUP(Transactions[[#This Row],[Subcategory]],categories[Subcategory],categories[Category Type],"Add Subcategory")</f>
        <v>Expense</v>
      </c>
    </row>
    <row r="539" spans="2:10" x14ac:dyDescent="0.3">
      <c r="B539" t="s">
        <v>8</v>
      </c>
      <c r="C539" s="1">
        <v>45797</v>
      </c>
      <c r="D539" t="s">
        <v>111</v>
      </c>
      <c r="E539">
        <v>41.28</v>
      </c>
      <c r="G539">
        <v>-41.28</v>
      </c>
      <c r="H539" t="s">
        <v>76</v>
      </c>
      <c r="I539" s="3" t="str">
        <f>_xlfn.XLOOKUP(Transactions[[#This Row],[Subcategory]],categories[Subcategory],categories[Category],"Add Subcategory")</f>
        <v>Transport</v>
      </c>
      <c r="J539" s="3" t="str">
        <f>_xlfn.XLOOKUP(Transactions[[#This Row],[Subcategory]],categories[Subcategory],categories[Category Type],"Add Subcategory")</f>
        <v>Expense</v>
      </c>
    </row>
    <row r="540" spans="2:10" x14ac:dyDescent="0.3">
      <c r="B540" t="s">
        <v>10</v>
      </c>
      <c r="C540" s="1">
        <v>45798</v>
      </c>
      <c r="D540" t="s">
        <v>127</v>
      </c>
      <c r="E540">
        <v>40.58</v>
      </c>
      <c r="G540">
        <v>-40.58</v>
      </c>
      <c r="H540" t="s">
        <v>75</v>
      </c>
      <c r="I540" s="3" t="str">
        <f>_xlfn.XLOOKUP(Transactions[[#This Row],[Subcategory]],categories[Subcategory],categories[Category],"Add Subcategory")</f>
        <v>Transport</v>
      </c>
      <c r="J540" s="3" t="str">
        <f>_xlfn.XLOOKUP(Transactions[[#This Row],[Subcategory]],categories[Subcategory],categories[Category Type],"Add Subcategory")</f>
        <v>Expense</v>
      </c>
    </row>
    <row r="541" spans="2:10" x14ac:dyDescent="0.3">
      <c r="B541" t="s">
        <v>10</v>
      </c>
      <c r="C541" s="1">
        <v>45798</v>
      </c>
      <c r="D541" t="s">
        <v>107</v>
      </c>
      <c r="E541">
        <v>88.16</v>
      </c>
      <c r="G541">
        <v>-88.16</v>
      </c>
      <c r="H541" t="s">
        <v>64</v>
      </c>
      <c r="I541" s="3" t="str">
        <f>_xlfn.XLOOKUP(Transactions[[#This Row],[Subcategory]],categories[Subcategory],categories[Category],"Add Subcategory")</f>
        <v>Discretionary</v>
      </c>
      <c r="J541" s="3" t="str">
        <f>_xlfn.XLOOKUP(Transactions[[#This Row],[Subcategory]],categories[Subcategory],categories[Category Type],"Add Subcategory")</f>
        <v>Expense</v>
      </c>
    </row>
    <row r="542" spans="2:10" x14ac:dyDescent="0.3">
      <c r="B542" t="s">
        <v>14</v>
      </c>
      <c r="C542" s="1">
        <v>45798</v>
      </c>
      <c r="D542" t="s">
        <v>127</v>
      </c>
      <c r="E542">
        <v>66.47</v>
      </c>
      <c r="G542">
        <v>-66.47</v>
      </c>
      <c r="H542" t="s">
        <v>75</v>
      </c>
      <c r="I542" s="3" t="str">
        <f>_xlfn.XLOOKUP(Transactions[[#This Row],[Subcategory]],categories[Subcategory],categories[Category],"Add Subcategory")</f>
        <v>Transport</v>
      </c>
      <c r="J542" s="3" t="str">
        <f>_xlfn.XLOOKUP(Transactions[[#This Row],[Subcategory]],categories[Subcategory],categories[Category Type],"Add Subcategory")</f>
        <v>Expense</v>
      </c>
    </row>
    <row r="543" spans="2:10" x14ac:dyDescent="0.3">
      <c r="B543" t="s">
        <v>14</v>
      </c>
      <c r="C543" s="1">
        <v>45798</v>
      </c>
      <c r="D543" t="s">
        <v>84</v>
      </c>
      <c r="E543">
        <v>95.15</v>
      </c>
      <c r="G543">
        <v>-95.15</v>
      </c>
      <c r="H543" t="s">
        <v>73</v>
      </c>
      <c r="I543" s="3" t="str">
        <f>_xlfn.XLOOKUP(Transactions[[#This Row],[Subcategory]],categories[Subcategory],categories[Category],"Add Subcategory")</f>
        <v>Medical</v>
      </c>
      <c r="J543" s="3" t="str">
        <f>_xlfn.XLOOKUP(Transactions[[#This Row],[Subcategory]],categories[Subcategory],categories[Category Type],"Add Subcategory")</f>
        <v>Expense</v>
      </c>
    </row>
    <row r="544" spans="2:10" x14ac:dyDescent="0.3">
      <c r="B544" t="s">
        <v>14</v>
      </c>
      <c r="C544" s="1">
        <v>45798</v>
      </c>
      <c r="D544" t="s">
        <v>83</v>
      </c>
      <c r="E544">
        <v>102.85</v>
      </c>
      <c r="G544">
        <v>-102.85</v>
      </c>
      <c r="H544" t="s">
        <v>26</v>
      </c>
      <c r="I544" s="3" t="str">
        <f>_xlfn.XLOOKUP(Transactions[[#This Row],[Subcategory]],categories[Subcategory],categories[Category],"Add Subcategory")</f>
        <v>Medical</v>
      </c>
      <c r="J544" s="3" t="str">
        <f>_xlfn.XLOOKUP(Transactions[[#This Row],[Subcategory]],categories[Subcategory],categories[Category Type],"Add Subcategory")</f>
        <v>Expense</v>
      </c>
    </row>
    <row r="545" spans="2:10" x14ac:dyDescent="0.3">
      <c r="B545" t="s">
        <v>14</v>
      </c>
      <c r="C545" s="1">
        <v>45798</v>
      </c>
      <c r="D545" t="s">
        <v>108</v>
      </c>
      <c r="E545">
        <v>10.63</v>
      </c>
      <c r="G545">
        <v>-10.63</v>
      </c>
      <c r="H545" t="s">
        <v>61</v>
      </c>
      <c r="I545" s="3" t="str">
        <f>_xlfn.XLOOKUP(Transactions[[#This Row],[Subcategory]],categories[Subcategory],categories[Category],"Add Subcategory")</f>
        <v>Dining Out</v>
      </c>
      <c r="J545" s="3" t="str">
        <f>_xlfn.XLOOKUP(Transactions[[#This Row],[Subcategory]],categories[Subcategory],categories[Category Type],"Add Subcategory")</f>
        <v>Expense</v>
      </c>
    </row>
    <row r="546" spans="2:10" x14ac:dyDescent="0.3">
      <c r="B546" t="s">
        <v>8</v>
      </c>
      <c r="C546" s="1">
        <v>45798</v>
      </c>
      <c r="D546" t="s">
        <v>104</v>
      </c>
      <c r="E546">
        <v>449.17</v>
      </c>
      <c r="G546">
        <v>-449.17</v>
      </c>
      <c r="H546" t="s">
        <v>70</v>
      </c>
      <c r="I546" s="3" t="str">
        <f>_xlfn.XLOOKUP(Transactions[[#This Row],[Subcategory]],categories[Subcategory],categories[Category],"Add Subcategory")</f>
        <v>Living Expenses</v>
      </c>
      <c r="J546" s="3" t="str">
        <f>_xlfn.XLOOKUP(Transactions[[#This Row],[Subcategory]],categories[Subcategory],categories[Category Type],"Add Subcategory")</f>
        <v>Expense</v>
      </c>
    </row>
    <row r="547" spans="2:10" x14ac:dyDescent="0.3">
      <c r="B547" t="s">
        <v>8</v>
      </c>
      <c r="C547" s="1">
        <v>45799</v>
      </c>
      <c r="D547" t="s">
        <v>107</v>
      </c>
      <c r="E547">
        <v>328.83</v>
      </c>
      <c r="G547">
        <v>-328.83</v>
      </c>
      <c r="H547" t="s">
        <v>64</v>
      </c>
      <c r="I547" s="3" t="str">
        <f>_xlfn.XLOOKUP(Transactions[[#This Row],[Subcategory]],categories[Subcategory],categories[Category],"Add Subcategory")</f>
        <v>Discretionary</v>
      </c>
      <c r="J547" s="3" t="str">
        <f>_xlfn.XLOOKUP(Transactions[[#This Row],[Subcategory]],categories[Subcategory],categories[Category Type],"Add Subcategory")</f>
        <v>Expense</v>
      </c>
    </row>
    <row r="548" spans="2:10" x14ac:dyDescent="0.3">
      <c r="B548" t="s">
        <v>10</v>
      </c>
      <c r="C548" s="1">
        <v>45800</v>
      </c>
      <c r="D548" t="s">
        <v>118</v>
      </c>
      <c r="E548">
        <v>46.18</v>
      </c>
      <c r="G548">
        <v>-46.18</v>
      </c>
      <c r="H548" t="s">
        <v>75</v>
      </c>
      <c r="I548" s="3" t="str">
        <f>_xlfn.XLOOKUP(Transactions[[#This Row],[Subcategory]],categories[Subcategory],categories[Category],"Add Subcategory")</f>
        <v>Transport</v>
      </c>
      <c r="J548" s="3" t="str">
        <f>_xlfn.XLOOKUP(Transactions[[#This Row],[Subcategory]],categories[Subcategory],categories[Category Type],"Add Subcategory")</f>
        <v>Expense</v>
      </c>
    </row>
    <row r="549" spans="2:10" x14ac:dyDescent="0.3">
      <c r="B549" t="s">
        <v>14</v>
      </c>
      <c r="C549" s="1">
        <v>45800</v>
      </c>
      <c r="D549" t="s">
        <v>111</v>
      </c>
      <c r="E549">
        <v>10.69</v>
      </c>
      <c r="G549">
        <v>-10.69</v>
      </c>
      <c r="H549" t="s">
        <v>76</v>
      </c>
      <c r="I549" s="3" t="str">
        <f>_xlfn.XLOOKUP(Transactions[[#This Row],[Subcategory]],categories[Subcategory],categories[Category],"Add Subcategory")</f>
        <v>Transport</v>
      </c>
      <c r="J549" s="3" t="str">
        <f>_xlfn.XLOOKUP(Transactions[[#This Row],[Subcategory]],categories[Subcategory],categories[Category Type],"Add Subcategory")</f>
        <v>Expense</v>
      </c>
    </row>
    <row r="550" spans="2:10" x14ac:dyDescent="0.3">
      <c r="B550" t="s">
        <v>8</v>
      </c>
      <c r="C550" s="1">
        <v>45800</v>
      </c>
      <c r="D550" t="s">
        <v>96</v>
      </c>
      <c r="E550">
        <v>475.76</v>
      </c>
      <c r="G550">
        <v>-475.76</v>
      </c>
      <c r="H550" t="s">
        <v>80</v>
      </c>
      <c r="I550" s="3" t="str">
        <f>_xlfn.XLOOKUP(Transactions[[#This Row],[Subcategory]],categories[Subcategory],categories[Category],"Add Subcategory")</f>
        <v>Variable</v>
      </c>
      <c r="J550" s="3" t="str">
        <f>_xlfn.XLOOKUP(Transactions[[#This Row],[Subcategory]],categories[Subcategory],categories[Category Type],"Add Subcategory")</f>
        <v>Expense</v>
      </c>
    </row>
    <row r="551" spans="2:10" x14ac:dyDescent="0.3">
      <c r="B551" t="s">
        <v>8</v>
      </c>
      <c r="C551" s="1">
        <v>45800</v>
      </c>
      <c r="D551" t="s">
        <v>91</v>
      </c>
      <c r="E551">
        <v>99.35</v>
      </c>
      <c r="G551">
        <v>-99.35</v>
      </c>
      <c r="H551" t="s">
        <v>25</v>
      </c>
      <c r="I551" s="3" t="str">
        <f>_xlfn.XLOOKUP(Transactions[[#This Row],[Subcategory]],categories[Subcategory],categories[Category],"Add Subcategory")</f>
        <v>Discretionary</v>
      </c>
      <c r="J551" s="3" t="str">
        <f>_xlfn.XLOOKUP(Transactions[[#This Row],[Subcategory]],categories[Subcategory],categories[Category Type],"Add Subcategory")</f>
        <v>Expense</v>
      </c>
    </row>
    <row r="552" spans="2:10" x14ac:dyDescent="0.3">
      <c r="B552" t="s">
        <v>10</v>
      </c>
      <c r="C552" s="1">
        <v>45801</v>
      </c>
      <c r="D552" t="s">
        <v>111</v>
      </c>
      <c r="E552">
        <v>40.58</v>
      </c>
      <c r="G552">
        <v>-40.58</v>
      </c>
      <c r="H552" t="s">
        <v>76</v>
      </c>
      <c r="I552" s="3" t="str">
        <f>_xlfn.XLOOKUP(Transactions[[#This Row],[Subcategory]],categories[Subcategory],categories[Category],"Add Subcategory")</f>
        <v>Transport</v>
      </c>
      <c r="J552" s="3" t="str">
        <f>_xlfn.XLOOKUP(Transactions[[#This Row],[Subcategory]],categories[Subcategory],categories[Category Type],"Add Subcategory")</f>
        <v>Expense</v>
      </c>
    </row>
    <row r="553" spans="2:10" x14ac:dyDescent="0.3">
      <c r="B553" t="s">
        <v>14</v>
      </c>
      <c r="C553" s="1">
        <v>45801</v>
      </c>
      <c r="D553" t="s">
        <v>106</v>
      </c>
      <c r="E553">
        <v>48.98</v>
      </c>
      <c r="G553">
        <v>-48.98</v>
      </c>
      <c r="H553" t="s">
        <v>65</v>
      </c>
      <c r="I553" s="3" t="str">
        <f>_xlfn.XLOOKUP(Transactions[[#This Row],[Subcategory]],categories[Subcategory],categories[Category],"Add Subcategory")</f>
        <v>Discretionary</v>
      </c>
      <c r="J553" s="3" t="str">
        <f>_xlfn.XLOOKUP(Transactions[[#This Row],[Subcategory]],categories[Subcategory],categories[Category Type],"Add Subcategory")</f>
        <v>Expense</v>
      </c>
    </row>
    <row r="554" spans="2:10" x14ac:dyDescent="0.3">
      <c r="B554" t="s">
        <v>8</v>
      </c>
      <c r="C554" s="1">
        <v>45801</v>
      </c>
      <c r="D554" t="s">
        <v>101</v>
      </c>
      <c r="E554">
        <v>408.59</v>
      </c>
      <c r="G554">
        <v>-408.59</v>
      </c>
      <c r="H554" t="s">
        <v>70</v>
      </c>
      <c r="I554" s="3" t="str">
        <f>_xlfn.XLOOKUP(Transactions[[#This Row],[Subcategory]],categories[Subcategory],categories[Category],"Add Subcategory")</f>
        <v>Living Expenses</v>
      </c>
      <c r="J554" s="3" t="str">
        <f>_xlfn.XLOOKUP(Transactions[[#This Row],[Subcategory]],categories[Subcategory],categories[Category Type],"Add Subcategory")</f>
        <v>Expense</v>
      </c>
    </row>
    <row r="555" spans="2:10" x14ac:dyDescent="0.3">
      <c r="B555" t="s">
        <v>10</v>
      </c>
      <c r="C555" s="1">
        <v>45802</v>
      </c>
      <c r="D555" t="s">
        <v>127</v>
      </c>
      <c r="E555">
        <v>67.87</v>
      </c>
      <c r="G555">
        <v>-67.87</v>
      </c>
      <c r="H555" t="s">
        <v>75</v>
      </c>
      <c r="I555" s="3" t="str">
        <f>_xlfn.XLOOKUP(Transactions[[#This Row],[Subcategory]],categories[Subcategory],categories[Category],"Add Subcategory")</f>
        <v>Transport</v>
      </c>
      <c r="J555" s="3" t="str">
        <f>_xlfn.XLOOKUP(Transactions[[#This Row],[Subcategory]],categories[Subcategory],categories[Category Type],"Add Subcategory")</f>
        <v>Expense</v>
      </c>
    </row>
    <row r="556" spans="2:10" x14ac:dyDescent="0.3">
      <c r="B556" t="s">
        <v>14</v>
      </c>
      <c r="C556" s="1">
        <v>45802</v>
      </c>
      <c r="D556" t="s">
        <v>78</v>
      </c>
      <c r="F556">
        <v>57.67</v>
      </c>
      <c r="G556">
        <v>57.67</v>
      </c>
      <c r="H556" t="s">
        <v>78</v>
      </c>
      <c r="I556" s="3" t="str">
        <f>_xlfn.XLOOKUP(Transactions[[#This Row],[Subcategory]],categories[Subcategory],categories[Category],"Add Subcategory")</f>
        <v>Variable</v>
      </c>
      <c r="J556" s="3" t="str">
        <f>_xlfn.XLOOKUP(Transactions[[#This Row],[Subcategory]],categories[Subcategory],categories[Category Type],"Add Subcategory")</f>
        <v>Income</v>
      </c>
    </row>
    <row r="557" spans="2:10" x14ac:dyDescent="0.3">
      <c r="B557" t="s">
        <v>14</v>
      </c>
      <c r="C557" s="1">
        <v>45802</v>
      </c>
      <c r="D557" t="s">
        <v>105</v>
      </c>
      <c r="E557">
        <v>104.95</v>
      </c>
      <c r="G557">
        <v>-104.95</v>
      </c>
      <c r="H557" t="s">
        <v>73</v>
      </c>
      <c r="I557" s="3" t="str">
        <f>_xlfn.XLOOKUP(Transactions[[#This Row],[Subcategory]],categories[Subcategory],categories[Category],"Add Subcategory")</f>
        <v>Medical</v>
      </c>
      <c r="J557" s="3" t="str">
        <f>_xlfn.XLOOKUP(Transactions[[#This Row],[Subcategory]],categories[Subcategory],categories[Category Type],"Add Subcategory")</f>
        <v>Expense</v>
      </c>
    </row>
    <row r="558" spans="2:10" x14ac:dyDescent="0.3">
      <c r="B558" t="s">
        <v>8</v>
      </c>
      <c r="C558" s="1">
        <v>45802</v>
      </c>
      <c r="D558" t="s">
        <v>143</v>
      </c>
      <c r="E558">
        <v>225.99</v>
      </c>
      <c r="G558">
        <v>-225.99</v>
      </c>
      <c r="H558" t="s">
        <v>64</v>
      </c>
      <c r="I558" s="3" t="str">
        <f>_xlfn.XLOOKUP(Transactions[[#This Row],[Subcategory]],categories[Subcategory],categories[Category],"Add Subcategory")</f>
        <v>Discretionary</v>
      </c>
      <c r="J558" s="3" t="str">
        <f>_xlfn.XLOOKUP(Transactions[[#This Row],[Subcategory]],categories[Subcategory],categories[Category Type],"Add Subcategory")</f>
        <v>Expense</v>
      </c>
    </row>
    <row r="559" spans="2:10" x14ac:dyDescent="0.3">
      <c r="B559" t="s">
        <v>10</v>
      </c>
      <c r="C559" s="1">
        <v>45803</v>
      </c>
      <c r="D559" t="s">
        <v>103</v>
      </c>
      <c r="E559">
        <v>2415.1799999999998</v>
      </c>
      <c r="G559">
        <v>-2415.1799999999998</v>
      </c>
      <c r="H559" t="s">
        <v>74</v>
      </c>
      <c r="I559" s="3" t="str">
        <f>_xlfn.XLOOKUP(Transactions[[#This Row],[Subcategory]],categories[Subcategory],categories[Category],"Add Subcategory")</f>
        <v>Transfer</v>
      </c>
      <c r="J559" s="3" t="str">
        <f>_xlfn.XLOOKUP(Transactions[[#This Row],[Subcategory]],categories[Subcategory],categories[Category Type],"Add Subcategory")</f>
        <v>Not Reported</v>
      </c>
    </row>
    <row r="560" spans="2:10" x14ac:dyDescent="0.3">
      <c r="B560" t="s">
        <v>10</v>
      </c>
      <c r="C560" s="1">
        <v>45803</v>
      </c>
      <c r="D560" t="s">
        <v>82</v>
      </c>
      <c r="E560">
        <v>20.329999999999998</v>
      </c>
      <c r="G560">
        <v>-20.329999999999998</v>
      </c>
      <c r="H560" t="s">
        <v>75</v>
      </c>
      <c r="I560" s="3" t="str">
        <f>_xlfn.XLOOKUP(Transactions[[#This Row],[Subcategory]],categories[Subcategory],categories[Category],"Add Subcategory")</f>
        <v>Transport</v>
      </c>
      <c r="J560" s="3" t="str">
        <f>_xlfn.XLOOKUP(Transactions[[#This Row],[Subcategory]],categories[Subcategory],categories[Category Type],"Add Subcategory")</f>
        <v>Expense</v>
      </c>
    </row>
    <row r="561" spans="2:10" x14ac:dyDescent="0.3">
      <c r="B561" t="s">
        <v>14</v>
      </c>
      <c r="C561" s="1">
        <v>45803</v>
      </c>
      <c r="D561" t="s">
        <v>121</v>
      </c>
      <c r="E561">
        <v>10.49</v>
      </c>
      <c r="G561">
        <v>-10.49</v>
      </c>
      <c r="H561" t="s">
        <v>61</v>
      </c>
      <c r="I561" s="3" t="str">
        <f>_xlfn.XLOOKUP(Transactions[[#This Row],[Subcategory]],categories[Subcategory],categories[Category],"Add Subcategory")</f>
        <v>Dining Out</v>
      </c>
      <c r="J561" s="3" t="str">
        <f>_xlfn.XLOOKUP(Transactions[[#This Row],[Subcategory]],categories[Subcategory],categories[Category Type],"Add Subcategory")</f>
        <v>Expense</v>
      </c>
    </row>
    <row r="562" spans="2:10" x14ac:dyDescent="0.3">
      <c r="B562" t="s">
        <v>10</v>
      </c>
      <c r="C562" s="1">
        <v>45804</v>
      </c>
      <c r="D562" t="s">
        <v>84</v>
      </c>
      <c r="E562">
        <v>86.06</v>
      </c>
      <c r="G562">
        <v>-86.06</v>
      </c>
      <c r="H562" t="s">
        <v>73</v>
      </c>
      <c r="I562" s="3" t="str">
        <f>_xlfn.XLOOKUP(Transactions[[#This Row],[Subcategory]],categories[Subcategory],categories[Category],"Add Subcategory")</f>
        <v>Medical</v>
      </c>
      <c r="J562" s="3" t="str">
        <f>_xlfn.XLOOKUP(Transactions[[#This Row],[Subcategory]],categories[Subcategory],categories[Category Type],"Add Subcategory")</f>
        <v>Expense</v>
      </c>
    </row>
    <row r="563" spans="2:10" x14ac:dyDescent="0.3">
      <c r="B563" t="s">
        <v>10</v>
      </c>
      <c r="C563" s="1">
        <v>45804</v>
      </c>
      <c r="D563" t="s">
        <v>101</v>
      </c>
      <c r="E563">
        <v>545.73</v>
      </c>
      <c r="G563">
        <v>-545.73</v>
      </c>
      <c r="H563" t="s">
        <v>70</v>
      </c>
      <c r="I563" s="3" t="str">
        <f>_xlfn.XLOOKUP(Transactions[[#This Row],[Subcategory]],categories[Subcategory],categories[Category],"Add Subcategory")</f>
        <v>Living Expenses</v>
      </c>
      <c r="J563" s="3" t="str">
        <f>_xlfn.XLOOKUP(Transactions[[#This Row],[Subcategory]],categories[Subcategory],categories[Category Type],"Add Subcategory")</f>
        <v>Expense</v>
      </c>
    </row>
    <row r="564" spans="2:10" x14ac:dyDescent="0.3">
      <c r="B564" t="s">
        <v>14</v>
      </c>
      <c r="C564" s="1">
        <v>45804</v>
      </c>
      <c r="D564" t="s">
        <v>109</v>
      </c>
      <c r="E564">
        <v>69.27</v>
      </c>
      <c r="G564">
        <v>-69.27</v>
      </c>
      <c r="H564" t="s">
        <v>66</v>
      </c>
      <c r="I564" s="3" t="str">
        <f>_xlfn.XLOOKUP(Transactions[[#This Row],[Subcategory]],categories[Subcategory],categories[Category],"Add Subcategory")</f>
        <v>Discretionary</v>
      </c>
      <c r="J564" s="3" t="str">
        <f>_xlfn.XLOOKUP(Transactions[[#This Row],[Subcategory]],categories[Subcategory],categories[Category Type],"Add Subcategory")</f>
        <v>Expense</v>
      </c>
    </row>
    <row r="565" spans="2:10" x14ac:dyDescent="0.3">
      <c r="B565" t="s">
        <v>14</v>
      </c>
      <c r="C565" s="1">
        <v>45804</v>
      </c>
      <c r="D565" t="s">
        <v>106</v>
      </c>
      <c r="E565">
        <v>55.97</v>
      </c>
      <c r="G565">
        <v>-55.97</v>
      </c>
      <c r="H565" t="s">
        <v>65</v>
      </c>
      <c r="I565" s="3" t="str">
        <f>_xlfn.XLOOKUP(Transactions[[#This Row],[Subcategory]],categories[Subcategory],categories[Category],"Add Subcategory")</f>
        <v>Discretionary</v>
      </c>
      <c r="J565" s="3" t="str">
        <f>_xlfn.XLOOKUP(Transactions[[#This Row],[Subcategory]],categories[Subcategory],categories[Category Type],"Add Subcategory")</f>
        <v>Expense</v>
      </c>
    </row>
    <row r="566" spans="2:10" x14ac:dyDescent="0.3">
      <c r="B566" t="s">
        <v>14</v>
      </c>
      <c r="C566" s="1">
        <v>45804</v>
      </c>
      <c r="D566" t="s">
        <v>130</v>
      </c>
      <c r="E566">
        <v>209.19</v>
      </c>
      <c r="G566">
        <v>-209.19</v>
      </c>
      <c r="H566" t="s">
        <v>66</v>
      </c>
      <c r="I566" s="3" t="str">
        <f>_xlfn.XLOOKUP(Transactions[[#This Row],[Subcategory]],categories[Subcategory],categories[Category],"Add Subcategory")</f>
        <v>Discretionary</v>
      </c>
      <c r="J566" s="3" t="str">
        <f>_xlfn.XLOOKUP(Transactions[[#This Row],[Subcategory]],categories[Subcategory],categories[Category Type],"Add Subcategory")</f>
        <v>Expense</v>
      </c>
    </row>
    <row r="567" spans="2:10" x14ac:dyDescent="0.3">
      <c r="B567" t="s">
        <v>14</v>
      </c>
      <c r="C567" s="1">
        <v>45804</v>
      </c>
      <c r="D567" t="s">
        <v>94</v>
      </c>
      <c r="E567">
        <v>496.75</v>
      </c>
      <c r="G567">
        <v>-496.75</v>
      </c>
      <c r="H567" t="s">
        <v>60</v>
      </c>
      <c r="I567" s="3" t="str">
        <f>_xlfn.XLOOKUP(Transactions[[#This Row],[Subcategory]],categories[Subcategory],categories[Category],"Add Subcategory")</f>
        <v>Debt Repayment</v>
      </c>
      <c r="J567" s="3" t="str">
        <f>_xlfn.XLOOKUP(Transactions[[#This Row],[Subcategory]],categories[Subcategory],categories[Category Type],"Add Subcategory")</f>
        <v>Expense</v>
      </c>
    </row>
    <row r="568" spans="2:10" x14ac:dyDescent="0.3">
      <c r="B568" t="s">
        <v>8</v>
      </c>
      <c r="C568" s="1">
        <v>45804</v>
      </c>
      <c r="D568" t="s">
        <v>98</v>
      </c>
      <c r="E568">
        <v>196.6</v>
      </c>
      <c r="G568">
        <v>-196.6</v>
      </c>
      <c r="H568" t="s">
        <v>26</v>
      </c>
      <c r="I568" s="3" t="str">
        <f>_xlfn.XLOOKUP(Transactions[[#This Row],[Subcategory]],categories[Subcategory],categories[Category],"Add Subcategory")</f>
        <v>Medical</v>
      </c>
      <c r="J568" s="3" t="str">
        <f>_xlfn.XLOOKUP(Transactions[[#This Row],[Subcategory]],categories[Subcategory],categories[Category Type],"Add Subcategory")</f>
        <v>Expense</v>
      </c>
    </row>
    <row r="569" spans="2:10" x14ac:dyDescent="0.3">
      <c r="B569" t="s">
        <v>8</v>
      </c>
      <c r="C569" s="1">
        <v>45804</v>
      </c>
      <c r="D569" t="s">
        <v>138</v>
      </c>
      <c r="E569">
        <v>178.41</v>
      </c>
      <c r="G569">
        <v>-178.41</v>
      </c>
      <c r="H569" t="s">
        <v>80</v>
      </c>
      <c r="I569" s="3" t="str">
        <f>_xlfn.XLOOKUP(Transactions[[#This Row],[Subcategory]],categories[Subcategory],categories[Category],"Add Subcategory")</f>
        <v>Variable</v>
      </c>
      <c r="J569" s="3" t="str">
        <f>_xlfn.XLOOKUP(Transactions[[#This Row],[Subcategory]],categories[Subcategory],categories[Category Type],"Add Subcategory")</f>
        <v>Expense</v>
      </c>
    </row>
    <row r="570" spans="2:10" x14ac:dyDescent="0.3">
      <c r="B570" t="s">
        <v>8</v>
      </c>
      <c r="C570" s="1">
        <v>45804</v>
      </c>
      <c r="D570" t="s">
        <v>111</v>
      </c>
      <c r="E570">
        <v>34.28</v>
      </c>
      <c r="G570">
        <v>-34.28</v>
      </c>
      <c r="H570" t="s">
        <v>76</v>
      </c>
      <c r="I570" s="3" t="str">
        <f>_xlfn.XLOOKUP(Transactions[[#This Row],[Subcategory]],categories[Subcategory],categories[Category],"Add Subcategory")</f>
        <v>Transport</v>
      </c>
      <c r="J570" s="3" t="str">
        <f>_xlfn.XLOOKUP(Transactions[[#This Row],[Subcategory]],categories[Subcategory],categories[Category Type],"Add Subcategory")</f>
        <v>Expense</v>
      </c>
    </row>
    <row r="571" spans="2:10" x14ac:dyDescent="0.3">
      <c r="B571" t="s">
        <v>8</v>
      </c>
      <c r="C571" s="1">
        <v>45804</v>
      </c>
      <c r="D571" t="s">
        <v>98</v>
      </c>
      <c r="E571">
        <v>104.25</v>
      </c>
      <c r="G571">
        <v>-104.25</v>
      </c>
      <c r="H571" t="s">
        <v>26</v>
      </c>
      <c r="I571" s="3" t="str">
        <f>_xlfn.XLOOKUP(Transactions[[#This Row],[Subcategory]],categories[Subcategory],categories[Category],"Add Subcategory")</f>
        <v>Medical</v>
      </c>
      <c r="J571" s="3" t="str">
        <f>_xlfn.XLOOKUP(Transactions[[#This Row],[Subcategory]],categories[Subcategory],categories[Category Type],"Add Subcategory")</f>
        <v>Expense</v>
      </c>
    </row>
    <row r="572" spans="2:10" x14ac:dyDescent="0.3">
      <c r="B572" t="s">
        <v>8</v>
      </c>
      <c r="C572" s="1">
        <v>45804</v>
      </c>
      <c r="D572" t="s">
        <v>119</v>
      </c>
      <c r="E572">
        <v>8.32</v>
      </c>
      <c r="G572">
        <v>-8.32</v>
      </c>
      <c r="H572" t="s">
        <v>76</v>
      </c>
      <c r="I572" s="3" t="str">
        <f>_xlfn.XLOOKUP(Transactions[[#This Row],[Subcategory]],categories[Subcategory],categories[Category],"Add Subcategory")</f>
        <v>Transport</v>
      </c>
      <c r="J572" s="3" t="str">
        <f>_xlfn.XLOOKUP(Transactions[[#This Row],[Subcategory]],categories[Subcategory],categories[Category Type],"Add Subcategory")</f>
        <v>Expense</v>
      </c>
    </row>
    <row r="573" spans="2:10" x14ac:dyDescent="0.3">
      <c r="B573" t="s">
        <v>10</v>
      </c>
      <c r="C573" s="1">
        <v>45805</v>
      </c>
      <c r="D573" t="s">
        <v>113</v>
      </c>
      <c r="E573">
        <v>136.43</v>
      </c>
      <c r="G573">
        <v>-136.43</v>
      </c>
      <c r="H573" t="s">
        <v>25</v>
      </c>
      <c r="I573" s="3" t="str">
        <f>_xlfn.XLOOKUP(Transactions[[#This Row],[Subcategory]],categories[Subcategory],categories[Category],"Add Subcategory")</f>
        <v>Discretionary</v>
      </c>
      <c r="J573" s="3" t="str">
        <f>_xlfn.XLOOKUP(Transactions[[#This Row],[Subcategory]],categories[Subcategory],categories[Category Type],"Add Subcategory")</f>
        <v>Expense</v>
      </c>
    </row>
    <row r="574" spans="2:10" x14ac:dyDescent="0.3">
      <c r="B574" t="s">
        <v>10</v>
      </c>
      <c r="C574" s="1">
        <v>45805</v>
      </c>
      <c r="D574" t="s">
        <v>120</v>
      </c>
      <c r="E574">
        <v>279.86</v>
      </c>
      <c r="G574">
        <v>-279.86</v>
      </c>
      <c r="H574" t="s">
        <v>70</v>
      </c>
      <c r="I574" s="3" t="str">
        <f>_xlfn.XLOOKUP(Transactions[[#This Row],[Subcategory]],categories[Subcategory],categories[Category],"Add Subcategory")</f>
        <v>Living Expenses</v>
      </c>
      <c r="J574" s="3" t="str">
        <f>_xlfn.XLOOKUP(Transactions[[#This Row],[Subcategory]],categories[Subcategory],categories[Category Type],"Add Subcategory")</f>
        <v>Expense</v>
      </c>
    </row>
    <row r="575" spans="2:10" x14ac:dyDescent="0.3">
      <c r="B575" t="s">
        <v>10</v>
      </c>
      <c r="C575" s="1">
        <v>45805</v>
      </c>
      <c r="D575" t="s">
        <v>119</v>
      </c>
      <c r="E575">
        <v>36.380000000000003</v>
      </c>
      <c r="G575">
        <v>-36.380000000000003</v>
      </c>
      <c r="H575" t="s">
        <v>76</v>
      </c>
      <c r="I575" s="3" t="str">
        <f>_xlfn.XLOOKUP(Transactions[[#This Row],[Subcategory]],categories[Subcategory],categories[Category],"Add Subcategory")</f>
        <v>Transport</v>
      </c>
      <c r="J575" s="3" t="str">
        <f>_xlfn.XLOOKUP(Transactions[[#This Row],[Subcategory]],categories[Subcategory],categories[Category Type],"Add Subcategory")</f>
        <v>Expense</v>
      </c>
    </row>
    <row r="576" spans="2:10" x14ac:dyDescent="0.3">
      <c r="B576" t="s">
        <v>8</v>
      </c>
      <c r="C576" s="1">
        <v>45805</v>
      </c>
      <c r="D576" t="s">
        <v>124</v>
      </c>
      <c r="F576">
        <v>1276.52</v>
      </c>
      <c r="G576">
        <v>1276.52</v>
      </c>
      <c r="H576" t="s">
        <v>77</v>
      </c>
      <c r="I576" s="3" t="str">
        <f>_xlfn.XLOOKUP(Transactions[[#This Row],[Subcategory]],categories[Subcategory],categories[Category],"Add Subcategory")</f>
        <v>Variable</v>
      </c>
      <c r="J576" s="3" t="str">
        <f>_xlfn.XLOOKUP(Transactions[[#This Row],[Subcategory]],categories[Subcategory],categories[Category Type],"Add Subcategory")</f>
        <v>Income</v>
      </c>
    </row>
    <row r="577" spans="2:10" x14ac:dyDescent="0.3">
      <c r="B577" t="s">
        <v>10</v>
      </c>
      <c r="C577" s="1">
        <v>45806</v>
      </c>
      <c r="D577" t="s">
        <v>118</v>
      </c>
      <c r="E577">
        <v>21.17</v>
      </c>
      <c r="G577">
        <v>-21.17</v>
      </c>
      <c r="H577" t="s">
        <v>75</v>
      </c>
      <c r="I577" s="3" t="str">
        <f>_xlfn.XLOOKUP(Transactions[[#This Row],[Subcategory]],categories[Subcategory],categories[Category],"Add Subcategory")</f>
        <v>Transport</v>
      </c>
      <c r="J577" s="3" t="str">
        <f>_xlfn.XLOOKUP(Transactions[[#This Row],[Subcategory]],categories[Subcategory],categories[Category Type],"Add Subcategory")</f>
        <v>Expense</v>
      </c>
    </row>
    <row r="578" spans="2:10" x14ac:dyDescent="0.3">
      <c r="B578" t="s">
        <v>10</v>
      </c>
      <c r="C578" s="1">
        <v>45806</v>
      </c>
      <c r="D578" t="s">
        <v>104</v>
      </c>
      <c r="E578">
        <v>397.4</v>
      </c>
      <c r="G578">
        <v>-397.4</v>
      </c>
      <c r="H578" t="s">
        <v>70</v>
      </c>
      <c r="I578" s="3" t="str">
        <f>_xlfn.XLOOKUP(Transactions[[#This Row],[Subcategory]],categories[Subcategory],categories[Category],"Add Subcategory")</f>
        <v>Living Expenses</v>
      </c>
      <c r="J578" s="3" t="str">
        <f>_xlfn.XLOOKUP(Transactions[[#This Row],[Subcategory]],categories[Subcategory],categories[Category Type],"Add Subcategory")</f>
        <v>Expense</v>
      </c>
    </row>
    <row r="579" spans="2:10" x14ac:dyDescent="0.3">
      <c r="B579" t="s">
        <v>14</v>
      </c>
      <c r="C579" s="1">
        <v>45806</v>
      </c>
      <c r="D579" t="s">
        <v>133</v>
      </c>
      <c r="E579">
        <v>347.03</v>
      </c>
      <c r="G579">
        <v>-347.03</v>
      </c>
      <c r="H579" t="s">
        <v>64</v>
      </c>
      <c r="I579" s="3" t="str">
        <f>_xlfn.XLOOKUP(Transactions[[#This Row],[Subcategory]],categories[Subcategory],categories[Category],"Add Subcategory")</f>
        <v>Discretionary</v>
      </c>
      <c r="J579" s="3" t="str">
        <f>_xlfn.XLOOKUP(Transactions[[#This Row],[Subcategory]],categories[Subcategory],categories[Category Type],"Add Subcategory")</f>
        <v>Expense</v>
      </c>
    </row>
    <row r="580" spans="2:10" x14ac:dyDescent="0.3">
      <c r="B580" t="s">
        <v>8</v>
      </c>
      <c r="C580" s="1">
        <v>45806</v>
      </c>
      <c r="D580" t="s">
        <v>90</v>
      </c>
      <c r="F580">
        <v>3570.39</v>
      </c>
      <c r="G580">
        <v>3570.39</v>
      </c>
      <c r="H580" t="s">
        <v>68</v>
      </c>
      <c r="I580" s="3" t="str">
        <f>_xlfn.XLOOKUP(Transactions[[#This Row],[Subcategory]],categories[Subcategory],categories[Category],"Add Subcategory")</f>
        <v>Fixed</v>
      </c>
      <c r="J580" s="3" t="str">
        <f>_xlfn.XLOOKUP(Transactions[[#This Row],[Subcategory]],categories[Subcategory],categories[Category Type],"Add Subcategory")</f>
        <v>Income</v>
      </c>
    </row>
    <row r="581" spans="2:10" x14ac:dyDescent="0.3">
      <c r="B581" t="s">
        <v>10</v>
      </c>
      <c r="C581" s="1">
        <v>45807</v>
      </c>
      <c r="D581" t="s">
        <v>91</v>
      </c>
      <c r="E581">
        <v>121.74</v>
      </c>
      <c r="G581">
        <v>-121.74</v>
      </c>
      <c r="H581" t="s">
        <v>25</v>
      </c>
      <c r="I581" s="3" t="str">
        <f>_xlfn.XLOOKUP(Transactions[[#This Row],[Subcategory]],categories[Subcategory],categories[Category],"Add Subcategory")</f>
        <v>Discretionary</v>
      </c>
      <c r="J581" s="3" t="str">
        <f>_xlfn.XLOOKUP(Transactions[[#This Row],[Subcategory]],categories[Subcategory],categories[Category Type],"Add Subcategory")</f>
        <v>Expense</v>
      </c>
    </row>
    <row r="582" spans="2:10" x14ac:dyDescent="0.3">
      <c r="B582" t="s">
        <v>14</v>
      </c>
      <c r="C582" s="1">
        <v>45807</v>
      </c>
      <c r="D582" t="s">
        <v>88</v>
      </c>
      <c r="E582">
        <v>21.6</v>
      </c>
      <c r="G582">
        <v>-21.6</v>
      </c>
      <c r="H582" t="s">
        <v>76</v>
      </c>
      <c r="I582" s="3" t="str">
        <f>_xlfn.XLOOKUP(Transactions[[#This Row],[Subcategory]],categories[Subcategory],categories[Category],"Add Subcategory")</f>
        <v>Transport</v>
      </c>
      <c r="J582" s="3" t="str">
        <f>_xlfn.XLOOKUP(Transactions[[#This Row],[Subcategory]],categories[Subcategory],categories[Category Type],"Add Subcategory")</f>
        <v>Expense</v>
      </c>
    </row>
    <row r="583" spans="2:10" x14ac:dyDescent="0.3">
      <c r="B583" t="s">
        <v>14</v>
      </c>
      <c r="C583" s="1">
        <v>45807</v>
      </c>
      <c r="D583" t="s">
        <v>131</v>
      </c>
      <c r="E583">
        <v>83.26</v>
      </c>
      <c r="G583">
        <v>-83.26</v>
      </c>
      <c r="H583" t="s">
        <v>25</v>
      </c>
      <c r="I583" s="3" t="str">
        <f>_xlfn.XLOOKUP(Transactions[[#This Row],[Subcategory]],categories[Subcategory],categories[Category],"Add Subcategory")</f>
        <v>Discretionary</v>
      </c>
      <c r="J583" s="3" t="str">
        <f>_xlfn.XLOOKUP(Transactions[[#This Row],[Subcategory]],categories[Subcategory],categories[Category Type],"Add Subcategory")</f>
        <v>Expense</v>
      </c>
    </row>
    <row r="584" spans="2:10" x14ac:dyDescent="0.3">
      <c r="B584" t="s">
        <v>10</v>
      </c>
      <c r="C584" s="1">
        <v>45808</v>
      </c>
      <c r="D584" t="s">
        <v>127</v>
      </c>
      <c r="E584">
        <v>14.24</v>
      </c>
      <c r="G584">
        <v>-14.24</v>
      </c>
      <c r="H584" t="s">
        <v>75</v>
      </c>
      <c r="I584" s="3" t="str">
        <f>_xlfn.XLOOKUP(Transactions[[#This Row],[Subcategory]],categories[Subcategory],categories[Category],"Add Subcategory")</f>
        <v>Transport</v>
      </c>
      <c r="J584" s="3" t="str">
        <f>_xlfn.XLOOKUP(Transactions[[#This Row],[Subcategory]],categories[Subcategory],categories[Category Type],"Add Subcategory")</f>
        <v>Expense</v>
      </c>
    </row>
    <row r="585" spans="2:10" x14ac:dyDescent="0.3">
      <c r="B585" t="s">
        <v>10</v>
      </c>
      <c r="C585" s="1">
        <v>45809</v>
      </c>
      <c r="D585" t="s">
        <v>130</v>
      </c>
      <c r="E585">
        <v>44.08</v>
      </c>
      <c r="G585">
        <v>-44.08</v>
      </c>
      <c r="H585" t="s">
        <v>67</v>
      </c>
      <c r="I585" s="3" t="str">
        <f>_xlfn.XLOOKUP(Transactions[[#This Row],[Subcategory]],categories[Subcategory],categories[Category],"Add Subcategory")</f>
        <v>Discretionary</v>
      </c>
      <c r="J585" s="3" t="str">
        <f>_xlfn.XLOOKUP(Transactions[[#This Row],[Subcategory]],categories[Subcategory],categories[Category Type],"Add Subcategory")</f>
        <v>Expense</v>
      </c>
    </row>
    <row r="586" spans="2:10" x14ac:dyDescent="0.3">
      <c r="B586" t="s">
        <v>14</v>
      </c>
      <c r="C586" s="1">
        <v>45809</v>
      </c>
      <c r="D586" t="s">
        <v>123</v>
      </c>
      <c r="E586">
        <v>839.58</v>
      </c>
      <c r="G586">
        <v>-839.58</v>
      </c>
      <c r="H586" t="s">
        <v>72</v>
      </c>
      <c r="I586" s="3" t="str">
        <f>_xlfn.XLOOKUP(Transactions[[#This Row],[Subcategory]],categories[Subcategory],categories[Category],"Add Subcategory")</f>
        <v>Living Expenses</v>
      </c>
      <c r="J586" s="3" t="str">
        <f>_xlfn.XLOOKUP(Transactions[[#This Row],[Subcategory]],categories[Subcategory],categories[Category Type],"Add Subcategory")</f>
        <v>Expense</v>
      </c>
    </row>
    <row r="587" spans="2:10" x14ac:dyDescent="0.3">
      <c r="B587" t="s">
        <v>14</v>
      </c>
      <c r="C587" s="1">
        <v>45809</v>
      </c>
      <c r="D587" t="s">
        <v>82</v>
      </c>
      <c r="E587">
        <v>38.479999999999997</v>
      </c>
      <c r="G587">
        <v>-38.479999999999997</v>
      </c>
      <c r="H587" t="s">
        <v>75</v>
      </c>
      <c r="I587" s="3" t="str">
        <f>_xlfn.XLOOKUP(Transactions[[#This Row],[Subcategory]],categories[Subcategory],categories[Category],"Add Subcategory")</f>
        <v>Transport</v>
      </c>
      <c r="J587" s="3" t="str">
        <f>_xlfn.XLOOKUP(Transactions[[#This Row],[Subcategory]],categories[Subcategory],categories[Category Type],"Add Subcategory")</f>
        <v>Expense</v>
      </c>
    </row>
    <row r="588" spans="2:10" x14ac:dyDescent="0.3">
      <c r="B588" t="s">
        <v>14</v>
      </c>
      <c r="C588" s="1">
        <v>45809</v>
      </c>
      <c r="D588" t="s">
        <v>132</v>
      </c>
      <c r="E588">
        <v>943.12</v>
      </c>
      <c r="G588">
        <v>-943.12</v>
      </c>
      <c r="H588" t="s">
        <v>60</v>
      </c>
      <c r="I588" s="3" t="str">
        <f>_xlfn.XLOOKUP(Transactions[[#This Row],[Subcategory]],categories[Subcategory],categories[Category],"Add Subcategory")</f>
        <v>Debt Repayment</v>
      </c>
      <c r="J588" s="3" t="str">
        <f>_xlfn.XLOOKUP(Transactions[[#This Row],[Subcategory]],categories[Subcategory],categories[Category Type],"Add Subcategory")</f>
        <v>Expense</v>
      </c>
    </row>
    <row r="589" spans="2:10" x14ac:dyDescent="0.3">
      <c r="B589" t="s">
        <v>14</v>
      </c>
      <c r="C589" s="1">
        <v>45809</v>
      </c>
      <c r="D589" t="s">
        <v>117</v>
      </c>
      <c r="E589">
        <v>351.22</v>
      </c>
      <c r="G589">
        <v>-351.22</v>
      </c>
      <c r="H589" t="s">
        <v>80</v>
      </c>
      <c r="I589" s="3" t="str">
        <f>_xlfn.XLOOKUP(Transactions[[#This Row],[Subcategory]],categories[Subcategory],categories[Category],"Add Subcategory")</f>
        <v>Variable</v>
      </c>
      <c r="J589" s="3" t="str">
        <f>_xlfn.XLOOKUP(Transactions[[#This Row],[Subcategory]],categories[Subcategory],categories[Category Type],"Add Subcategory")</f>
        <v>Expense</v>
      </c>
    </row>
    <row r="590" spans="2:10" x14ac:dyDescent="0.3">
      <c r="B590" t="s">
        <v>10</v>
      </c>
      <c r="C590" s="1">
        <v>45810</v>
      </c>
      <c r="D590" t="s">
        <v>138</v>
      </c>
      <c r="E590">
        <v>500.95</v>
      </c>
      <c r="G590">
        <v>-500.95</v>
      </c>
      <c r="H590" t="s">
        <v>80</v>
      </c>
      <c r="I590" s="3" t="str">
        <f>_xlfn.XLOOKUP(Transactions[[#This Row],[Subcategory]],categories[Subcategory],categories[Category],"Add Subcategory")</f>
        <v>Variable</v>
      </c>
      <c r="J590" s="3" t="str">
        <f>_xlfn.XLOOKUP(Transactions[[#This Row],[Subcategory]],categories[Subcategory],categories[Category Type],"Add Subcategory")</f>
        <v>Expense</v>
      </c>
    </row>
    <row r="591" spans="2:10" x14ac:dyDescent="0.3">
      <c r="B591" t="s">
        <v>10</v>
      </c>
      <c r="C591" s="1">
        <v>45810</v>
      </c>
      <c r="D591" t="s">
        <v>118</v>
      </c>
      <c r="E591">
        <v>63.67</v>
      </c>
      <c r="G591">
        <v>-63.67</v>
      </c>
      <c r="H591" t="s">
        <v>75</v>
      </c>
      <c r="I591" s="3" t="str">
        <f>_xlfn.XLOOKUP(Transactions[[#This Row],[Subcategory]],categories[Subcategory],categories[Category],"Add Subcategory")</f>
        <v>Transport</v>
      </c>
      <c r="J591" s="3" t="str">
        <f>_xlfn.XLOOKUP(Transactions[[#This Row],[Subcategory]],categories[Subcategory],categories[Category Type],"Add Subcategory")</f>
        <v>Expense</v>
      </c>
    </row>
    <row r="592" spans="2:10" x14ac:dyDescent="0.3">
      <c r="B592" t="s">
        <v>10</v>
      </c>
      <c r="C592" s="1">
        <v>45810</v>
      </c>
      <c r="D592" t="s">
        <v>78</v>
      </c>
      <c r="F592">
        <v>16.309999999999999</v>
      </c>
      <c r="G592">
        <v>16.309999999999999</v>
      </c>
      <c r="H592" t="s">
        <v>78</v>
      </c>
      <c r="I592" s="3" t="str">
        <f>_xlfn.XLOOKUP(Transactions[[#This Row],[Subcategory]],categories[Subcategory],categories[Category],"Add Subcategory")</f>
        <v>Variable</v>
      </c>
      <c r="J592" s="3" t="str">
        <f>_xlfn.XLOOKUP(Transactions[[#This Row],[Subcategory]],categories[Subcategory],categories[Category Type],"Add Subcategory")</f>
        <v>Income</v>
      </c>
    </row>
    <row r="593" spans="2:10" x14ac:dyDescent="0.3">
      <c r="B593" t="s">
        <v>10</v>
      </c>
      <c r="C593" s="1">
        <v>45810</v>
      </c>
      <c r="D593" t="s">
        <v>110</v>
      </c>
      <c r="E593">
        <v>102.15</v>
      </c>
      <c r="G593">
        <v>-102.15</v>
      </c>
      <c r="H593" t="s">
        <v>62</v>
      </c>
      <c r="I593" s="3" t="str">
        <f>_xlfn.XLOOKUP(Transactions[[#This Row],[Subcategory]],categories[Subcategory],categories[Category],"Add Subcategory")</f>
        <v>Dining Out</v>
      </c>
      <c r="J593" s="3" t="str">
        <f>_xlfn.XLOOKUP(Transactions[[#This Row],[Subcategory]],categories[Subcategory],categories[Category Type],"Add Subcategory")</f>
        <v>Expense</v>
      </c>
    </row>
    <row r="594" spans="2:10" x14ac:dyDescent="0.3">
      <c r="B594" t="s">
        <v>10</v>
      </c>
      <c r="C594" s="1">
        <v>45810</v>
      </c>
      <c r="D594" t="s">
        <v>107</v>
      </c>
      <c r="E594">
        <v>285.45999999999998</v>
      </c>
      <c r="G594">
        <v>-285.45999999999998</v>
      </c>
      <c r="H594" t="s">
        <v>64</v>
      </c>
      <c r="I594" s="3" t="str">
        <f>_xlfn.XLOOKUP(Transactions[[#This Row],[Subcategory]],categories[Subcategory],categories[Category],"Add Subcategory")</f>
        <v>Discretionary</v>
      </c>
      <c r="J594" s="3" t="str">
        <f>_xlfn.XLOOKUP(Transactions[[#This Row],[Subcategory]],categories[Subcategory],categories[Category Type],"Add Subcategory")</f>
        <v>Expense</v>
      </c>
    </row>
    <row r="595" spans="2:10" x14ac:dyDescent="0.3">
      <c r="B595" t="s">
        <v>14</v>
      </c>
      <c r="C595" s="1">
        <v>45810</v>
      </c>
      <c r="D595" t="s">
        <v>108</v>
      </c>
      <c r="E595">
        <v>14.5</v>
      </c>
      <c r="G595">
        <v>-14.5</v>
      </c>
      <c r="H595" t="s">
        <v>61</v>
      </c>
      <c r="I595" s="3" t="str">
        <f>_xlfn.XLOOKUP(Transactions[[#This Row],[Subcategory]],categories[Subcategory],categories[Category],"Add Subcategory")</f>
        <v>Dining Out</v>
      </c>
      <c r="J595" s="3" t="str">
        <f>_xlfn.XLOOKUP(Transactions[[#This Row],[Subcategory]],categories[Subcategory],categories[Category Type],"Add Subcategory")</f>
        <v>Expense</v>
      </c>
    </row>
    <row r="596" spans="2:10" x14ac:dyDescent="0.3">
      <c r="B596" t="s">
        <v>14</v>
      </c>
      <c r="C596" s="1">
        <v>45810</v>
      </c>
      <c r="D596" t="s">
        <v>126</v>
      </c>
      <c r="E596">
        <v>9.7200000000000006</v>
      </c>
      <c r="G596">
        <v>-9.7200000000000006</v>
      </c>
      <c r="H596" t="s">
        <v>61</v>
      </c>
      <c r="I596" s="3" t="str">
        <f>_xlfn.XLOOKUP(Transactions[[#This Row],[Subcategory]],categories[Subcategory],categories[Category],"Add Subcategory")</f>
        <v>Dining Out</v>
      </c>
      <c r="J596" s="3" t="str">
        <f>_xlfn.XLOOKUP(Transactions[[#This Row],[Subcategory]],categories[Subcategory],categories[Category Type],"Add Subcategory")</f>
        <v>Expense</v>
      </c>
    </row>
    <row r="597" spans="2:10" x14ac:dyDescent="0.3">
      <c r="B597" t="s">
        <v>14</v>
      </c>
      <c r="C597" s="1">
        <v>45810</v>
      </c>
      <c r="D597" t="s">
        <v>103</v>
      </c>
      <c r="E597">
        <v>285.45999999999998</v>
      </c>
      <c r="G597">
        <v>-285.45999999999998</v>
      </c>
      <c r="H597" t="s">
        <v>74</v>
      </c>
      <c r="I597" s="3" t="str">
        <f>_xlfn.XLOOKUP(Transactions[[#This Row],[Subcategory]],categories[Subcategory],categories[Category],"Add Subcategory")</f>
        <v>Transfer</v>
      </c>
      <c r="J597" s="3" t="str">
        <f>_xlfn.XLOOKUP(Transactions[[#This Row],[Subcategory]],categories[Subcategory],categories[Category Type],"Add Subcategory")</f>
        <v>Not Reported</v>
      </c>
    </row>
    <row r="598" spans="2:10" x14ac:dyDescent="0.3">
      <c r="B598" t="s">
        <v>8</v>
      </c>
      <c r="C598" s="1">
        <v>45810</v>
      </c>
      <c r="D598" t="s">
        <v>86</v>
      </c>
      <c r="E598">
        <v>429.58</v>
      </c>
      <c r="G598">
        <v>-429.58</v>
      </c>
      <c r="H598" t="s">
        <v>70</v>
      </c>
      <c r="I598" s="3" t="str">
        <f>_xlfn.XLOOKUP(Transactions[[#This Row],[Subcategory]],categories[Subcategory],categories[Category],"Add Subcategory")</f>
        <v>Living Expenses</v>
      </c>
      <c r="J598" s="3" t="str">
        <f>_xlfn.XLOOKUP(Transactions[[#This Row],[Subcategory]],categories[Subcategory],categories[Category Type],"Add Subcategory")</f>
        <v>Expense</v>
      </c>
    </row>
    <row r="599" spans="2:10" x14ac:dyDescent="0.3">
      <c r="B599" t="s">
        <v>10</v>
      </c>
      <c r="C599" s="1">
        <v>45811</v>
      </c>
      <c r="D599" t="s">
        <v>126</v>
      </c>
      <c r="E599">
        <v>11.31</v>
      </c>
      <c r="G599">
        <v>-11.31</v>
      </c>
      <c r="H599" t="s">
        <v>61</v>
      </c>
      <c r="I599" s="3" t="str">
        <f>_xlfn.XLOOKUP(Transactions[[#This Row],[Subcategory]],categories[Subcategory],categories[Category],"Add Subcategory")</f>
        <v>Dining Out</v>
      </c>
      <c r="J599" s="3" t="str">
        <f>_xlfn.XLOOKUP(Transactions[[#This Row],[Subcategory]],categories[Subcategory],categories[Category Type],"Add Subcategory")</f>
        <v>Expense</v>
      </c>
    </row>
    <row r="600" spans="2:10" x14ac:dyDescent="0.3">
      <c r="B600" t="s">
        <v>10</v>
      </c>
      <c r="C600" s="1">
        <v>45811</v>
      </c>
      <c r="D600" t="s">
        <v>140</v>
      </c>
      <c r="E600">
        <v>95.85</v>
      </c>
      <c r="G600">
        <v>-95.85</v>
      </c>
      <c r="H600" t="s">
        <v>73</v>
      </c>
      <c r="I600" s="3" t="str">
        <f>_xlfn.XLOOKUP(Transactions[[#This Row],[Subcategory]],categories[Subcategory],categories[Category],"Add Subcategory")</f>
        <v>Medical</v>
      </c>
      <c r="J600" s="3" t="str">
        <f>_xlfn.XLOOKUP(Transactions[[#This Row],[Subcategory]],categories[Subcategory],categories[Category Type],"Add Subcategory")</f>
        <v>Expense</v>
      </c>
    </row>
    <row r="601" spans="2:10" x14ac:dyDescent="0.3">
      <c r="B601" t="s">
        <v>14</v>
      </c>
      <c r="C601" s="1">
        <v>45811</v>
      </c>
      <c r="D601" t="s">
        <v>97</v>
      </c>
      <c r="E601">
        <v>51.07</v>
      </c>
      <c r="G601">
        <v>-51.07</v>
      </c>
      <c r="H601" t="s">
        <v>63</v>
      </c>
      <c r="I601" s="3" t="str">
        <f>_xlfn.XLOOKUP(Transactions[[#This Row],[Subcategory]],categories[Subcategory],categories[Category],"Add Subcategory")</f>
        <v>Dining Out</v>
      </c>
      <c r="J601" s="3" t="str">
        <f>_xlfn.XLOOKUP(Transactions[[#This Row],[Subcategory]],categories[Subcategory],categories[Category Type],"Add Subcategory")</f>
        <v>Expense</v>
      </c>
    </row>
    <row r="602" spans="2:10" x14ac:dyDescent="0.3">
      <c r="B602" t="s">
        <v>8</v>
      </c>
      <c r="C602" s="1">
        <v>45811</v>
      </c>
      <c r="D602" t="s">
        <v>88</v>
      </c>
      <c r="E602">
        <v>37.78</v>
      </c>
      <c r="G602">
        <v>-37.78</v>
      </c>
      <c r="H602" t="s">
        <v>76</v>
      </c>
      <c r="I602" s="3" t="str">
        <f>_xlfn.XLOOKUP(Transactions[[#This Row],[Subcategory]],categories[Subcategory],categories[Category],"Add Subcategory")</f>
        <v>Transport</v>
      </c>
      <c r="J602" s="3" t="str">
        <f>_xlfn.XLOOKUP(Transactions[[#This Row],[Subcategory]],categories[Subcategory],categories[Category Type],"Add Subcategory")</f>
        <v>Expense</v>
      </c>
    </row>
    <row r="603" spans="2:10" x14ac:dyDescent="0.3">
      <c r="B603" t="s">
        <v>8</v>
      </c>
      <c r="C603" s="1">
        <v>45811</v>
      </c>
      <c r="D603" t="s">
        <v>84</v>
      </c>
      <c r="E603">
        <v>67.87</v>
      </c>
      <c r="G603">
        <v>-67.87</v>
      </c>
      <c r="H603" t="s">
        <v>73</v>
      </c>
      <c r="I603" s="3" t="str">
        <f>_xlfn.XLOOKUP(Transactions[[#This Row],[Subcategory]],categories[Subcategory],categories[Category],"Add Subcategory")</f>
        <v>Medical</v>
      </c>
      <c r="J603" s="3" t="str">
        <f>_xlfn.XLOOKUP(Transactions[[#This Row],[Subcategory]],categories[Subcategory],categories[Category Type],"Add Subcategory")</f>
        <v>Expense</v>
      </c>
    </row>
    <row r="604" spans="2:10" x14ac:dyDescent="0.3">
      <c r="B604" t="s">
        <v>8</v>
      </c>
      <c r="C604" s="1">
        <v>45811</v>
      </c>
      <c r="D604" t="s">
        <v>119</v>
      </c>
      <c r="E604">
        <v>25.58</v>
      </c>
      <c r="G604">
        <v>-25.58</v>
      </c>
      <c r="H604" t="s">
        <v>76</v>
      </c>
      <c r="I604" s="3" t="str">
        <f>_xlfn.XLOOKUP(Transactions[[#This Row],[Subcategory]],categories[Subcategory],categories[Category],"Add Subcategory")</f>
        <v>Transport</v>
      </c>
      <c r="J604" s="3" t="str">
        <f>_xlfn.XLOOKUP(Transactions[[#This Row],[Subcategory]],categories[Subcategory],categories[Category Type],"Add Subcategory")</f>
        <v>Expense</v>
      </c>
    </row>
    <row r="605" spans="2:10" x14ac:dyDescent="0.3">
      <c r="B605" t="s">
        <v>10</v>
      </c>
      <c r="C605" s="1">
        <v>45812</v>
      </c>
      <c r="D605" t="s">
        <v>90</v>
      </c>
      <c r="F605">
        <v>4742.47</v>
      </c>
      <c r="G605">
        <v>4742.47</v>
      </c>
      <c r="H605" t="s">
        <v>68</v>
      </c>
      <c r="I605" s="3" t="str">
        <f>_xlfn.XLOOKUP(Transactions[[#This Row],[Subcategory]],categories[Subcategory],categories[Category],"Add Subcategory")</f>
        <v>Fixed</v>
      </c>
      <c r="J605" s="3" t="str">
        <f>_xlfn.XLOOKUP(Transactions[[#This Row],[Subcategory]],categories[Subcategory],categories[Category Type],"Add Subcategory")</f>
        <v>Income</v>
      </c>
    </row>
    <row r="606" spans="2:10" x14ac:dyDescent="0.3">
      <c r="B606" t="s">
        <v>14</v>
      </c>
      <c r="C606" s="1">
        <v>45812</v>
      </c>
      <c r="D606" t="s">
        <v>119</v>
      </c>
      <c r="E606">
        <v>29.39</v>
      </c>
      <c r="G606">
        <v>-29.39</v>
      </c>
      <c r="H606" t="s">
        <v>76</v>
      </c>
      <c r="I606" s="3" t="str">
        <f>_xlfn.XLOOKUP(Transactions[[#This Row],[Subcategory]],categories[Subcategory],categories[Category],"Add Subcategory")</f>
        <v>Transport</v>
      </c>
      <c r="J606" s="3" t="str">
        <f>_xlfn.XLOOKUP(Transactions[[#This Row],[Subcategory]],categories[Subcategory],categories[Category Type],"Add Subcategory")</f>
        <v>Expense</v>
      </c>
    </row>
    <row r="607" spans="2:10" x14ac:dyDescent="0.3">
      <c r="B607" t="s">
        <v>14</v>
      </c>
      <c r="C607" s="1">
        <v>45812</v>
      </c>
      <c r="D607" t="s">
        <v>82</v>
      </c>
      <c r="E607">
        <v>34.979999999999997</v>
      </c>
      <c r="G607">
        <v>-34.979999999999997</v>
      </c>
      <c r="H607" t="s">
        <v>75</v>
      </c>
      <c r="I607" s="3" t="str">
        <f>_xlfn.XLOOKUP(Transactions[[#This Row],[Subcategory]],categories[Subcategory],categories[Category],"Add Subcategory")</f>
        <v>Transport</v>
      </c>
      <c r="J607" s="3" t="str">
        <f>_xlfn.XLOOKUP(Transactions[[#This Row],[Subcategory]],categories[Subcategory],categories[Category Type],"Add Subcategory")</f>
        <v>Expense</v>
      </c>
    </row>
    <row r="608" spans="2:10" x14ac:dyDescent="0.3">
      <c r="B608" t="s">
        <v>14</v>
      </c>
      <c r="C608" s="1">
        <v>45812</v>
      </c>
      <c r="D608" t="s">
        <v>136</v>
      </c>
      <c r="E608">
        <v>195.2</v>
      </c>
      <c r="G608">
        <v>-195.2</v>
      </c>
      <c r="H608" t="s">
        <v>64</v>
      </c>
      <c r="I608" s="3" t="str">
        <f>_xlfn.XLOOKUP(Transactions[[#This Row],[Subcategory]],categories[Subcategory],categories[Category],"Add Subcategory")</f>
        <v>Discretionary</v>
      </c>
      <c r="J608" s="3" t="str">
        <f>_xlfn.XLOOKUP(Transactions[[#This Row],[Subcategory]],categories[Subcategory],categories[Category Type],"Add Subcategory")</f>
        <v>Expense</v>
      </c>
    </row>
    <row r="609" spans="2:10" x14ac:dyDescent="0.3">
      <c r="B609" t="s">
        <v>8</v>
      </c>
      <c r="C609" s="1">
        <v>45812</v>
      </c>
      <c r="D609" t="s">
        <v>130</v>
      </c>
      <c r="E609">
        <v>81.16</v>
      </c>
      <c r="G609">
        <v>-81.16</v>
      </c>
      <c r="H609" t="s">
        <v>66</v>
      </c>
      <c r="I609" s="3" t="str">
        <f>_xlfn.XLOOKUP(Transactions[[#This Row],[Subcategory]],categories[Subcategory],categories[Category],"Add Subcategory")</f>
        <v>Discretionary</v>
      </c>
      <c r="J609" s="3" t="str">
        <f>_xlfn.XLOOKUP(Transactions[[#This Row],[Subcategory]],categories[Subcategory],categories[Category Type],"Add Subcategory")</f>
        <v>Expense</v>
      </c>
    </row>
    <row r="610" spans="2:10" x14ac:dyDescent="0.3">
      <c r="B610" t="s">
        <v>8</v>
      </c>
      <c r="C610" s="1">
        <v>45812</v>
      </c>
      <c r="D610" t="s">
        <v>86</v>
      </c>
      <c r="E610">
        <v>227.39</v>
      </c>
      <c r="G610">
        <v>-227.39</v>
      </c>
      <c r="H610" t="s">
        <v>70</v>
      </c>
      <c r="I610" s="3" t="str">
        <f>_xlfn.XLOOKUP(Transactions[[#This Row],[Subcategory]],categories[Subcategory],categories[Category],"Add Subcategory")</f>
        <v>Living Expenses</v>
      </c>
      <c r="J610" s="3" t="str">
        <f>_xlfn.XLOOKUP(Transactions[[#This Row],[Subcategory]],categories[Subcategory],categories[Category Type],"Add Subcategory")</f>
        <v>Expense</v>
      </c>
    </row>
    <row r="611" spans="2:10" x14ac:dyDescent="0.3">
      <c r="B611" t="s">
        <v>14</v>
      </c>
      <c r="C611" s="1">
        <v>45813</v>
      </c>
      <c r="D611" t="s">
        <v>114</v>
      </c>
      <c r="E611">
        <v>205</v>
      </c>
      <c r="G611">
        <v>-205</v>
      </c>
      <c r="H611" t="s">
        <v>66</v>
      </c>
      <c r="I611" s="3" t="str">
        <f>_xlfn.XLOOKUP(Transactions[[#This Row],[Subcategory]],categories[Subcategory],categories[Category],"Add Subcategory")</f>
        <v>Discretionary</v>
      </c>
      <c r="J611" s="3" t="str">
        <f>_xlfn.XLOOKUP(Transactions[[#This Row],[Subcategory]],categories[Subcategory],categories[Category Type],"Add Subcategory")</f>
        <v>Expense</v>
      </c>
    </row>
    <row r="612" spans="2:10" x14ac:dyDescent="0.3">
      <c r="B612" t="s">
        <v>10</v>
      </c>
      <c r="C612" s="1">
        <v>45814</v>
      </c>
      <c r="D612" t="s">
        <v>90</v>
      </c>
      <c r="F612">
        <v>4850.78</v>
      </c>
      <c r="G612">
        <v>4850.78</v>
      </c>
      <c r="H612" t="s">
        <v>68</v>
      </c>
      <c r="I612" s="3" t="str">
        <f>_xlfn.XLOOKUP(Transactions[[#This Row],[Subcategory]],categories[Subcategory],categories[Category],"Add Subcategory")</f>
        <v>Fixed</v>
      </c>
      <c r="J612" s="3" t="str">
        <f>_xlfn.XLOOKUP(Transactions[[#This Row],[Subcategory]],categories[Subcategory],categories[Category Type],"Add Subcategory")</f>
        <v>Income</v>
      </c>
    </row>
    <row r="613" spans="2:10" x14ac:dyDescent="0.3">
      <c r="B613" t="s">
        <v>10</v>
      </c>
      <c r="C613" s="1">
        <v>45814</v>
      </c>
      <c r="D613" t="s">
        <v>126</v>
      </c>
      <c r="E613">
        <v>14.41</v>
      </c>
      <c r="G613">
        <v>-14.41</v>
      </c>
      <c r="H613" t="s">
        <v>61</v>
      </c>
      <c r="I613" s="3" t="str">
        <f>_xlfn.XLOOKUP(Transactions[[#This Row],[Subcategory]],categories[Subcategory],categories[Category],"Add Subcategory")</f>
        <v>Dining Out</v>
      </c>
      <c r="J613" s="3" t="str">
        <f>_xlfn.XLOOKUP(Transactions[[#This Row],[Subcategory]],categories[Subcategory],categories[Category Type],"Add Subcategory")</f>
        <v>Expense</v>
      </c>
    </row>
    <row r="614" spans="2:10" x14ac:dyDescent="0.3">
      <c r="B614" t="s">
        <v>10</v>
      </c>
      <c r="C614" s="1">
        <v>45814</v>
      </c>
      <c r="D614" t="s">
        <v>97</v>
      </c>
      <c r="E614">
        <v>48.98</v>
      </c>
      <c r="G614">
        <v>-48.98</v>
      </c>
      <c r="H614" t="s">
        <v>63</v>
      </c>
      <c r="I614" s="3" t="str">
        <f>_xlfn.XLOOKUP(Transactions[[#This Row],[Subcategory]],categories[Subcategory],categories[Category],"Add Subcategory")</f>
        <v>Dining Out</v>
      </c>
      <c r="J614" s="3" t="str">
        <f>_xlfn.XLOOKUP(Transactions[[#This Row],[Subcategory]],categories[Subcategory],categories[Category Type],"Add Subcategory")</f>
        <v>Expense</v>
      </c>
    </row>
    <row r="615" spans="2:10" x14ac:dyDescent="0.3">
      <c r="B615" t="s">
        <v>14</v>
      </c>
      <c r="C615" s="1">
        <v>45814</v>
      </c>
      <c r="D615" t="s">
        <v>130</v>
      </c>
      <c r="E615">
        <v>46.88</v>
      </c>
      <c r="G615">
        <v>-46.88</v>
      </c>
      <c r="H615" t="s">
        <v>66</v>
      </c>
      <c r="I615" s="3" t="str">
        <f>_xlfn.XLOOKUP(Transactions[[#This Row],[Subcategory]],categories[Subcategory],categories[Category],"Add Subcategory")</f>
        <v>Discretionary</v>
      </c>
      <c r="J615" s="3" t="str">
        <f>_xlfn.XLOOKUP(Transactions[[#This Row],[Subcategory]],categories[Subcategory],categories[Category Type],"Add Subcategory")</f>
        <v>Expense</v>
      </c>
    </row>
    <row r="616" spans="2:10" x14ac:dyDescent="0.3">
      <c r="B616" t="s">
        <v>14</v>
      </c>
      <c r="C616" s="1">
        <v>45814</v>
      </c>
      <c r="D616" t="s">
        <v>123</v>
      </c>
      <c r="E616">
        <v>863.37</v>
      </c>
      <c r="G616">
        <v>-863.37</v>
      </c>
      <c r="H616" t="s">
        <v>72</v>
      </c>
      <c r="I616" s="3" t="str">
        <f>_xlfn.XLOOKUP(Transactions[[#This Row],[Subcategory]],categories[Subcategory],categories[Category],"Add Subcategory")</f>
        <v>Living Expenses</v>
      </c>
      <c r="J616" s="3" t="str">
        <f>_xlfn.XLOOKUP(Transactions[[#This Row],[Subcategory]],categories[Subcategory],categories[Category Type],"Add Subcategory")</f>
        <v>Expense</v>
      </c>
    </row>
    <row r="617" spans="2:10" x14ac:dyDescent="0.3">
      <c r="B617" t="s">
        <v>8</v>
      </c>
      <c r="C617" s="1">
        <v>45814</v>
      </c>
      <c r="D617" t="s">
        <v>89</v>
      </c>
      <c r="E617">
        <v>41.98</v>
      </c>
      <c r="G617">
        <v>-41.98</v>
      </c>
      <c r="H617" t="s">
        <v>71</v>
      </c>
      <c r="I617" s="3" t="str">
        <f>_xlfn.XLOOKUP(Transactions[[#This Row],[Subcategory]],categories[Subcategory],categories[Category],"Add Subcategory")</f>
        <v>Living Expenses</v>
      </c>
      <c r="J617" s="3" t="str">
        <f>_xlfn.XLOOKUP(Transactions[[#This Row],[Subcategory]],categories[Subcategory],categories[Category Type],"Add Subcategory")</f>
        <v>Expense</v>
      </c>
    </row>
    <row r="618" spans="2:10" x14ac:dyDescent="0.3">
      <c r="B618" t="s">
        <v>8</v>
      </c>
      <c r="C618" s="1">
        <v>45814</v>
      </c>
      <c r="D618" t="s">
        <v>101</v>
      </c>
      <c r="E618">
        <v>255.37</v>
      </c>
      <c r="G618">
        <v>-255.37</v>
      </c>
      <c r="H618" t="s">
        <v>70</v>
      </c>
      <c r="I618" s="3" t="str">
        <f>_xlfn.XLOOKUP(Transactions[[#This Row],[Subcategory]],categories[Subcategory],categories[Category],"Add Subcategory")</f>
        <v>Living Expenses</v>
      </c>
      <c r="J618" s="3" t="str">
        <f>_xlfn.XLOOKUP(Transactions[[#This Row],[Subcategory]],categories[Subcategory],categories[Category Type],"Add Subcategory")</f>
        <v>Expense</v>
      </c>
    </row>
    <row r="619" spans="2:10" x14ac:dyDescent="0.3">
      <c r="B619" t="s">
        <v>10</v>
      </c>
      <c r="C619" s="1">
        <v>45815</v>
      </c>
      <c r="D619" t="s">
        <v>95</v>
      </c>
      <c r="E619">
        <v>184.01</v>
      </c>
      <c r="G619">
        <v>-184.01</v>
      </c>
      <c r="H619" t="s">
        <v>69</v>
      </c>
      <c r="I619" s="3" t="str">
        <f>_xlfn.XLOOKUP(Transactions[[#This Row],[Subcategory]],categories[Subcategory],categories[Category],"Add Subcategory")</f>
        <v>Living Expenses</v>
      </c>
      <c r="J619" s="3" t="str">
        <f>_xlfn.XLOOKUP(Transactions[[#This Row],[Subcategory]],categories[Subcategory],categories[Category Type],"Add Subcategory")</f>
        <v>Expense</v>
      </c>
    </row>
    <row r="620" spans="2:10" x14ac:dyDescent="0.3">
      <c r="B620" t="s">
        <v>14</v>
      </c>
      <c r="C620" s="1">
        <v>45815</v>
      </c>
      <c r="D620" t="s">
        <v>94</v>
      </c>
      <c r="E620">
        <v>772.41</v>
      </c>
      <c r="G620">
        <v>-772.41</v>
      </c>
      <c r="H620" t="s">
        <v>60</v>
      </c>
      <c r="I620" s="3" t="str">
        <f>_xlfn.XLOOKUP(Transactions[[#This Row],[Subcategory]],categories[Subcategory],categories[Category],"Add Subcategory")</f>
        <v>Debt Repayment</v>
      </c>
      <c r="J620" s="3" t="str">
        <f>_xlfn.XLOOKUP(Transactions[[#This Row],[Subcategory]],categories[Subcategory],categories[Category Type],"Add Subcategory")</f>
        <v>Expense</v>
      </c>
    </row>
    <row r="621" spans="2:10" x14ac:dyDescent="0.3">
      <c r="B621" t="s">
        <v>8</v>
      </c>
      <c r="C621" s="1">
        <v>45815</v>
      </c>
      <c r="D621" t="s">
        <v>82</v>
      </c>
      <c r="E621">
        <v>38.479999999999997</v>
      </c>
      <c r="G621">
        <v>-38.479999999999997</v>
      </c>
      <c r="H621" t="s">
        <v>75</v>
      </c>
      <c r="I621" s="3" t="str">
        <f>_xlfn.XLOOKUP(Transactions[[#This Row],[Subcategory]],categories[Subcategory],categories[Category],"Add Subcategory")</f>
        <v>Transport</v>
      </c>
      <c r="J621" s="3" t="str">
        <f>_xlfn.XLOOKUP(Transactions[[#This Row],[Subcategory]],categories[Subcategory],categories[Category Type],"Add Subcategory")</f>
        <v>Expense</v>
      </c>
    </row>
    <row r="622" spans="2:10" x14ac:dyDescent="0.3">
      <c r="B622" t="s">
        <v>8</v>
      </c>
      <c r="C622" s="1">
        <v>45815</v>
      </c>
      <c r="D622" t="s">
        <v>111</v>
      </c>
      <c r="E622">
        <v>14.19</v>
      </c>
      <c r="G622">
        <v>-14.19</v>
      </c>
      <c r="H622" t="s">
        <v>76</v>
      </c>
      <c r="I622" s="3" t="str">
        <f>_xlfn.XLOOKUP(Transactions[[#This Row],[Subcategory]],categories[Subcategory],categories[Category],"Add Subcategory")</f>
        <v>Transport</v>
      </c>
      <c r="J622" s="3" t="str">
        <f>_xlfn.XLOOKUP(Transactions[[#This Row],[Subcategory]],categories[Subcategory],categories[Category Type],"Add Subcategory")</f>
        <v>Expense</v>
      </c>
    </row>
    <row r="623" spans="2:10" x14ac:dyDescent="0.3">
      <c r="B623" t="s">
        <v>10</v>
      </c>
      <c r="C623" s="1">
        <v>45816</v>
      </c>
      <c r="D623" t="s">
        <v>94</v>
      </c>
      <c r="E623">
        <v>654.87</v>
      </c>
      <c r="G623">
        <v>-654.87</v>
      </c>
      <c r="H623" t="s">
        <v>60</v>
      </c>
      <c r="I623" s="3" t="str">
        <f>_xlfn.XLOOKUP(Transactions[[#This Row],[Subcategory]],categories[Subcategory],categories[Category],"Add Subcategory")</f>
        <v>Debt Repayment</v>
      </c>
      <c r="J623" s="3" t="str">
        <f>_xlfn.XLOOKUP(Transactions[[#This Row],[Subcategory]],categories[Subcategory],categories[Category Type],"Add Subcategory")</f>
        <v>Expense</v>
      </c>
    </row>
    <row r="624" spans="2:10" x14ac:dyDescent="0.3">
      <c r="B624" t="s">
        <v>14</v>
      </c>
      <c r="C624" s="1">
        <v>45816</v>
      </c>
      <c r="D624" t="s">
        <v>132</v>
      </c>
      <c r="E624">
        <v>880.16</v>
      </c>
      <c r="G624">
        <v>-880.16</v>
      </c>
      <c r="H624" t="s">
        <v>60</v>
      </c>
      <c r="I624" s="3" t="str">
        <f>_xlfn.XLOOKUP(Transactions[[#This Row],[Subcategory]],categories[Subcategory],categories[Category],"Add Subcategory")</f>
        <v>Debt Repayment</v>
      </c>
      <c r="J624" s="3" t="str">
        <f>_xlfn.XLOOKUP(Transactions[[#This Row],[Subcategory]],categories[Subcategory],categories[Category Type],"Add Subcategory")</f>
        <v>Expense</v>
      </c>
    </row>
    <row r="625" spans="2:10" x14ac:dyDescent="0.3">
      <c r="B625" t="s">
        <v>14</v>
      </c>
      <c r="C625" s="1">
        <v>45816</v>
      </c>
      <c r="D625" t="s">
        <v>111</v>
      </c>
      <c r="E625">
        <v>35.68</v>
      </c>
      <c r="G625">
        <v>-35.68</v>
      </c>
      <c r="H625" t="s">
        <v>76</v>
      </c>
      <c r="I625" s="3" t="str">
        <f>_xlfn.XLOOKUP(Transactions[[#This Row],[Subcategory]],categories[Subcategory],categories[Category],"Add Subcategory")</f>
        <v>Transport</v>
      </c>
      <c r="J625" s="3" t="str">
        <f>_xlfn.XLOOKUP(Transactions[[#This Row],[Subcategory]],categories[Subcategory],categories[Category Type],"Add Subcategory")</f>
        <v>Expense</v>
      </c>
    </row>
    <row r="626" spans="2:10" x14ac:dyDescent="0.3">
      <c r="B626" t="s">
        <v>14</v>
      </c>
      <c r="C626" s="1">
        <v>45816</v>
      </c>
      <c r="D626" t="s">
        <v>103</v>
      </c>
      <c r="E626">
        <v>1747.72</v>
      </c>
      <c r="G626">
        <v>-1747.72</v>
      </c>
      <c r="H626" t="s">
        <v>74</v>
      </c>
      <c r="I626" s="3" t="str">
        <f>_xlfn.XLOOKUP(Transactions[[#This Row],[Subcategory]],categories[Subcategory],categories[Category],"Add Subcategory")</f>
        <v>Transfer</v>
      </c>
      <c r="J626" s="3" t="str">
        <f>_xlfn.XLOOKUP(Transactions[[#This Row],[Subcategory]],categories[Subcategory],categories[Category Type],"Add Subcategory")</f>
        <v>Not Reported</v>
      </c>
    </row>
    <row r="627" spans="2:10" x14ac:dyDescent="0.3">
      <c r="B627" t="s">
        <v>14</v>
      </c>
      <c r="C627" s="1">
        <v>45816</v>
      </c>
      <c r="D627" t="s">
        <v>126</v>
      </c>
      <c r="E627">
        <v>11.88</v>
      </c>
      <c r="G627">
        <v>-11.88</v>
      </c>
      <c r="H627" t="s">
        <v>61</v>
      </c>
      <c r="I627" s="3" t="str">
        <f>_xlfn.XLOOKUP(Transactions[[#This Row],[Subcategory]],categories[Subcategory],categories[Category],"Add Subcategory")</f>
        <v>Dining Out</v>
      </c>
      <c r="J627" s="3" t="str">
        <f>_xlfn.XLOOKUP(Transactions[[#This Row],[Subcategory]],categories[Subcategory],categories[Category Type],"Add Subcategory")</f>
        <v>Expense</v>
      </c>
    </row>
    <row r="628" spans="2:10" x14ac:dyDescent="0.3">
      <c r="B628" t="s">
        <v>8</v>
      </c>
      <c r="C628" s="1">
        <v>45816</v>
      </c>
      <c r="D628" t="s">
        <v>100</v>
      </c>
      <c r="E628">
        <v>66.47</v>
      </c>
      <c r="G628">
        <v>-66.47</v>
      </c>
      <c r="H628" t="s">
        <v>62</v>
      </c>
      <c r="I628" s="3" t="str">
        <f>_xlfn.XLOOKUP(Transactions[[#This Row],[Subcategory]],categories[Subcategory],categories[Category],"Add Subcategory")</f>
        <v>Dining Out</v>
      </c>
      <c r="J628" s="3" t="str">
        <f>_xlfn.XLOOKUP(Transactions[[#This Row],[Subcategory]],categories[Subcategory],categories[Category Type],"Add Subcategory")</f>
        <v>Expense</v>
      </c>
    </row>
    <row r="629" spans="2:10" x14ac:dyDescent="0.3">
      <c r="B629" t="s">
        <v>8</v>
      </c>
      <c r="C629" s="1">
        <v>45816</v>
      </c>
      <c r="D629" t="s">
        <v>104</v>
      </c>
      <c r="E629">
        <v>334.43</v>
      </c>
      <c r="G629">
        <v>-334.43</v>
      </c>
      <c r="H629" t="s">
        <v>70</v>
      </c>
      <c r="I629" s="3" t="str">
        <f>_xlfn.XLOOKUP(Transactions[[#This Row],[Subcategory]],categories[Subcategory],categories[Category],"Add Subcategory")</f>
        <v>Living Expenses</v>
      </c>
      <c r="J629" s="3" t="str">
        <f>_xlfn.XLOOKUP(Transactions[[#This Row],[Subcategory]],categories[Subcategory],categories[Category Type],"Add Subcategory")</f>
        <v>Expense</v>
      </c>
    </row>
    <row r="630" spans="2:10" x14ac:dyDescent="0.3">
      <c r="B630" t="s">
        <v>10</v>
      </c>
      <c r="C630" s="1">
        <v>45817</v>
      </c>
      <c r="D630" t="s">
        <v>102</v>
      </c>
      <c r="E630">
        <v>3.95</v>
      </c>
      <c r="G630">
        <v>-3.95</v>
      </c>
      <c r="H630" t="s">
        <v>61</v>
      </c>
      <c r="I630" s="3" t="str">
        <f>_xlfn.XLOOKUP(Transactions[[#This Row],[Subcategory]],categories[Subcategory],categories[Category],"Add Subcategory")</f>
        <v>Dining Out</v>
      </c>
      <c r="J630" s="3" t="str">
        <f>_xlfn.XLOOKUP(Transactions[[#This Row],[Subcategory]],categories[Subcategory],categories[Category Type],"Add Subcategory")</f>
        <v>Expense</v>
      </c>
    </row>
    <row r="631" spans="2:10" x14ac:dyDescent="0.3">
      <c r="B631" t="s">
        <v>8</v>
      </c>
      <c r="C631" s="1">
        <v>45817</v>
      </c>
      <c r="D631" t="s">
        <v>88</v>
      </c>
      <c r="E631">
        <v>14.22</v>
      </c>
      <c r="G631">
        <v>-14.22</v>
      </c>
      <c r="H631" t="s">
        <v>76</v>
      </c>
      <c r="I631" s="3" t="str">
        <f>_xlfn.XLOOKUP(Transactions[[#This Row],[Subcategory]],categories[Subcategory],categories[Category],"Add Subcategory")</f>
        <v>Transport</v>
      </c>
      <c r="J631" s="3" t="str">
        <f>_xlfn.XLOOKUP(Transactions[[#This Row],[Subcategory]],categories[Subcategory],categories[Category Type],"Add Subcategory")</f>
        <v>Expense</v>
      </c>
    </row>
    <row r="632" spans="2:10" x14ac:dyDescent="0.3">
      <c r="B632" t="s">
        <v>10</v>
      </c>
      <c r="C632" s="1">
        <v>45818</v>
      </c>
      <c r="D632" t="s">
        <v>117</v>
      </c>
      <c r="E632">
        <v>379.21</v>
      </c>
      <c r="G632">
        <v>-379.21</v>
      </c>
      <c r="H632" t="s">
        <v>80</v>
      </c>
      <c r="I632" s="3" t="str">
        <f>_xlfn.XLOOKUP(Transactions[[#This Row],[Subcategory]],categories[Subcategory],categories[Category],"Add Subcategory")</f>
        <v>Variable</v>
      </c>
      <c r="J632" s="3" t="str">
        <f>_xlfn.XLOOKUP(Transactions[[#This Row],[Subcategory]],categories[Subcategory],categories[Category Type],"Add Subcategory")</f>
        <v>Expense</v>
      </c>
    </row>
    <row r="633" spans="2:10" x14ac:dyDescent="0.3">
      <c r="B633" t="s">
        <v>14</v>
      </c>
      <c r="C633" s="1">
        <v>45818</v>
      </c>
      <c r="D633" t="s">
        <v>97</v>
      </c>
      <c r="E633">
        <v>69.959999999999994</v>
      </c>
      <c r="G633">
        <v>-69.959999999999994</v>
      </c>
      <c r="H633" t="s">
        <v>63</v>
      </c>
      <c r="I633" s="3" t="str">
        <f>_xlfn.XLOOKUP(Transactions[[#This Row],[Subcategory]],categories[Subcategory],categories[Category],"Add Subcategory")</f>
        <v>Dining Out</v>
      </c>
      <c r="J633" s="3" t="str">
        <f>_xlfn.XLOOKUP(Transactions[[#This Row],[Subcategory]],categories[Subcategory],categories[Category Type],"Add Subcategory")</f>
        <v>Expense</v>
      </c>
    </row>
    <row r="634" spans="2:10" x14ac:dyDescent="0.3">
      <c r="B634" t="s">
        <v>8</v>
      </c>
      <c r="C634" s="1">
        <v>45818</v>
      </c>
      <c r="D634" t="s">
        <v>141</v>
      </c>
      <c r="E634">
        <v>97.95</v>
      </c>
      <c r="G634">
        <v>-97.95</v>
      </c>
      <c r="H634" t="s">
        <v>62</v>
      </c>
      <c r="I634" s="3" t="str">
        <f>_xlfn.XLOOKUP(Transactions[[#This Row],[Subcategory]],categories[Subcategory],categories[Category],"Add Subcategory")</f>
        <v>Dining Out</v>
      </c>
      <c r="J634" s="3" t="str">
        <f>_xlfn.XLOOKUP(Transactions[[#This Row],[Subcategory]],categories[Subcategory],categories[Category Type],"Add Subcategory")</f>
        <v>Expense</v>
      </c>
    </row>
    <row r="635" spans="2:10" x14ac:dyDescent="0.3">
      <c r="B635" t="s">
        <v>10</v>
      </c>
      <c r="C635" s="1">
        <v>45819</v>
      </c>
      <c r="D635" t="s">
        <v>119</v>
      </c>
      <c r="E635">
        <v>32.18</v>
      </c>
      <c r="G635">
        <v>-32.18</v>
      </c>
      <c r="H635" t="s">
        <v>76</v>
      </c>
      <c r="I635" s="3" t="str">
        <f>_xlfn.XLOOKUP(Transactions[[#This Row],[Subcategory]],categories[Subcategory],categories[Category],"Add Subcategory")</f>
        <v>Transport</v>
      </c>
      <c r="J635" s="3" t="str">
        <f>_xlfn.XLOOKUP(Transactions[[#This Row],[Subcategory]],categories[Subcategory],categories[Category Type],"Add Subcategory")</f>
        <v>Expense</v>
      </c>
    </row>
    <row r="636" spans="2:10" x14ac:dyDescent="0.3">
      <c r="B636" t="s">
        <v>14</v>
      </c>
      <c r="C636" s="1">
        <v>45819</v>
      </c>
      <c r="D636" t="s">
        <v>121</v>
      </c>
      <c r="E636">
        <v>5.78</v>
      </c>
      <c r="G636">
        <v>-5.78</v>
      </c>
      <c r="H636" t="s">
        <v>61</v>
      </c>
      <c r="I636" s="3" t="str">
        <f>_xlfn.XLOOKUP(Transactions[[#This Row],[Subcategory]],categories[Subcategory],categories[Category],"Add Subcategory")</f>
        <v>Dining Out</v>
      </c>
      <c r="J636" s="3" t="str">
        <f>_xlfn.XLOOKUP(Transactions[[#This Row],[Subcategory]],categories[Subcategory],categories[Category Type],"Add Subcategory")</f>
        <v>Expense</v>
      </c>
    </row>
    <row r="637" spans="2:10" x14ac:dyDescent="0.3">
      <c r="B637" t="s">
        <v>14</v>
      </c>
      <c r="C637" s="1">
        <v>45819</v>
      </c>
      <c r="D637" t="s">
        <v>82</v>
      </c>
      <c r="E637">
        <v>31.48</v>
      </c>
      <c r="G637">
        <v>-31.48</v>
      </c>
      <c r="H637" t="s">
        <v>75</v>
      </c>
      <c r="I637" s="3" t="str">
        <f>_xlfn.XLOOKUP(Transactions[[#This Row],[Subcategory]],categories[Subcategory],categories[Category],"Add Subcategory")</f>
        <v>Transport</v>
      </c>
      <c r="J637" s="3" t="str">
        <f>_xlfn.XLOOKUP(Transactions[[#This Row],[Subcategory]],categories[Subcategory],categories[Category Type],"Add Subcategory")</f>
        <v>Expense</v>
      </c>
    </row>
    <row r="638" spans="2:10" x14ac:dyDescent="0.3">
      <c r="B638" t="s">
        <v>10</v>
      </c>
      <c r="C638" s="1">
        <v>45820</v>
      </c>
      <c r="D638" t="s">
        <v>78</v>
      </c>
      <c r="F638">
        <v>37.479999999999997</v>
      </c>
      <c r="G638">
        <v>37.479999999999997</v>
      </c>
      <c r="H638" t="s">
        <v>78</v>
      </c>
      <c r="I638" s="3" t="str">
        <f>_xlfn.XLOOKUP(Transactions[[#This Row],[Subcategory]],categories[Subcategory],categories[Category],"Add Subcategory")</f>
        <v>Variable</v>
      </c>
      <c r="J638" s="3" t="str">
        <f>_xlfn.XLOOKUP(Transactions[[#This Row],[Subcategory]],categories[Subcategory],categories[Category Type],"Add Subcategory")</f>
        <v>Income</v>
      </c>
    </row>
    <row r="639" spans="2:10" x14ac:dyDescent="0.3">
      <c r="B639" t="s">
        <v>14</v>
      </c>
      <c r="C639" s="1">
        <v>45820</v>
      </c>
      <c r="D639" t="s">
        <v>134</v>
      </c>
      <c r="E639">
        <v>21.92</v>
      </c>
      <c r="G639">
        <v>-21.92</v>
      </c>
      <c r="H639" t="s">
        <v>65</v>
      </c>
      <c r="I639" s="3" t="str">
        <f>_xlfn.XLOOKUP(Transactions[[#This Row],[Subcategory]],categories[Subcategory],categories[Category],"Add Subcategory")</f>
        <v>Discretionary</v>
      </c>
      <c r="J639" s="3" t="str">
        <f>_xlfn.XLOOKUP(Transactions[[#This Row],[Subcategory]],categories[Subcategory],categories[Category Type],"Add Subcategory")</f>
        <v>Expense</v>
      </c>
    </row>
    <row r="640" spans="2:10" x14ac:dyDescent="0.3">
      <c r="B640" t="s">
        <v>8</v>
      </c>
      <c r="C640" s="1">
        <v>45820</v>
      </c>
      <c r="D640" t="s">
        <v>108</v>
      </c>
      <c r="E640">
        <v>9.4</v>
      </c>
      <c r="G640">
        <v>-9.4</v>
      </c>
      <c r="H640" t="s">
        <v>61</v>
      </c>
      <c r="I640" s="3" t="str">
        <f>_xlfn.XLOOKUP(Transactions[[#This Row],[Subcategory]],categories[Subcategory],categories[Category],"Add Subcategory")</f>
        <v>Dining Out</v>
      </c>
      <c r="J640" s="3" t="str">
        <f>_xlfn.XLOOKUP(Transactions[[#This Row],[Subcategory]],categories[Subcategory],categories[Category Type],"Add Subcategory")</f>
        <v>Expense</v>
      </c>
    </row>
    <row r="641" spans="2:10" x14ac:dyDescent="0.3">
      <c r="B641" t="s">
        <v>10</v>
      </c>
      <c r="C641" s="1">
        <v>45821</v>
      </c>
      <c r="D641" t="s">
        <v>103</v>
      </c>
      <c r="E641">
        <v>1942.22</v>
      </c>
      <c r="G641">
        <v>-1942.22</v>
      </c>
      <c r="H641" t="s">
        <v>74</v>
      </c>
      <c r="I641" s="3" t="str">
        <f>_xlfn.XLOOKUP(Transactions[[#This Row],[Subcategory]],categories[Subcategory],categories[Category],"Add Subcategory")</f>
        <v>Transfer</v>
      </c>
      <c r="J641" s="3" t="str">
        <f>_xlfn.XLOOKUP(Transactions[[#This Row],[Subcategory]],categories[Subcategory],categories[Category Type],"Add Subcategory")</f>
        <v>Not Reported</v>
      </c>
    </row>
    <row r="642" spans="2:10" x14ac:dyDescent="0.3">
      <c r="B642" t="s">
        <v>14</v>
      </c>
      <c r="C642" s="1">
        <v>45821</v>
      </c>
      <c r="D642" t="s">
        <v>110</v>
      </c>
      <c r="E642">
        <v>88.86</v>
      </c>
      <c r="G642">
        <v>-88.86</v>
      </c>
      <c r="H642" t="s">
        <v>62</v>
      </c>
      <c r="I642" s="3" t="str">
        <f>_xlfn.XLOOKUP(Transactions[[#This Row],[Subcategory]],categories[Subcategory],categories[Category],"Add Subcategory")</f>
        <v>Dining Out</v>
      </c>
      <c r="J642" s="3" t="str">
        <f>_xlfn.XLOOKUP(Transactions[[#This Row],[Subcategory]],categories[Subcategory],categories[Category Type],"Add Subcategory")</f>
        <v>Expense</v>
      </c>
    </row>
    <row r="643" spans="2:10" x14ac:dyDescent="0.3">
      <c r="B643" t="s">
        <v>14</v>
      </c>
      <c r="C643" s="1">
        <v>45821</v>
      </c>
      <c r="D643" t="s">
        <v>111</v>
      </c>
      <c r="E643">
        <v>23.04</v>
      </c>
      <c r="G643">
        <v>-23.04</v>
      </c>
      <c r="H643" t="s">
        <v>76</v>
      </c>
      <c r="I643" s="3" t="str">
        <f>_xlfn.XLOOKUP(Transactions[[#This Row],[Subcategory]],categories[Subcategory],categories[Category],"Add Subcategory")</f>
        <v>Transport</v>
      </c>
      <c r="J643" s="3" t="str">
        <f>_xlfn.XLOOKUP(Transactions[[#This Row],[Subcategory]],categories[Subcategory],categories[Category Type],"Add Subcategory")</f>
        <v>Expense</v>
      </c>
    </row>
    <row r="644" spans="2:10" x14ac:dyDescent="0.3">
      <c r="B644" t="s">
        <v>14</v>
      </c>
      <c r="C644" s="1">
        <v>45821</v>
      </c>
      <c r="D644" t="s">
        <v>109</v>
      </c>
      <c r="E644">
        <v>64.37</v>
      </c>
      <c r="G644">
        <v>-64.37</v>
      </c>
      <c r="H644" t="s">
        <v>66</v>
      </c>
      <c r="I644" s="3" t="str">
        <f>_xlfn.XLOOKUP(Transactions[[#This Row],[Subcategory]],categories[Subcategory],categories[Category],"Add Subcategory")</f>
        <v>Discretionary</v>
      </c>
      <c r="J644" s="3" t="str">
        <f>_xlfn.XLOOKUP(Transactions[[#This Row],[Subcategory]],categories[Subcategory],categories[Category Type],"Add Subcategory")</f>
        <v>Expense</v>
      </c>
    </row>
    <row r="645" spans="2:10" x14ac:dyDescent="0.3">
      <c r="B645" t="s">
        <v>14</v>
      </c>
      <c r="C645" s="1">
        <v>45821</v>
      </c>
      <c r="D645" t="s">
        <v>87</v>
      </c>
      <c r="E645">
        <v>66.47</v>
      </c>
      <c r="G645">
        <v>-66.47</v>
      </c>
      <c r="H645" t="s">
        <v>71</v>
      </c>
      <c r="I645" s="3" t="str">
        <f>_xlfn.XLOOKUP(Transactions[[#This Row],[Subcategory]],categories[Subcategory],categories[Category],"Add Subcategory")</f>
        <v>Living Expenses</v>
      </c>
      <c r="J645" s="3" t="str">
        <f>_xlfn.XLOOKUP(Transactions[[#This Row],[Subcategory]],categories[Subcategory],categories[Category Type],"Add Subcategory")</f>
        <v>Expense</v>
      </c>
    </row>
    <row r="646" spans="2:10" x14ac:dyDescent="0.3">
      <c r="B646" t="s">
        <v>14</v>
      </c>
      <c r="C646" s="1">
        <v>45821</v>
      </c>
      <c r="D646" t="s">
        <v>108</v>
      </c>
      <c r="E646">
        <v>8.26</v>
      </c>
      <c r="G646">
        <v>-8.26</v>
      </c>
      <c r="H646" t="s">
        <v>61</v>
      </c>
      <c r="I646" s="3" t="str">
        <f>_xlfn.XLOOKUP(Transactions[[#This Row],[Subcategory]],categories[Subcategory],categories[Category],"Add Subcategory")</f>
        <v>Dining Out</v>
      </c>
      <c r="J646" s="3" t="str">
        <f>_xlfn.XLOOKUP(Transactions[[#This Row],[Subcategory]],categories[Subcategory],categories[Category Type],"Add Subcategory")</f>
        <v>Expense</v>
      </c>
    </row>
    <row r="647" spans="2:10" x14ac:dyDescent="0.3">
      <c r="B647" t="s">
        <v>8</v>
      </c>
      <c r="C647" s="1">
        <v>45821</v>
      </c>
      <c r="D647" t="s">
        <v>95</v>
      </c>
      <c r="E647">
        <v>60.17</v>
      </c>
      <c r="G647">
        <v>-60.17</v>
      </c>
      <c r="H647" t="s">
        <v>69</v>
      </c>
      <c r="I647" s="3" t="str">
        <f>_xlfn.XLOOKUP(Transactions[[#This Row],[Subcategory]],categories[Subcategory],categories[Category],"Add Subcategory")</f>
        <v>Living Expenses</v>
      </c>
      <c r="J647" s="3" t="str">
        <f>_xlfn.XLOOKUP(Transactions[[#This Row],[Subcategory]],categories[Subcategory],categories[Category Type],"Add Subcategory")</f>
        <v>Expense</v>
      </c>
    </row>
    <row r="648" spans="2:10" x14ac:dyDescent="0.3">
      <c r="B648" t="s">
        <v>8</v>
      </c>
      <c r="C648" s="1">
        <v>45822</v>
      </c>
      <c r="D648" t="s">
        <v>95</v>
      </c>
      <c r="E648">
        <v>73.459999999999994</v>
      </c>
      <c r="G648">
        <v>-73.459999999999994</v>
      </c>
      <c r="H648" t="s">
        <v>69</v>
      </c>
      <c r="I648" s="3" t="str">
        <f>_xlfn.XLOOKUP(Transactions[[#This Row],[Subcategory]],categories[Subcategory],categories[Category],"Add Subcategory")</f>
        <v>Living Expenses</v>
      </c>
      <c r="J648" s="3" t="str">
        <f>_xlfn.XLOOKUP(Transactions[[#This Row],[Subcategory]],categories[Subcategory],categories[Category Type],"Add Subcategory")</f>
        <v>Expense</v>
      </c>
    </row>
    <row r="649" spans="2:10" x14ac:dyDescent="0.3">
      <c r="B649" t="s">
        <v>10</v>
      </c>
      <c r="C649" s="1">
        <v>45823</v>
      </c>
      <c r="D649" t="s">
        <v>97</v>
      </c>
      <c r="E649">
        <v>25.83</v>
      </c>
      <c r="G649">
        <v>-25.83</v>
      </c>
      <c r="H649" t="s">
        <v>63</v>
      </c>
      <c r="I649" s="3" t="str">
        <f>_xlfn.XLOOKUP(Transactions[[#This Row],[Subcategory]],categories[Subcategory],categories[Category],"Add Subcategory")</f>
        <v>Dining Out</v>
      </c>
      <c r="J649" s="3" t="str">
        <f>_xlfn.XLOOKUP(Transactions[[#This Row],[Subcategory]],categories[Subcategory],categories[Category Type],"Add Subcategory")</f>
        <v>Expense</v>
      </c>
    </row>
    <row r="650" spans="2:10" x14ac:dyDescent="0.3">
      <c r="B650" t="s">
        <v>14</v>
      </c>
      <c r="C650" s="1">
        <v>45823</v>
      </c>
      <c r="D650" t="s">
        <v>85</v>
      </c>
      <c r="E650">
        <v>1574.21</v>
      </c>
      <c r="G650">
        <v>-1574.21</v>
      </c>
      <c r="H650" t="s">
        <v>72</v>
      </c>
      <c r="I650" s="3" t="str">
        <f>_xlfn.XLOOKUP(Transactions[[#This Row],[Subcategory]],categories[Subcategory],categories[Category],"Add Subcategory")</f>
        <v>Living Expenses</v>
      </c>
      <c r="J650" s="3" t="str">
        <f>_xlfn.XLOOKUP(Transactions[[#This Row],[Subcategory]],categories[Subcategory],categories[Category Type],"Add Subcategory")</f>
        <v>Expense</v>
      </c>
    </row>
    <row r="651" spans="2:10" x14ac:dyDescent="0.3">
      <c r="B651" t="s">
        <v>14</v>
      </c>
      <c r="C651" s="1">
        <v>45823</v>
      </c>
      <c r="D651" t="s">
        <v>92</v>
      </c>
      <c r="E651">
        <v>61.57</v>
      </c>
      <c r="G651">
        <v>-61.57</v>
      </c>
      <c r="H651" t="s">
        <v>63</v>
      </c>
      <c r="I651" s="3" t="str">
        <f>_xlfn.XLOOKUP(Transactions[[#This Row],[Subcategory]],categories[Subcategory],categories[Category],"Add Subcategory")</f>
        <v>Dining Out</v>
      </c>
      <c r="J651" s="3" t="str">
        <f>_xlfn.XLOOKUP(Transactions[[#This Row],[Subcategory]],categories[Subcategory],categories[Category Type],"Add Subcategory")</f>
        <v>Expense</v>
      </c>
    </row>
    <row r="652" spans="2:10" x14ac:dyDescent="0.3">
      <c r="B652" t="s">
        <v>8</v>
      </c>
      <c r="C652" s="1">
        <v>45823</v>
      </c>
      <c r="D652" t="s">
        <v>123</v>
      </c>
      <c r="E652">
        <v>1060.67</v>
      </c>
      <c r="G652">
        <v>-1060.67</v>
      </c>
      <c r="H652" t="s">
        <v>72</v>
      </c>
      <c r="I652" s="3" t="str">
        <f>_xlfn.XLOOKUP(Transactions[[#This Row],[Subcategory]],categories[Subcategory],categories[Category],"Add Subcategory")</f>
        <v>Living Expenses</v>
      </c>
      <c r="J652" s="3" t="str">
        <f>_xlfn.XLOOKUP(Transactions[[#This Row],[Subcategory]],categories[Subcategory],categories[Category Type],"Add Subcategory")</f>
        <v>Expense</v>
      </c>
    </row>
    <row r="653" spans="2:10" x14ac:dyDescent="0.3">
      <c r="B653" t="s">
        <v>8</v>
      </c>
      <c r="C653" s="1">
        <v>45823</v>
      </c>
      <c r="D653" t="s">
        <v>92</v>
      </c>
      <c r="E653">
        <v>48.98</v>
      </c>
      <c r="G653">
        <v>-48.98</v>
      </c>
      <c r="H653" t="s">
        <v>63</v>
      </c>
      <c r="I653" s="3" t="str">
        <f>_xlfn.XLOOKUP(Transactions[[#This Row],[Subcategory]],categories[Subcategory],categories[Category],"Add Subcategory")</f>
        <v>Dining Out</v>
      </c>
      <c r="J653" s="3" t="str">
        <f>_xlfn.XLOOKUP(Transactions[[#This Row],[Subcategory]],categories[Subcategory],categories[Category Type],"Add Subcategory")</f>
        <v>Expense</v>
      </c>
    </row>
    <row r="654" spans="2:10" x14ac:dyDescent="0.3">
      <c r="B654" t="s">
        <v>8</v>
      </c>
      <c r="C654" s="1">
        <v>45823</v>
      </c>
      <c r="D654" t="s">
        <v>78</v>
      </c>
      <c r="F654">
        <v>19.86</v>
      </c>
      <c r="G654">
        <v>19.86</v>
      </c>
      <c r="H654" t="s">
        <v>78</v>
      </c>
      <c r="I654" s="3" t="str">
        <f>_xlfn.XLOOKUP(Transactions[[#This Row],[Subcategory]],categories[Subcategory],categories[Category],"Add Subcategory")</f>
        <v>Variable</v>
      </c>
      <c r="J654" s="3" t="str">
        <f>_xlfn.XLOOKUP(Transactions[[#This Row],[Subcategory]],categories[Subcategory],categories[Category Type],"Add Subcategory")</f>
        <v>Income</v>
      </c>
    </row>
    <row r="655" spans="2:10" x14ac:dyDescent="0.3">
      <c r="B655" t="s">
        <v>8</v>
      </c>
      <c r="C655" s="1">
        <v>45823</v>
      </c>
      <c r="D655" t="s">
        <v>119</v>
      </c>
      <c r="E655">
        <v>31.48</v>
      </c>
      <c r="G655">
        <v>-31.48</v>
      </c>
      <c r="H655" t="s">
        <v>76</v>
      </c>
      <c r="I655" s="3" t="str">
        <f>_xlfn.XLOOKUP(Transactions[[#This Row],[Subcategory]],categories[Subcategory],categories[Category],"Add Subcategory")</f>
        <v>Transport</v>
      </c>
      <c r="J655" s="3" t="str">
        <f>_xlfn.XLOOKUP(Transactions[[#This Row],[Subcategory]],categories[Subcategory],categories[Category Type],"Add Subcategory")</f>
        <v>Expense</v>
      </c>
    </row>
    <row r="656" spans="2:10" x14ac:dyDescent="0.3">
      <c r="B656" t="s">
        <v>10</v>
      </c>
      <c r="C656" s="1">
        <v>45824</v>
      </c>
      <c r="D656" t="s">
        <v>119</v>
      </c>
      <c r="E656">
        <v>19.420000000000002</v>
      </c>
      <c r="G656">
        <v>-19.420000000000002</v>
      </c>
      <c r="H656" t="s">
        <v>76</v>
      </c>
      <c r="I656" s="3" t="str">
        <f>_xlfn.XLOOKUP(Transactions[[#This Row],[Subcategory]],categories[Subcategory],categories[Category],"Add Subcategory")</f>
        <v>Transport</v>
      </c>
      <c r="J656" s="3" t="str">
        <f>_xlfn.XLOOKUP(Transactions[[#This Row],[Subcategory]],categories[Subcategory],categories[Category Type],"Add Subcategory")</f>
        <v>Expense</v>
      </c>
    </row>
    <row r="657" spans="2:10" x14ac:dyDescent="0.3">
      <c r="B657" t="s">
        <v>10</v>
      </c>
      <c r="C657" s="1">
        <v>45824</v>
      </c>
      <c r="D657" t="s">
        <v>85</v>
      </c>
      <c r="E657">
        <v>1266.3599999999999</v>
      </c>
      <c r="G657">
        <v>-1266.3599999999999</v>
      </c>
      <c r="H657" t="s">
        <v>72</v>
      </c>
      <c r="I657" s="3" t="str">
        <f>_xlfn.XLOOKUP(Transactions[[#This Row],[Subcategory]],categories[Subcategory],categories[Category],"Add Subcategory")</f>
        <v>Living Expenses</v>
      </c>
      <c r="J657" s="3" t="str">
        <f>_xlfn.XLOOKUP(Transactions[[#This Row],[Subcategory]],categories[Subcategory],categories[Category Type],"Add Subcategory")</f>
        <v>Expense</v>
      </c>
    </row>
    <row r="658" spans="2:10" x14ac:dyDescent="0.3">
      <c r="B658" t="s">
        <v>14</v>
      </c>
      <c r="C658" s="1">
        <v>45824</v>
      </c>
      <c r="D658" t="s">
        <v>120</v>
      </c>
      <c r="E658">
        <v>548.52</v>
      </c>
      <c r="G658">
        <v>-548.52</v>
      </c>
      <c r="H658" t="s">
        <v>70</v>
      </c>
      <c r="I658" s="3" t="str">
        <f>_xlfn.XLOOKUP(Transactions[[#This Row],[Subcategory]],categories[Subcategory],categories[Category],"Add Subcategory")</f>
        <v>Living Expenses</v>
      </c>
      <c r="J658" s="3" t="str">
        <f>_xlfn.XLOOKUP(Transactions[[#This Row],[Subcategory]],categories[Subcategory],categories[Category Type],"Add Subcategory")</f>
        <v>Expense</v>
      </c>
    </row>
    <row r="659" spans="2:10" x14ac:dyDescent="0.3">
      <c r="B659" t="s">
        <v>14</v>
      </c>
      <c r="C659" s="1">
        <v>45824</v>
      </c>
      <c r="D659" t="s">
        <v>115</v>
      </c>
      <c r="E659">
        <v>54.57</v>
      </c>
      <c r="G659">
        <v>-54.57</v>
      </c>
      <c r="H659" t="s">
        <v>65</v>
      </c>
      <c r="I659" s="3" t="str">
        <f>_xlfn.XLOOKUP(Transactions[[#This Row],[Subcategory]],categories[Subcategory],categories[Category],"Add Subcategory")</f>
        <v>Discretionary</v>
      </c>
      <c r="J659" s="3" t="str">
        <f>_xlfn.XLOOKUP(Transactions[[#This Row],[Subcategory]],categories[Subcategory],categories[Category Type],"Add Subcategory")</f>
        <v>Expense</v>
      </c>
    </row>
    <row r="660" spans="2:10" x14ac:dyDescent="0.3">
      <c r="B660" t="s">
        <v>14</v>
      </c>
      <c r="C660" s="1">
        <v>45824</v>
      </c>
      <c r="D660" t="s">
        <v>108</v>
      </c>
      <c r="E660">
        <v>7.64</v>
      </c>
      <c r="G660">
        <v>-7.64</v>
      </c>
      <c r="H660" t="s">
        <v>61</v>
      </c>
      <c r="I660" s="3" t="str">
        <f>_xlfn.XLOOKUP(Transactions[[#This Row],[Subcategory]],categories[Subcategory],categories[Category],"Add Subcategory")</f>
        <v>Dining Out</v>
      </c>
      <c r="J660" s="3" t="str">
        <f>_xlfn.XLOOKUP(Transactions[[#This Row],[Subcategory]],categories[Subcategory],categories[Category Type],"Add Subcategory")</f>
        <v>Expense</v>
      </c>
    </row>
    <row r="661" spans="2:10" x14ac:dyDescent="0.3">
      <c r="B661" t="s">
        <v>14</v>
      </c>
      <c r="C661" s="1">
        <v>45824</v>
      </c>
      <c r="D661" t="s">
        <v>116</v>
      </c>
      <c r="F661">
        <v>5079.01</v>
      </c>
      <c r="G661">
        <v>5079.01</v>
      </c>
      <c r="H661" t="s">
        <v>68</v>
      </c>
      <c r="I661" s="3" t="str">
        <f>_xlfn.XLOOKUP(Transactions[[#This Row],[Subcategory]],categories[Subcategory],categories[Category],"Add Subcategory")</f>
        <v>Fixed</v>
      </c>
      <c r="J661" s="3" t="str">
        <f>_xlfn.XLOOKUP(Transactions[[#This Row],[Subcategory]],categories[Subcategory],categories[Category Type],"Add Subcategory")</f>
        <v>Income</v>
      </c>
    </row>
    <row r="662" spans="2:10" x14ac:dyDescent="0.3">
      <c r="B662" t="s">
        <v>8</v>
      </c>
      <c r="C662" s="1">
        <v>45824</v>
      </c>
      <c r="D662" t="s">
        <v>120</v>
      </c>
      <c r="E662">
        <v>390.4</v>
      </c>
      <c r="G662">
        <v>-390.4</v>
      </c>
      <c r="H662" t="s">
        <v>70</v>
      </c>
      <c r="I662" s="3" t="str">
        <f>_xlfn.XLOOKUP(Transactions[[#This Row],[Subcategory]],categories[Subcategory],categories[Category],"Add Subcategory")</f>
        <v>Living Expenses</v>
      </c>
      <c r="J662" s="3" t="str">
        <f>_xlfn.XLOOKUP(Transactions[[#This Row],[Subcategory]],categories[Subcategory],categories[Category Type],"Add Subcategory")</f>
        <v>Expense</v>
      </c>
    </row>
    <row r="663" spans="2:10" x14ac:dyDescent="0.3">
      <c r="B663" t="s">
        <v>10</v>
      </c>
      <c r="C663" s="1">
        <v>45825</v>
      </c>
      <c r="D663" t="s">
        <v>78</v>
      </c>
      <c r="F663">
        <v>30.57</v>
      </c>
      <c r="G663">
        <v>30.57</v>
      </c>
      <c r="H663" t="s">
        <v>78</v>
      </c>
      <c r="I663" s="3" t="str">
        <f>_xlfn.XLOOKUP(Transactions[[#This Row],[Subcategory]],categories[Subcategory],categories[Category],"Add Subcategory")</f>
        <v>Variable</v>
      </c>
      <c r="J663" s="3" t="str">
        <f>_xlfn.XLOOKUP(Transactions[[#This Row],[Subcategory]],categories[Subcategory],categories[Category Type],"Add Subcategory")</f>
        <v>Income</v>
      </c>
    </row>
    <row r="664" spans="2:10" x14ac:dyDescent="0.3">
      <c r="B664" t="s">
        <v>10</v>
      </c>
      <c r="C664" s="1">
        <v>45825</v>
      </c>
      <c r="D664" t="s">
        <v>93</v>
      </c>
      <c r="E664">
        <v>184.01</v>
      </c>
      <c r="G664">
        <v>-184.01</v>
      </c>
      <c r="H664" t="s">
        <v>67</v>
      </c>
      <c r="I664" s="3" t="str">
        <f>_xlfn.XLOOKUP(Transactions[[#This Row],[Subcategory]],categories[Subcategory],categories[Category],"Add Subcategory")</f>
        <v>Discretionary</v>
      </c>
      <c r="J664" s="3" t="str">
        <f>_xlfn.XLOOKUP(Transactions[[#This Row],[Subcategory]],categories[Subcategory],categories[Category Type],"Add Subcategory")</f>
        <v>Expense</v>
      </c>
    </row>
    <row r="665" spans="2:10" x14ac:dyDescent="0.3">
      <c r="B665" t="s">
        <v>8</v>
      </c>
      <c r="C665" s="1">
        <v>45825</v>
      </c>
      <c r="D665" t="s">
        <v>107</v>
      </c>
      <c r="E665">
        <v>84.66</v>
      </c>
      <c r="G665">
        <v>-84.66</v>
      </c>
      <c r="H665" t="s">
        <v>64</v>
      </c>
      <c r="I665" s="3" t="str">
        <f>_xlfn.XLOOKUP(Transactions[[#This Row],[Subcategory]],categories[Subcategory],categories[Category],"Add Subcategory")</f>
        <v>Discretionary</v>
      </c>
      <c r="J665" s="3" t="str">
        <f>_xlfn.XLOOKUP(Transactions[[#This Row],[Subcategory]],categories[Subcategory],categories[Category Type],"Add Subcategory")</f>
        <v>Expense</v>
      </c>
    </row>
    <row r="666" spans="2:10" x14ac:dyDescent="0.3">
      <c r="B666" t="s">
        <v>10</v>
      </c>
      <c r="C666" s="1">
        <v>45826</v>
      </c>
      <c r="D666" t="s">
        <v>119</v>
      </c>
      <c r="E666">
        <v>10.41</v>
      </c>
      <c r="G666">
        <v>-10.41</v>
      </c>
      <c r="H666" t="s">
        <v>76</v>
      </c>
      <c r="I666" s="3" t="str">
        <f>_xlfn.XLOOKUP(Transactions[[#This Row],[Subcategory]],categories[Subcategory],categories[Category],"Add Subcategory")</f>
        <v>Transport</v>
      </c>
      <c r="J666" s="3" t="str">
        <f>_xlfn.XLOOKUP(Transactions[[#This Row],[Subcategory]],categories[Subcategory],categories[Category Type],"Add Subcategory")</f>
        <v>Expense</v>
      </c>
    </row>
    <row r="667" spans="2:10" x14ac:dyDescent="0.3">
      <c r="B667" t="s">
        <v>14</v>
      </c>
      <c r="C667" s="1">
        <v>45826</v>
      </c>
      <c r="D667" t="s">
        <v>120</v>
      </c>
      <c r="E667">
        <v>408.59</v>
      </c>
      <c r="G667">
        <v>-408.59</v>
      </c>
      <c r="H667" t="s">
        <v>70</v>
      </c>
      <c r="I667" s="3" t="str">
        <f>_xlfn.XLOOKUP(Transactions[[#This Row],[Subcategory]],categories[Subcategory],categories[Category],"Add Subcategory")</f>
        <v>Living Expenses</v>
      </c>
      <c r="J667" s="3" t="str">
        <f>_xlfn.XLOOKUP(Transactions[[#This Row],[Subcategory]],categories[Subcategory],categories[Category Type],"Add Subcategory")</f>
        <v>Expense</v>
      </c>
    </row>
    <row r="668" spans="2:10" x14ac:dyDescent="0.3">
      <c r="B668" t="s">
        <v>14</v>
      </c>
      <c r="C668" s="1">
        <v>45826</v>
      </c>
      <c r="D668" t="s">
        <v>113</v>
      </c>
      <c r="E668">
        <v>135.03</v>
      </c>
      <c r="G668">
        <v>-135.03</v>
      </c>
      <c r="H668" t="s">
        <v>25</v>
      </c>
      <c r="I668" s="3" t="str">
        <f>_xlfn.XLOOKUP(Transactions[[#This Row],[Subcategory]],categories[Subcategory],categories[Category],"Add Subcategory")</f>
        <v>Discretionary</v>
      </c>
      <c r="J668" s="3" t="str">
        <f>_xlfn.XLOOKUP(Transactions[[#This Row],[Subcategory]],categories[Subcategory],categories[Category Type],"Add Subcategory")</f>
        <v>Expense</v>
      </c>
    </row>
    <row r="669" spans="2:10" x14ac:dyDescent="0.3">
      <c r="B669" t="s">
        <v>8</v>
      </c>
      <c r="C669" s="1">
        <v>45826</v>
      </c>
      <c r="D669" t="s">
        <v>141</v>
      </c>
      <c r="E669">
        <v>37.08</v>
      </c>
      <c r="G669">
        <v>-37.08</v>
      </c>
      <c r="H669" t="s">
        <v>62</v>
      </c>
      <c r="I669" s="3" t="str">
        <f>_xlfn.XLOOKUP(Transactions[[#This Row],[Subcategory]],categories[Subcategory],categories[Category],"Add Subcategory")</f>
        <v>Dining Out</v>
      </c>
      <c r="J669" s="3" t="str">
        <f>_xlfn.XLOOKUP(Transactions[[#This Row],[Subcategory]],categories[Subcategory],categories[Category Type],"Add Subcategory")</f>
        <v>Expense</v>
      </c>
    </row>
    <row r="670" spans="2:10" x14ac:dyDescent="0.3">
      <c r="B670" t="s">
        <v>10</v>
      </c>
      <c r="C670" s="1">
        <v>45827</v>
      </c>
      <c r="D670" t="s">
        <v>127</v>
      </c>
      <c r="E670">
        <v>23.53</v>
      </c>
      <c r="G670">
        <v>-23.53</v>
      </c>
      <c r="H670" t="s">
        <v>75</v>
      </c>
      <c r="I670" s="3" t="str">
        <f>_xlfn.XLOOKUP(Transactions[[#This Row],[Subcategory]],categories[Subcategory],categories[Category],"Add Subcategory")</f>
        <v>Transport</v>
      </c>
      <c r="J670" s="3" t="str">
        <f>_xlfn.XLOOKUP(Transactions[[#This Row],[Subcategory]],categories[Subcategory],categories[Category Type],"Add Subcategory")</f>
        <v>Expense</v>
      </c>
    </row>
    <row r="671" spans="2:10" x14ac:dyDescent="0.3">
      <c r="B671" t="s">
        <v>14</v>
      </c>
      <c r="C671" s="1">
        <v>45827</v>
      </c>
      <c r="D671" t="s">
        <v>91</v>
      </c>
      <c r="E671">
        <v>95.15</v>
      </c>
      <c r="G671">
        <v>-95.15</v>
      </c>
      <c r="H671" t="s">
        <v>25</v>
      </c>
      <c r="I671" s="3" t="str">
        <f>_xlfn.XLOOKUP(Transactions[[#This Row],[Subcategory]],categories[Subcategory],categories[Category],"Add Subcategory")</f>
        <v>Discretionary</v>
      </c>
      <c r="J671" s="3" t="str">
        <f>_xlfn.XLOOKUP(Transactions[[#This Row],[Subcategory]],categories[Subcategory],categories[Category Type],"Add Subcategory")</f>
        <v>Expense</v>
      </c>
    </row>
    <row r="672" spans="2:10" x14ac:dyDescent="0.3">
      <c r="B672" t="s">
        <v>14</v>
      </c>
      <c r="C672" s="1">
        <v>45827</v>
      </c>
      <c r="D672" t="s">
        <v>125</v>
      </c>
      <c r="E672">
        <v>69.959999999999994</v>
      </c>
      <c r="G672">
        <v>-69.959999999999994</v>
      </c>
      <c r="H672" t="s">
        <v>67</v>
      </c>
      <c r="I672" s="3" t="str">
        <f>_xlfn.XLOOKUP(Transactions[[#This Row],[Subcategory]],categories[Subcategory],categories[Category],"Add Subcategory")</f>
        <v>Discretionary</v>
      </c>
      <c r="J672" s="3" t="str">
        <f>_xlfn.XLOOKUP(Transactions[[#This Row],[Subcategory]],categories[Subcategory],categories[Category Type],"Add Subcategory")</f>
        <v>Expense</v>
      </c>
    </row>
    <row r="673" spans="2:10" x14ac:dyDescent="0.3">
      <c r="B673" t="s">
        <v>14</v>
      </c>
      <c r="C673" s="1">
        <v>45827</v>
      </c>
      <c r="D673" t="s">
        <v>137</v>
      </c>
      <c r="F673">
        <v>1191.42</v>
      </c>
      <c r="G673">
        <v>1191.42</v>
      </c>
      <c r="H673" t="s">
        <v>79</v>
      </c>
      <c r="I673" s="3" t="str">
        <f>_xlfn.XLOOKUP(Transactions[[#This Row],[Subcategory]],categories[Subcategory],categories[Category],"Add Subcategory")</f>
        <v>Variable</v>
      </c>
      <c r="J673" s="3" t="str">
        <f>_xlfn.XLOOKUP(Transactions[[#This Row],[Subcategory]],categories[Subcategory],categories[Category Type],"Add Subcategory")</f>
        <v>Income</v>
      </c>
    </row>
    <row r="674" spans="2:10" x14ac:dyDescent="0.3">
      <c r="B674" t="s">
        <v>14</v>
      </c>
      <c r="C674" s="1">
        <v>45827</v>
      </c>
      <c r="D674" t="s">
        <v>107</v>
      </c>
      <c r="E674">
        <v>151.82</v>
      </c>
      <c r="G674">
        <v>-151.82</v>
      </c>
      <c r="H674" t="s">
        <v>64</v>
      </c>
      <c r="I674" s="3" t="str">
        <f>_xlfn.XLOOKUP(Transactions[[#This Row],[Subcategory]],categories[Subcategory],categories[Category],"Add Subcategory")</f>
        <v>Discretionary</v>
      </c>
      <c r="J674" s="3" t="str">
        <f>_xlfn.XLOOKUP(Transactions[[#This Row],[Subcategory]],categories[Subcategory],categories[Category Type],"Add Subcategory")</f>
        <v>Expense</v>
      </c>
    </row>
    <row r="675" spans="2:10" x14ac:dyDescent="0.3">
      <c r="B675" t="s">
        <v>14</v>
      </c>
      <c r="C675" s="1">
        <v>45827</v>
      </c>
      <c r="D675" t="s">
        <v>78</v>
      </c>
      <c r="F675">
        <v>50.44</v>
      </c>
      <c r="G675">
        <v>50.44</v>
      </c>
      <c r="H675" t="s">
        <v>78</v>
      </c>
      <c r="I675" s="3" t="str">
        <f>_xlfn.XLOOKUP(Transactions[[#This Row],[Subcategory]],categories[Subcategory],categories[Category],"Add Subcategory")</f>
        <v>Variable</v>
      </c>
      <c r="J675" s="3" t="str">
        <f>_xlfn.XLOOKUP(Transactions[[#This Row],[Subcategory]],categories[Subcategory],categories[Category Type],"Add Subcategory")</f>
        <v>Income</v>
      </c>
    </row>
    <row r="676" spans="2:10" x14ac:dyDescent="0.3">
      <c r="B676" t="s">
        <v>8</v>
      </c>
      <c r="C676" s="1">
        <v>45827</v>
      </c>
      <c r="D676" t="s">
        <v>95</v>
      </c>
      <c r="E676">
        <v>117.54</v>
      </c>
      <c r="G676">
        <v>-117.54</v>
      </c>
      <c r="H676" t="s">
        <v>69</v>
      </c>
      <c r="I676" s="3" t="str">
        <f>_xlfn.XLOOKUP(Transactions[[#This Row],[Subcategory]],categories[Subcategory],categories[Category],"Add Subcategory")</f>
        <v>Living Expenses</v>
      </c>
      <c r="J676" s="3" t="str">
        <f>_xlfn.XLOOKUP(Transactions[[#This Row],[Subcategory]],categories[Subcategory],categories[Category Type],"Add Subcategory")</f>
        <v>Expense</v>
      </c>
    </row>
    <row r="677" spans="2:10" x14ac:dyDescent="0.3">
      <c r="B677" t="s">
        <v>8</v>
      </c>
      <c r="C677" s="1">
        <v>45827</v>
      </c>
      <c r="D677" t="s">
        <v>107</v>
      </c>
      <c r="E677">
        <v>122.44</v>
      </c>
      <c r="G677">
        <v>-122.44</v>
      </c>
      <c r="H677" t="s">
        <v>64</v>
      </c>
      <c r="I677" s="3" t="str">
        <f>_xlfn.XLOOKUP(Transactions[[#This Row],[Subcategory]],categories[Subcategory],categories[Category],"Add Subcategory")</f>
        <v>Discretionary</v>
      </c>
      <c r="J677" s="3" t="str">
        <f>_xlfn.XLOOKUP(Transactions[[#This Row],[Subcategory]],categories[Subcategory],categories[Category Type],"Add Subcategory")</f>
        <v>Expense</v>
      </c>
    </row>
    <row r="678" spans="2:10" x14ac:dyDescent="0.3">
      <c r="B678" t="s">
        <v>10</v>
      </c>
      <c r="C678" s="1">
        <v>45828</v>
      </c>
      <c r="D678" t="s">
        <v>121</v>
      </c>
      <c r="E678">
        <v>8.6300000000000008</v>
      </c>
      <c r="G678">
        <v>-8.6300000000000008</v>
      </c>
      <c r="H678" t="s">
        <v>61</v>
      </c>
      <c r="I678" s="3" t="str">
        <f>_xlfn.XLOOKUP(Transactions[[#This Row],[Subcategory]],categories[Subcategory],categories[Category],"Add Subcategory")</f>
        <v>Dining Out</v>
      </c>
      <c r="J678" s="3" t="str">
        <f>_xlfn.XLOOKUP(Transactions[[#This Row],[Subcategory]],categories[Subcategory],categories[Category Type],"Add Subcategory")</f>
        <v>Expense</v>
      </c>
    </row>
    <row r="679" spans="2:10" x14ac:dyDescent="0.3">
      <c r="B679" t="s">
        <v>14</v>
      </c>
      <c r="C679" s="1">
        <v>45828</v>
      </c>
      <c r="D679" t="s">
        <v>97</v>
      </c>
      <c r="E679">
        <v>33.58</v>
      </c>
      <c r="G679">
        <v>-33.58</v>
      </c>
      <c r="H679" t="s">
        <v>63</v>
      </c>
      <c r="I679" s="3" t="str">
        <f>_xlfn.XLOOKUP(Transactions[[#This Row],[Subcategory]],categories[Subcategory],categories[Category],"Add Subcategory")</f>
        <v>Dining Out</v>
      </c>
      <c r="J679" s="3" t="str">
        <f>_xlfn.XLOOKUP(Transactions[[#This Row],[Subcategory]],categories[Subcategory],categories[Category Type],"Add Subcategory")</f>
        <v>Expense</v>
      </c>
    </row>
    <row r="680" spans="2:10" x14ac:dyDescent="0.3">
      <c r="B680" t="s">
        <v>14</v>
      </c>
      <c r="C680" s="1">
        <v>45828</v>
      </c>
      <c r="D680" t="s">
        <v>118</v>
      </c>
      <c r="E680">
        <v>62.97</v>
      </c>
      <c r="G680">
        <v>-62.97</v>
      </c>
      <c r="H680" t="s">
        <v>75</v>
      </c>
      <c r="I680" s="3" t="str">
        <f>_xlfn.XLOOKUP(Transactions[[#This Row],[Subcategory]],categories[Subcategory],categories[Category],"Add Subcategory")</f>
        <v>Transport</v>
      </c>
      <c r="J680" s="3" t="str">
        <f>_xlfn.XLOOKUP(Transactions[[#This Row],[Subcategory]],categories[Subcategory],categories[Category Type],"Add Subcategory")</f>
        <v>Expense</v>
      </c>
    </row>
    <row r="681" spans="2:10" x14ac:dyDescent="0.3">
      <c r="B681" t="s">
        <v>8</v>
      </c>
      <c r="C681" s="1">
        <v>45828</v>
      </c>
      <c r="D681" t="s">
        <v>84</v>
      </c>
      <c r="E681">
        <v>119.64</v>
      </c>
      <c r="G681">
        <v>-119.64</v>
      </c>
      <c r="H681" t="s">
        <v>73</v>
      </c>
      <c r="I681" s="3" t="str">
        <f>_xlfn.XLOOKUP(Transactions[[#This Row],[Subcategory]],categories[Subcategory],categories[Category],"Add Subcategory")</f>
        <v>Medical</v>
      </c>
      <c r="J681" s="3" t="str">
        <f>_xlfn.XLOOKUP(Transactions[[#This Row],[Subcategory]],categories[Subcategory],categories[Category Type],"Add Subcategory")</f>
        <v>Expense</v>
      </c>
    </row>
    <row r="682" spans="2:10" x14ac:dyDescent="0.3">
      <c r="B682" t="s">
        <v>8</v>
      </c>
      <c r="C682" s="1">
        <v>45828</v>
      </c>
      <c r="D682" t="s">
        <v>86</v>
      </c>
      <c r="E682">
        <v>482.76</v>
      </c>
      <c r="G682">
        <v>-482.76</v>
      </c>
      <c r="H682" t="s">
        <v>70</v>
      </c>
      <c r="I682" s="3" t="str">
        <f>_xlfn.XLOOKUP(Transactions[[#This Row],[Subcategory]],categories[Subcategory],categories[Category],"Add Subcategory")</f>
        <v>Living Expenses</v>
      </c>
      <c r="J682" s="3" t="str">
        <f>_xlfn.XLOOKUP(Transactions[[#This Row],[Subcategory]],categories[Subcategory],categories[Category Type],"Add Subcategory")</f>
        <v>Expense</v>
      </c>
    </row>
    <row r="683" spans="2:10" x14ac:dyDescent="0.3">
      <c r="B683" t="s">
        <v>10</v>
      </c>
      <c r="C683" s="1">
        <v>45829</v>
      </c>
      <c r="D683" t="s">
        <v>99</v>
      </c>
      <c r="E683">
        <v>63.67</v>
      </c>
      <c r="G683">
        <v>-63.67</v>
      </c>
      <c r="H683" t="s">
        <v>71</v>
      </c>
      <c r="I683" s="3" t="str">
        <f>_xlfn.XLOOKUP(Transactions[[#This Row],[Subcategory]],categories[Subcategory],categories[Category],"Add Subcategory")</f>
        <v>Living Expenses</v>
      </c>
      <c r="J683" s="3" t="str">
        <f>_xlfn.XLOOKUP(Transactions[[#This Row],[Subcategory]],categories[Subcategory],categories[Category Type],"Add Subcategory")</f>
        <v>Expense</v>
      </c>
    </row>
    <row r="684" spans="2:10" x14ac:dyDescent="0.3">
      <c r="B684" t="s">
        <v>10</v>
      </c>
      <c r="C684" s="1">
        <v>45829</v>
      </c>
      <c r="D684" t="s">
        <v>119</v>
      </c>
      <c r="E684">
        <v>26.86</v>
      </c>
      <c r="G684">
        <v>-26.86</v>
      </c>
      <c r="H684" t="s">
        <v>76</v>
      </c>
      <c r="I684" s="3" t="str">
        <f>_xlfn.XLOOKUP(Transactions[[#This Row],[Subcategory]],categories[Subcategory],categories[Category],"Add Subcategory")</f>
        <v>Transport</v>
      </c>
      <c r="J684" s="3" t="str">
        <f>_xlfn.XLOOKUP(Transactions[[#This Row],[Subcategory]],categories[Subcategory],categories[Category Type],"Add Subcategory")</f>
        <v>Expense</v>
      </c>
    </row>
    <row r="685" spans="2:10" x14ac:dyDescent="0.3">
      <c r="B685" t="s">
        <v>10</v>
      </c>
      <c r="C685" s="1">
        <v>45829</v>
      </c>
      <c r="D685" t="s">
        <v>128</v>
      </c>
      <c r="E685">
        <v>31.48</v>
      </c>
      <c r="G685">
        <v>-31.48</v>
      </c>
      <c r="H685" t="s">
        <v>62</v>
      </c>
      <c r="I685" s="3" t="str">
        <f>_xlfn.XLOOKUP(Transactions[[#This Row],[Subcategory]],categories[Subcategory],categories[Category],"Add Subcategory")</f>
        <v>Dining Out</v>
      </c>
      <c r="J685" s="3" t="str">
        <f>_xlfn.XLOOKUP(Transactions[[#This Row],[Subcategory]],categories[Subcategory],categories[Category Type],"Add Subcategory")</f>
        <v>Expense</v>
      </c>
    </row>
    <row r="686" spans="2:10" x14ac:dyDescent="0.3">
      <c r="B686" t="s">
        <v>14</v>
      </c>
      <c r="C686" s="1">
        <v>45829</v>
      </c>
      <c r="D686" t="s">
        <v>96</v>
      </c>
      <c r="E686">
        <v>337.23</v>
      </c>
      <c r="G686">
        <v>-337.23</v>
      </c>
      <c r="H686" t="s">
        <v>80</v>
      </c>
      <c r="I686" s="3" t="str">
        <f>_xlfn.XLOOKUP(Transactions[[#This Row],[Subcategory]],categories[Subcategory],categories[Category],"Add Subcategory")</f>
        <v>Variable</v>
      </c>
      <c r="J686" s="3" t="str">
        <f>_xlfn.XLOOKUP(Transactions[[#This Row],[Subcategory]],categories[Subcategory],categories[Category Type],"Add Subcategory")</f>
        <v>Expense</v>
      </c>
    </row>
    <row r="687" spans="2:10" x14ac:dyDescent="0.3">
      <c r="B687" t="s">
        <v>8</v>
      </c>
      <c r="C687" s="1">
        <v>45829</v>
      </c>
      <c r="D687" t="s">
        <v>97</v>
      </c>
      <c r="E687">
        <v>18.010000000000002</v>
      </c>
      <c r="G687">
        <v>-18.010000000000002</v>
      </c>
      <c r="H687" t="s">
        <v>63</v>
      </c>
      <c r="I687" s="3" t="str">
        <f>_xlfn.XLOOKUP(Transactions[[#This Row],[Subcategory]],categories[Subcategory],categories[Category],"Add Subcategory")</f>
        <v>Dining Out</v>
      </c>
      <c r="J687" s="3" t="str">
        <f>_xlfn.XLOOKUP(Transactions[[#This Row],[Subcategory]],categories[Subcategory],categories[Category Type],"Add Subcategory")</f>
        <v>Expense</v>
      </c>
    </row>
    <row r="688" spans="2:10" x14ac:dyDescent="0.3">
      <c r="B688" t="s">
        <v>14</v>
      </c>
      <c r="C688" s="1">
        <v>45830</v>
      </c>
      <c r="D688" t="s">
        <v>119</v>
      </c>
      <c r="E688">
        <v>29.39</v>
      </c>
      <c r="G688">
        <v>-29.39</v>
      </c>
      <c r="H688" t="s">
        <v>76</v>
      </c>
      <c r="I688" s="3" t="str">
        <f>_xlfn.XLOOKUP(Transactions[[#This Row],[Subcategory]],categories[Subcategory],categories[Category],"Add Subcategory")</f>
        <v>Transport</v>
      </c>
      <c r="J688" s="3" t="str">
        <f>_xlfn.XLOOKUP(Transactions[[#This Row],[Subcategory]],categories[Subcategory],categories[Category Type],"Add Subcategory")</f>
        <v>Expense</v>
      </c>
    </row>
    <row r="689" spans="2:10" x14ac:dyDescent="0.3">
      <c r="B689" t="s">
        <v>14</v>
      </c>
      <c r="C689" s="1">
        <v>45830</v>
      </c>
      <c r="D689" t="s">
        <v>118</v>
      </c>
      <c r="E689">
        <v>39.18</v>
      </c>
      <c r="G689">
        <v>-39.18</v>
      </c>
      <c r="H689" t="s">
        <v>75</v>
      </c>
      <c r="I689" s="3" t="str">
        <f>_xlfn.XLOOKUP(Transactions[[#This Row],[Subcategory]],categories[Subcategory],categories[Category],"Add Subcategory")</f>
        <v>Transport</v>
      </c>
      <c r="J689" s="3" t="str">
        <f>_xlfn.XLOOKUP(Transactions[[#This Row],[Subcategory]],categories[Subcategory],categories[Category Type],"Add Subcategory")</f>
        <v>Expense</v>
      </c>
    </row>
    <row r="690" spans="2:10" x14ac:dyDescent="0.3">
      <c r="B690" t="s">
        <v>14</v>
      </c>
      <c r="C690" s="1">
        <v>45830</v>
      </c>
      <c r="D690" t="s">
        <v>83</v>
      </c>
      <c r="E690">
        <v>191</v>
      </c>
      <c r="G690">
        <v>-191</v>
      </c>
      <c r="H690" t="s">
        <v>26</v>
      </c>
      <c r="I690" s="3" t="str">
        <f>_xlfn.XLOOKUP(Transactions[[#This Row],[Subcategory]],categories[Subcategory],categories[Category],"Add Subcategory")</f>
        <v>Medical</v>
      </c>
      <c r="J690" s="3" t="str">
        <f>_xlfn.XLOOKUP(Transactions[[#This Row],[Subcategory]],categories[Subcategory],categories[Category Type],"Add Subcategory")</f>
        <v>Expense</v>
      </c>
    </row>
    <row r="691" spans="2:10" x14ac:dyDescent="0.3">
      <c r="B691" t="s">
        <v>10</v>
      </c>
      <c r="C691" s="1">
        <v>45831</v>
      </c>
      <c r="D691" t="s">
        <v>82</v>
      </c>
      <c r="E691">
        <v>46.88</v>
      </c>
      <c r="G691">
        <v>-46.88</v>
      </c>
      <c r="H691" t="s">
        <v>75</v>
      </c>
      <c r="I691" s="3" t="str">
        <f>_xlfn.XLOOKUP(Transactions[[#This Row],[Subcategory]],categories[Subcategory],categories[Category],"Add Subcategory")</f>
        <v>Transport</v>
      </c>
      <c r="J691" s="3" t="str">
        <f>_xlfn.XLOOKUP(Transactions[[#This Row],[Subcategory]],categories[Subcategory],categories[Category Type],"Add Subcategory")</f>
        <v>Expense</v>
      </c>
    </row>
    <row r="692" spans="2:10" x14ac:dyDescent="0.3">
      <c r="B692" t="s">
        <v>14</v>
      </c>
      <c r="C692" s="1">
        <v>45831</v>
      </c>
      <c r="D692" t="s">
        <v>96</v>
      </c>
      <c r="E692">
        <v>432.38</v>
      </c>
      <c r="G692">
        <v>-432.38</v>
      </c>
      <c r="H692" t="s">
        <v>80</v>
      </c>
      <c r="I692" s="3" t="str">
        <f>_xlfn.XLOOKUP(Transactions[[#This Row],[Subcategory]],categories[Subcategory],categories[Category],"Add Subcategory")</f>
        <v>Variable</v>
      </c>
      <c r="J692" s="3" t="str">
        <f>_xlfn.XLOOKUP(Transactions[[#This Row],[Subcategory]],categories[Subcategory],categories[Category Type],"Add Subcategory")</f>
        <v>Expense</v>
      </c>
    </row>
    <row r="693" spans="2:10" x14ac:dyDescent="0.3">
      <c r="B693" t="s">
        <v>8</v>
      </c>
      <c r="C693" s="1">
        <v>45831</v>
      </c>
      <c r="D693" t="s">
        <v>142</v>
      </c>
      <c r="F693">
        <v>3369.24</v>
      </c>
      <c r="G693">
        <v>3369.24</v>
      </c>
      <c r="H693" t="s">
        <v>77</v>
      </c>
      <c r="I693" s="3" t="str">
        <f>_xlfn.XLOOKUP(Transactions[[#This Row],[Subcategory]],categories[Subcategory],categories[Category],"Add Subcategory")</f>
        <v>Variable</v>
      </c>
      <c r="J693" s="3" t="str">
        <f>_xlfn.XLOOKUP(Transactions[[#This Row],[Subcategory]],categories[Subcategory],categories[Category Type],"Add Subcategory")</f>
        <v>Income</v>
      </c>
    </row>
    <row r="694" spans="2:10" x14ac:dyDescent="0.3">
      <c r="B694" t="s">
        <v>8</v>
      </c>
      <c r="C694" s="1">
        <v>45831</v>
      </c>
      <c r="D694" t="s">
        <v>83</v>
      </c>
      <c r="E694">
        <v>274.95999999999998</v>
      </c>
      <c r="G694">
        <v>-274.95999999999998</v>
      </c>
      <c r="H694" t="s">
        <v>26</v>
      </c>
      <c r="I694" s="3" t="str">
        <f>_xlfn.XLOOKUP(Transactions[[#This Row],[Subcategory]],categories[Subcategory],categories[Category],"Add Subcategory")</f>
        <v>Medical</v>
      </c>
      <c r="J694" s="3" t="str">
        <f>_xlfn.XLOOKUP(Transactions[[#This Row],[Subcategory]],categories[Subcategory],categories[Category Type],"Add Subcategory")</f>
        <v>Expense</v>
      </c>
    </row>
    <row r="695" spans="2:10" x14ac:dyDescent="0.3">
      <c r="B695" t="s">
        <v>10</v>
      </c>
      <c r="C695" s="1">
        <v>45832</v>
      </c>
      <c r="D695" t="s">
        <v>126</v>
      </c>
      <c r="E695">
        <v>9.64</v>
      </c>
      <c r="G695">
        <v>-9.64</v>
      </c>
      <c r="H695" t="s">
        <v>61</v>
      </c>
      <c r="I695" s="3" t="str">
        <f>_xlfn.XLOOKUP(Transactions[[#This Row],[Subcategory]],categories[Subcategory],categories[Category],"Add Subcategory")</f>
        <v>Dining Out</v>
      </c>
      <c r="J695" s="3" t="str">
        <f>_xlfn.XLOOKUP(Transactions[[#This Row],[Subcategory]],categories[Subcategory],categories[Category Type],"Add Subcategory")</f>
        <v>Expense</v>
      </c>
    </row>
    <row r="696" spans="2:10" x14ac:dyDescent="0.3">
      <c r="B696" t="s">
        <v>10</v>
      </c>
      <c r="C696" s="1">
        <v>45832</v>
      </c>
      <c r="D696" t="s">
        <v>123</v>
      </c>
      <c r="E696">
        <v>884.35</v>
      </c>
      <c r="G696">
        <v>-884.35</v>
      </c>
      <c r="H696" t="s">
        <v>72</v>
      </c>
      <c r="I696" s="3" t="str">
        <f>_xlfn.XLOOKUP(Transactions[[#This Row],[Subcategory]],categories[Subcategory],categories[Category],"Add Subcategory")</f>
        <v>Living Expenses</v>
      </c>
      <c r="J696" s="3" t="str">
        <f>_xlfn.XLOOKUP(Transactions[[#This Row],[Subcategory]],categories[Subcategory],categories[Category Type],"Add Subcategory")</f>
        <v>Expense</v>
      </c>
    </row>
    <row r="697" spans="2:10" x14ac:dyDescent="0.3">
      <c r="B697" t="s">
        <v>14</v>
      </c>
      <c r="C697" s="1">
        <v>45832</v>
      </c>
      <c r="D697" t="s">
        <v>106</v>
      </c>
      <c r="E697">
        <v>30.78</v>
      </c>
      <c r="G697">
        <v>-30.78</v>
      </c>
      <c r="H697" t="s">
        <v>65</v>
      </c>
      <c r="I697" s="3" t="str">
        <f>_xlfn.XLOOKUP(Transactions[[#This Row],[Subcategory]],categories[Subcategory],categories[Category],"Add Subcategory")</f>
        <v>Discretionary</v>
      </c>
      <c r="J697" s="3" t="str">
        <f>_xlfn.XLOOKUP(Transactions[[#This Row],[Subcategory]],categories[Subcategory],categories[Category Type],"Add Subcategory")</f>
        <v>Expense</v>
      </c>
    </row>
    <row r="698" spans="2:10" x14ac:dyDescent="0.3">
      <c r="B698" t="s">
        <v>8</v>
      </c>
      <c r="C698" s="1">
        <v>45832</v>
      </c>
      <c r="D698" t="s">
        <v>121</v>
      </c>
      <c r="E698">
        <v>11.86</v>
      </c>
      <c r="G698">
        <v>-11.86</v>
      </c>
      <c r="H698" t="s">
        <v>61</v>
      </c>
      <c r="I698" s="3" t="str">
        <f>_xlfn.XLOOKUP(Transactions[[#This Row],[Subcategory]],categories[Subcategory],categories[Category],"Add Subcategory")</f>
        <v>Dining Out</v>
      </c>
      <c r="J698" s="3" t="str">
        <f>_xlfn.XLOOKUP(Transactions[[#This Row],[Subcategory]],categories[Subcategory],categories[Category Type],"Add Subcategory")</f>
        <v>Expense</v>
      </c>
    </row>
    <row r="699" spans="2:10" x14ac:dyDescent="0.3">
      <c r="B699" t="s">
        <v>10</v>
      </c>
      <c r="C699" s="1">
        <v>45833</v>
      </c>
      <c r="D699" t="s">
        <v>88</v>
      </c>
      <c r="E699">
        <v>38.479999999999997</v>
      </c>
      <c r="G699">
        <v>-38.479999999999997</v>
      </c>
      <c r="H699" t="s">
        <v>76</v>
      </c>
      <c r="I699" s="3" t="str">
        <f>_xlfn.XLOOKUP(Transactions[[#This Row],[Subcategory]],categories[Subcategory],categories[Category],"Add Subcategory")</f>
        <v>Transport</v>
      </c>
      <c r="J699" s="3" t="str">
        <f>_xlfn.XLOOKUP(Transactions[[#This Row],[Subcategory]],categories[Subcategory],categories[Category Type],"Add Subcategory")</f>
        <v>Expense</v>
      </c>
    </row>
    <row r="700" spans="2:10" x14ac:dyDescent="0.3">
      <c r="B700" t="s">
        <v>10</v>
      </c>
      <c r="C700" s="1">
        <v>45833</v>
      </c>
      <c r="D700" t="s">
        <v>92</v>
      </c>
      <c r="E700">
        <v>20.309999999999999</v>
      </c>
      <c r="G700">
        <v>-20.309999999999999</v>
      </c>
      <c r="H700" t="s">
        <v>63</v>
      </c>
      <c r="I700" s="3" t="str">
        <f>_xlfn.XLOOKUP(Transactions[[#This Row],[Subcategory]],categories[Subcategory],categories[Category],"Add Subcategory")</f>
        <v>Dining Out</v>
      </c>
      <c r="J700" s="3" t="str">
        <f>_xlfn.XLOOKUP(Transactions[[#This Row],[Subcategory]],categories[Subcategory],categories[Category Type],"Add Subcategory")</f>
        <v>Expense</v>
      </c>
    </row>
    <row r="701" spans="2:10" x14ac:dyDescent="0.3">
      <c r="B701" t="s">
        <v>10</v>
      </c>
      <c r="C701" s="1">
        <v>45833</v>
      </c>
      <c r="D701" t="s">
        <v>124</v>
      </c>
      <c r="F701">
        <v>2228.11</v>
      </c>
      <c r="G701">
        <v>2228.11</v>
      </c>
      <c r="H701" t="s">
        <v>77</v>
      </c>
      <c r="I701" s="3" t="str">
        <f>_xlfn.XLOOKUP(Transactions[[#This Row],[Subcategory]],categories[Subcategory],categories[Category],"Add Subcategory")</f>
        <v>Variable</v>
      </c>
      <c r="J701" s="3" t="str">
        <f>_xlfn.XLOOKUP(Transactions[[#This Row],[Subcategory]],categories[Subcategory],categories[Category Type],"Add Subcategory")</f>
        <v>Income</v>
      </c>
    </row>
    <row r="702" spans="2:10" x14ac:dyDescent="0.3">
      <c r="B702" t="s">
        <v>8</v>
      </c>
      <c r="C702" s="1">
        <v>45833</v>
      </c>
      <c r="D702" t="s">
        <v>97</v>
      </c>
      <c r="E702">
        <v>30.78</v>
      </c>
      <c r="G702">
        <v>-30.78</v>
      </c>
      <c r="H702" t="s">
        <v>63</v>
      </c>
      <c r="I702" s="3" t="str">
        <f>_xlfn.XLOOKUP(Transactions[[#This Row],[Subcategory]],categories[Subcategory],categories[Category],"Add Subcategory")</f>
        <v>Dining Out</v>
      </c>
      <c r="J702" s="3" t="str">
        <f>_xlfn.XLOOKUP(Transactions[[#This Row],[Subcategory]],categories[Subcategory],categories[Category Type],"Add Subcategory")</f>
        <v>Expense</v>
      </c>
    </row>
    <row r="703" spans="2:10" x14ac:dyDescent="0.3">
      <c r="B703" t="s">
        <v>8</v>
      </c>
      <c r="C703" s="1">
        <v>45833</v>
      </c>
      <c r="D703" t="s">
        <v>104</v>
      </c>
      <c r="E703">
        <v>470.16</v>
      </c>
      <c r="G703">
        <v>-470.16</v>
      </c>
      <c r="H703" t="s">
        <v>70</v>
      </c>
      <c r="I703" s="3" t="str">
        <f>_xlfn.XLOOKUP(Transactions[[#This Row],[Subcategory]],categories[Subcategory],categories[Category],"Add Subcategory")</f>
        <v>Living Expenses</v>
      </c>
      <c r="J703" s="3" t="str">
        <f>_xlfn.XLOOKUP(Transactions[[#This Row],[Subcategory]],categories[Subcategory],categories[Category Type],"Add Subcategory")</f>
        <v>Expense</v>
      </c>
    </row>
    <row r="704" spans="2:10" x14ac:dyDescent="0.3">
      <c r="B704" t="s">
        <v>8</v>
      </c>
      <c r="C704" s="1">
        <v>45833</v>
      </c>
      <c r="D704" t="s">
        <v>116</v>
      </c>
      <c r="F704">
        <v>4146.76</v>
      </c>
      <c r="G704">
        <v>4146.76</v>
      </c>
      <c r="H704" t="s">
        <v>68</v>
      </c>
      <c r="I704" s="3" t="str">
        <f>_xlfn.XLOOKUP(Transactions[[#This Row],[Subcategory]],categories[Subcategory],categories[Category],"Add Subcategory")</f>
        <v>Fixed</v>
      </c>
      <c r="J704" s="3" t="str">
        <f>_xlfn.XLOOKUP(Transactions[[#This Row],[Subcategory]],categories[Subcategory],categories[Category Type],"Add Subcategory")</f>
        <v>Income</v>
      </c>
    </row>
    <row r="705" spans="2:10" x14ac:dyDescent="0.3">
      <c r="B705" t="s">
        <v>8</v>
      </c>
      <c r="C705" s="1">
        <v>45833</v>
      </c>
      <c r="D705" t="s">
        <v>86</v>
      </c>
      <c r="E705">
        <v>548.52</v>
      </c>
      <c r="G705">
        <v>-548.52</v>
      </c>
      <c r="H705" t="s">
        <v>70</v>
      </c>
      <c r="I705" s="3" t="str">
        <f>_xlfn.XLOOKUP(Transactions[[#This Row],[Subcategory]],categories[Subcategory],categories[Category],"Add Subcategory")</f>
        <v>Living Expenses</v>
      </c>
      <c r="J705" s="3" t="str">
        <f>_xlfn.XLOOKUP(Transactions[[#This Row],[Subcategory]],categories[Subcategory],categories[Category Type],"Add Subcategory")</f>
        <v>Expense</v>
      </c>
    </row>
    <row r="706" spans="2:10" x14ac:dyDescent="0.3">
      <c r="B706" t="s">
        <v>10</v>
      </c>
      <c r="C706" s="1">
        <v>45834</v>
      </c>
      <c r="D706" t="s">
        <v>118</v>
      </c>
      <c r="E706">
        <v>14.5</v>
      </c>
      <c r="G706">
        <v>-14.5</v>
      </c>
      <c r="H706" t="s">
        <v>75</v>
      </c>
      <c r="I706" s="3" t="str">
        <f>_xlfn.XLOOKUP(Transactions[[#This Row],[Subcategory]],categories[Subcategory],categories[Category],"Add Subcategory")</f>
        <v>Transport</v>
      </c>
      <c r="J706" s="3" t="str">
        <f>_xlfn.XLOOKUP(Transactions[[#This Row],[Subcategory]],categories[Subcategory],categories[Category Type],"Add Subcategory")</f>
        <v>Expense</v>
      </c>
    </row>
    <row r="707" spans="2:10" x14ac:dyDescent="0.3">
      <c r="B707" t="s">
        <v>14</v>
      </c>
      <c r="C707" s="1">
        <v>45834</v>
      </c>
      <c r="D707" t="s">
        <v>116</v>
      </c>
      <c r="F707">
        <v>4835.3100000000004</v>
      </c>
      <c r="G707">
        <v>4835.3100000000004</v>
      </c>
      <c r="H707" t="s">
        <v>68</v>
      </c>
      <c r="I707" s="3" t="str">
        <f>_xlfn.XLOOKUP(Transactions[[#This Row],[Subcategory]],categories[Subcategory],categories[Category],"Add Subcategory")</f>
        <v>Fixed</v>
      </c>
      <c r="J707" s="3" t="str">
        <f>_xlfn.XLOOKUP(Transactions[[#This Row],[Subcategory]],categories[Subcategory],categories[Category Type],"Add Subcategory")</f>
        <v>Income</v>
      </c>
    </row>
    <row r="708" spans="2:10" x14ac:dyDescent="0.3">
      <c r="B708" t="s">
        <v>14</v>
      </c>
      <c r="C708" s="1">
        <v>45834</v>
      </c>
      <c r="D708" t="s">
        <v>106</v>
      </c>
      <c r="E708">
        <v>21.37</v>
      </c>
      <c r="G708">
        <v>-21.37</v>
      </c>
      <c r="H708" t="s">
        <v>65</v>
      </c>
      <c r="I708" s="3" t="str">
        <f>_xlfn.XLOOKUP(Transactions[[#This Row],[Subcategory]],categories[Subcategory],categories[Category],"Add Subcategory")</f>
        <v>Discretionary</v>
      </c>
      <c r="J708" s="3" t="str">
        <f>_xlfn.XLOOKUP(Transactions[[#This Row],[Subcategory]],categories[Subcategory],categories[Category Type],"Add Subcategory")</f>
        <v>Expense</v>
      </c>
    </row>
    <row r="709" spans="2:10" x14ac:dyDescent="0.3">
      <c r="B709" t="s">
        <v>14</v>
      </c>
      <c r="C709" s="1">
        <v>45834</v>
      </c>
      <c r="D709" t="s">
        <v>127</v>
      </c>
      <c r="E709">
        <v>44.08</v>
      </c>
      <c r="G709">
        <v>-44.08</v>
      </c>
      <c r="H709" t="s">
        <v>75</v>
      </c>
      <c r="I709" s="3" t="str">
        <f>_xlfn.XLOOKUP(Transactions[[#This Row],[Subcategory]],categories[Subcategory],categories[Category],"Add Subcategory")</f>
        <v>Transport</v>
      </c>
      <c r="J709" s="3" t="str">
        <f>_xlfn.XLOOKUP(Transactions[[#This Row],[Subcategory]],categories[Subcategory],categories[Category Type],"Add Subcategory")</f>
        <v>Expense</v>
      </c>
    </row>
    <row r="710" spans="2:10" x14ac:dyDescent="0.3">
      <c r="B710" t="s">
        <v>10</v>
      </c>
      <c r="C710" s="1">
        <v>45835</v>
      </c>
      <c r="D710" t="s">
        <v>131</v>
      </c>
      <c r="E710">
        <v>136.43</v>
      </c>
      <c r="G710">
        <v>-136.43</v>
      </c>
      <c r="H710" t="s">
        <v>25</v>
      </c>
      <c r="I710" s="3" t="str">
        <f>_xlfn.XLOOKUP(Transactions[[#This Row],[Subcategory]],categories[Subcategory],categories[Category],"Add Subcategory")</f>
        <v>Discretionary</v>
      </c>
      <c r="J710" s="3" t="str">
        <f>_xlfn.XLOOKUP(Transactions[[#This Row],[Subcategory]],categories[Subcategory],categories[Category Type],"Add Subcategory")</f>
        <v>Expense</v>
      </c>
    </row>
    <row r="711" spans="2:10" x14ac:dyDescent="0.3">
      <c r="B711" t="s">
        <v>8</v>
      </c>
      <c r="C711" s="1">
        <v>45835</v>
      </c>
      <c r="D711" t="s">
        <v>138</v>
      </c>
      <c r="E711">
        <v>488.35</v>
      </c>
      <c r="G711">
        <v>-488.35</v>
      </c>
      <c r="H711" t="s">
        <v>80</v>
      </c>
      <c r="I711" s="3" t="str">
        <f>_xlfn.XLOOKUP(Transactions[[#This Row],[Subcategory]],categories[Subcategory],categories[Category],"Add Subcategory")</f>
        <v>Variable</v>
      </c>
      <c r="J711" s="3" t="str">
        <f>_xlfn.XLOOKUP(Transactions[[#This Row],[Subcategory]],categories[Subcategory],categories[Category Type],"Add Subcategory")</f>
        <v>Expense</v>
      </c>
    </row>
    <row r="712" spans="2:10" x14ac:dyDescent="0.3">
      <c r="B712" t="s">
        <v>10</v>
      </c>
      <c r="C712" s="1">
        <v>45836</v>
      </c>
      <c r="D712" t="s">
        <v>119</v>
      </c>
      <c r="E712">
        <v>11.68</v>
      </c>
      <c r="G712">
        <v>-11.68</v>
      </c>
      <c r="H712" t="s">
        <v>76</v>
      </c>
      <c r="I712" s="3" t="str">
        <f>_xlfn.XLOOKUP(Transactions[[#This Row],[Subcategory]],categories[Subcategory],categories[Category],"Add Subcategory")</f>
        <v>Transport</v>
      </c>
      <c r="J712" s="3" t="str">
        <f>_xlfn.XLOOKUP(Transactions[[#This Row],[Subcategory]],categories[Subcategory],categories[Category Type],"Add Subcategory")</f>
        <v>Expense</v>
      </c>
    </row>
    <row r="713" spans="2:10" x14ac:dyDescent="0.3">
      <c r="B713" t="s">
        <v>10</v>
      </c>
      <c r="C713" s="1">
        <v>45836</v>
      </c>
      <c r="D713" t="s">
        <v>119</v>
      </c>
      <c r="E713">
        <v>21.46</v>
      </c>
      <c r="G713">
        <v>-21.46</v>
      </c>
      <c r="H713" t="s">
        <v>76</v>
      </c>
      <c r="I713" s="3" t="str">
        <f>_xlfn.XLOOKUP(Transactions[[#This Row],[Subcategory]],categories[Subcategory],categories[Category],"Add Subcategory")</f>
        <v>Transport</v>
      </c>
      <c r="J713" s="3" t="str">
        <f>_xlfn.XLOOKUP(Transactions[[#This Row],[Subcategory]],categories[Subcategory],categories[Category Type],"Add Subcategory")</f>
        <v>Expense</v>
      </c>
    </row>
    <row r="714" spans="2:10" x14ac:dyDescent="0.3">
      <c r="B714" t="s">
        <v>14</v>
      </c>
      <c r="C714" s="1">
        <v>45836</v>
      </c>
      <c r="D714" t="s">
        <v>90</v>
      </c>
      <c r="F714">
        <v>5001.6400000000003</v>
      </c>
      <c r="G714">
        <v>5001.6400000000003</v>
      </c>
      <c r="H714" t="s">
        <v>68</v>
      </c>
      <c r="I714" s="3" t="str">
        <f>_xlfn.XLOOKUP(Transactions[[#This Row],[Subcategory]],categories[Subcategory],categories[Category],"Add Subcategory")</f>
        <v>Fixed</v>
      </c>
      <c r="J714" s="3" t="str">
        <f>_xlfn.XLOOKUP(Transactions[[#This Row],[Subcategory]],categories[Subcategory],categories[Category Type],"Add Subcategory")</f>
        <v>Income</v>
      </c>
    </row>
    <row r="715" spans="2:10" x14ac:dyDescent="0.3">
      <c r="B715" t="s">
        <v>8</v>
      </c>
      <c r="C715" s="1">
        <v>45836</v>
      </c>
      <c r="D715" t="s">
        <v>139</v>
      </c>
      <c r="E715">
        <v>58.77</v>
      </c>
      <c r="G715">
        <v>-58.77</v>
      </c>
      <c r="H715" t="s">
        <v>62</v>
      </c>
      <c r="I715" s="3" t="str">
        <f>_xlfn.XLOOKUP(Transactions[[#This Row],[Subcategory]],categories[Subcategory],categories[Category],"Add Subcategory")</f>
        <v>Dining Out</v>
      </c>
      <c r="J715" s="3" t="str">
        <f>_xlfn.XLOOKUP(Transactions[[#This Row],[Subcategory]],categories[Subcategory],categories[Category Type],"Add Subcategory")</f>
        <v>Expense</v>
      </c>
    </row>
    <row r="716" spans="2:10" x14ac:dyDescent="0.3">
      <c r="B716" t="s">
        <v>10</v>
      </c>
      <c r="C716" s="1">
        <v>45837</v>
      </c>
      <c r="D716" t="s">
        <v>78</v>
      </c>
      <c r="F716">
        <v>37.18</v>
      </c>
      <c r="G716">
        <v>37.18</v>
      </c>
      <c r="H716" t="s">
        <v>78</v>
      </c>
      <c r="I716" s="3" t="str">
        <f>_xlfn.XLOOKUP(Transactions[[#This Row],[Subcategory]],categories[Subcategory],categories[Category],"Add Subcategory")</f>
        <v>Variable</v>
      </c>
      <c r="J716" s="3" t="str">
        <f>_xlfn.XLOOKUP(Transactions[[#This Row],[Subcategory]],categories[Subcategory],categories[Category Type],"Add Subcategory")</f>
        <v>Income</v>
      </c>
    </row>
    <row r="717" spans="2:10" x14ac:dyDescent="0.3">
      <c r="B717" t="s">
        <v>14</v>
      </c>
      <c r="C717" s="1">
        <v>45837</v>
      </c>
      <c r="D717" t="s">
        <v>118</v>
      </c>
      <c r="E717">
        <v>44.78</v>
      </c>
      <c r="G717">
        <v>-44.78</v>
      </c>
      <c r="H717" t="s">
        <v>75</v>
      </c>
      <c r="I717" s="3" t="str">
        <f>_xlfn.XLOOKUP(Transactions[[#This Row],[Subcategory]],categories[Subcategory],categories[Category],"Add Subcategory")</f>
        <v>Transport</v>
      </c>
      <c r="J717" s="3" t="str">
        <f>_xlfn.XLOOKUP(Transactions[[#This Row],[Subcategory]],categories[Subcategory],categories[Category Type],"Add Subcategory")</f>
        <v>Expense</v>
      </c>
    </row>
    <row r="718" spans="2:10" x14ac:dyDescent="0.3">
      <c r="B718" t="s">
        <v>14</v>
      </c>
      <c r="C718" s="1">
        <v>45837</v>
      </c>
      <c r="D718" t="s">
        <v>132</v>
      </c>
      <c r="E718">
        <v>642.28</v>
      </c>
      <c r="G718">
        <v>-642.28</v>
      </c>
      <c r="H718" t="s">
        <v>60</v>
      </c>
      <c r="I718" s="3" t="str">
        <f>_xlfn.XLOOKUP(Transactions[[#This Row],[Subcategory]],categories[Subcategory],categories[Category],"Add Subcategory")</f>
        <v>Debt Repayment</v>
      </c>
      <c r="J718" s="3" t="str">
        <f>_xlfn.XLOOKUP(Transactions[[#This Row],[Subcategory]],categories[Subcategory],categories[Category Type],"Add Subcategory")</f>
        <v>Expense</v>
      </c>
    </row>
    <row r="719" spans="2:10" x14ac:dyDescent="0.3">
      <c r="B719" t="s">
        <v>8</v>
      </c>
      <c r="C719" s="1">
        <v>45837</v>
      </c>
      <c r="D719" t="s">
        <v>139</v>
      </c>
      <c r="E719">
        <v>57.37</v>
      </c>
      <c r="G719">
        <v>-57.37</v>
      </c>
      <c r="H719" t="s">
        <v>62</v>
      </c>
      <c r="I719" s="3" t="str">
        <f>_xlfn.XLOOKUP(Transactions[[#This Row],[Subcategory]],categories[Subcategory],categories[Category],"Add Subcategory")</f>
        <v>Dining Out</v>
      </c>
      <c r="J719" s="3" t="str">
        <f>_xlfn.XLOOKUP(Transactions[[#This Row],[Subcategory]],categories[Subcategory],categories[Category Type],"Add Subcategory")</f>
        <v>Expense</v>
      </c>
    </row>
    <row r="720" spans="2:10" x14ac:dyDescent="0.3">
      <c r="B720" t="s">
        <v>14</v>
      </c>
      <c r="C720" s="1">
        <v>45838</v>
      </c>
      <c r="D720" t="s">
        <v>90</v>
      </c>
      <c r="F720">
        <v>4576.13</v>
      </c>
      <c r="G720">
        <v>4576.13</v>
      </c>
      <c r="H720" t="s">
        <v>68</v>
      </c>
      <c r="I720" s="3" t="str">
        <f>_xlfn.XLOOKUP(Transactions[[#This Row],[Subcategory]],categories[Subcategory],categories[Category],"Add Subcategory")</f>
        <v>Fixed</v>
      </c>
      <c r="J720" s="3" t="str">
        <f>_xlfn.XLOOKUP(Transactions[[#This Row],[Subcategory]],categories[Subcategory],categories[Category Type],"Add Subcategory")</f>
        <v>Income</v>
      </c>
    </row>
    <row r="721" spans="2:10" x14ac:dyDescent="0.3">
      <c r="B721" t="s">
        <v>14</v>
      </c>
      <c r="C721" s="1">
        <v>45838</v>
      </c>
      <c r="D721" t="s">
        <v>98</v>
      </c>
      <c r="E721">
        <v>95.15</v>
      </c>
      <c r="G721">
        <v>-95.15</v>
      </c>
      <c r="H721" t="s">
        <v>26</v>
      </c>
      <c r="I721" s="3" t="str">
        <f>_xlfn.XLOOKUP(Transactions[[#This Row],[Subcategory]],categories[Subcategory],categories[Category],"Add Subcategory")</f>
        <v>Medical</v>
      </c>
      <c r="J721" s="3" t="str">
        <f>_xlfn.XLOOKUP(Transactions[[#This Row],[Subcategory]],categories[Subcategory],categories[Category Type],"Add Subcategory")</f>
        <v>Expense</v>
      </c>
    </row>
    <row r="722" spans="2:10" x14ac:dyDescent="0.3">
      <c r="B722" t="s">
        <v>14</v>
      </c>
      <c r="C722" s="1">
        <v>45838</v>
      </c>
      <c r="D722" t="s">
        <v>141</v>
      </c>
      <c r="E722">
        <v>46.88</v>
      </c>
      <c r="G722">
        <v>-46.88</v>
      </c>
      <c r="H722" t="s">
        <v>62</v>
      </c>
      <c r="I722" s="3" t="str">
        <f>_xlfn.XLOOKUP(Transactions[[#This Row],[Subcategory]],categories[Subcategory],categories[Category],"Add Subcategory")</f>
        <v>Dining Out</v>
      </c>
      <c r="J722" s="3" t="str">
        <f>_xlfn.XLOOKUP(Transactions[[#This Row],[Subcategory]],categories[Subcategory],categories[Category Type],"Add Subcategory")</f>
        <v>Expense</v>
      </c>
    </row>
    <row r="723" spans="2:10" x14ac:dyDescent="0.3">
      <c r="B723" t="s">
        <v>8</v>
      </c>
      <c r="C723" s="1">
        <v>45838</v>
      </c>
      <c r="D723" t="s">
        <v>95</v>
      </c>
      <c r="E723">
        <v>53.87</v>
      </c>
      <c r="G723">
        <v>-53.87</v>
      </c>
      <c r="H723" t="s">
        <v>69</v>
      </c>
      <c r="I723" s="3" t="str">
        <f>_xlfn.XLOOKUP(Transactions[[#This Row],[Subcategory]],categories[Subcategory],categories[Category],"Add Subcategory")</f>
        <v>Living Expenses</v>
      </c>
      <c r="J723" s="3" t="str">
        <f>_xlfn.XLOOKUP(Transactions[[#This Row],[Subcategory]],categories[Subcategory],categories[Category Type],"Add Subcategory")</f>
        <v>Expense</v>
      </c>
    </row>
    <row r="724" spans="2:10" x14ac:dyDescent="0.3">
      <c r="B724" t="s">
        <v>10</v>
      </c>
      <c r="C724" s="1">
        <v>45837</v>
      </c>
      <c r="D724" t="s">
        <v>86</v>
      </c>
      <c r="E724">
        <v>220</v>
      </c>
      <c r="G724">
        <v>-220</v>
      </c>
      <c r="H724" t="s">
        <v>70</v>
      </c>
      <c r="I724" s="3" t="str">
        <f>_xlfn.XLOOKUP(Transactions[[#This Row],[Subcategory]],categories[Subcategory],categories[Category],"Add Subcategory")</f>
        <v>Living Expenses</v>
      </c>
      <c r="J724" s="3" t="str">
        <f>_xlfn.XLOOKUP(Transactions[[#This Row],[Subcategory]],categories[Subcategory],categories[Category Type],"Add Subcategory")</f>
        <v>Expense</v>
      </c>
    </row>
    <row r="725" spans="2:10" x14ac:dyDescent="0.3">
      <c r="B725" t="s">
        <v>10</v>
      </c>
      <c r="C725" s="1">
        <v>45837</v>
      </c>
      <c r="D725" t="s">
        <v>129</v>
      </c>
      <c r="F725">
        <v>21330</v>
      </c>
      <c r="G725">
        <v>21330</v>
      </c>
      <c r="H725" t="s">
        <v>77</v>
      </c>
      <c r="I725" s="3" t="str">
        <f>_xlfn.XLOOKUP(Transactions[[#This Row],[Subcategory]],categories[Subcategory],categories[Category],"Add Subcategory")</f>
        <v>Variable</v>
      </c>
      <c r="J725" s="3" t="str">
        <f>_xlfn.XLOOKUP(Transactions[[#This Row],[Subcategory]],categories[Subcategory],categories[Category Type],"Add Subcategory")</f>
        <v>Income</v>
      </c>
    </row>
    <row r="726" spans="2:10" x14ac:dyDescent="0.3">
      <c r="B726" t="s">
        <v>10</v>
      </c>
      <c r="C726" s="1">
        <v>45837</v>
      </c>
      <c r="D726" t="s">
        <v>133</v>
      </c>
      <c r="E726">
        <v>5150</v>
      </c>
      <c r="G726">
        <v>-5150</v>
      </c>
      <c r="H726" t="s">
        <v>64</v>
      </c>
      <c r="I726" s="3" t="str">
        <f>_xlfn.XLOOKUP(Transactions[[#This Row],[Subcategory]],categories[Subcategory],categories[Category],"Add Subcategory")</f>
        <v>Discretionary</v>
      </c>
      <c r="J726" s="3" t="str">
        <f>_xlfn.XLOOKUP(Transactions[[#This Row],[Subcategory]],categories[Subcategory],categories[Category Type],"Add Subcategory")</f>
        <v>Expense</v>
      </c>
    </row>
    <row r="727" spans="2:10" x14ac:dyDescent="0.3">
      <c r="B727" t="s">
        <v>14</v>
      </c>
      <c r="C727" s="1">
        <v>45837</v>
      </c>
      <c r="D727" t="s">
        <v>103</v>
      </c>
      <c r="E727">
        <v>4750</v>
      </c>
      <c r="G727">
        <v>-4750</v>
      </c>
      <c r="H727" t="s">
        <v>74</v>
      </c>
      <c r="I727" s="3" t="str">
        <f>_xlfn.XLOOKUP(Transactions[[#This Row],[Subcategory]],categories[Subcategory],categories[Category],"Add Subcategory")</f>
        <v>Transfer</v>
      </c>
      <c r="J727" s="3" t="str">
        <f>_xlfn.XLOOKUP(Transactions[[#This Row],[Subcategory]],categories[Subcategory],categories[Category Type],"Add Subcategory")</f>
        <v>Not Reported</v>
      </c>
    </row>
    <row r="728" spans="2:10" x14ac:dyDescent="0.3">
      <c r="B728" t="s">
        <v>14</v>
      </c>
      <c r="C728" s="1">
        <v>45837</v>
      </c>
      <c r="D728" t="s">
        <v>130</v>
      </c>
      <c r="E728">
        <v>545</v>
      </c>
      <c r="G728">
        <v>-545</v>
      </c>
      <c r="H728" t="s">
        <v>67</v>
      </c>
      <c r="I728" s="3" t="str">
        <f>_xlfn.XLOOKUP(Transactions[[#This Row],[Subcategory]],categories[Subcategory],categories[Category],"Add Subcategory")</f>
        <v>Discretionary</v>
      </c>
      <c r="J728" s="3" t="str">
        <f>_xlfn.XLOOKUP(Transactions[[#This Row],[Subcategory]],categories[Subcategory],categories[Category Type],"Add Subcategory")</f>
        <v>Expense</v>
      </c>
    </row>
    <row r="729" spans="2:10" x14ac:dyDescent="0.3">
      <c r="B729" t="s">
        <v>8</v>
      </c>
      <c r="C729" s="1">
        <v>45837</v>
      </c>
      <c r="D729" t="s">
        <v>92</v>
      </c>
      <c r="E729">
        <v>795</v>
      </c>
      <c r="G729">
        <v>-795</v>
      </c>
      <c r="H729" t="s">
        <v>63</v>
      </c>
      <c r="I729" s="3" t="str">
        <f>_xlfn.XLOOKUP(Transactions[[#This Row],[Subcategory]],categories[Subcategory],categories[Category],"Add Subcategory")</f>
        <v>Dining Out</v>
      </c>
      <c r="J729" s="3" t="str">
        <f>_xlfn.XLOOKUP(Transactions[[#This Row],[Subcategory]],categories[Subcategory],categories[Category Type],"Add Subcategory")</f>
        <v>Expense</v>
      </c>
    </row>
    <row r="730" spans="2:10" x14ac:dyDescent="0.3">
      <c r="B730" t="s">
        <v>14</v>
      </c>
      <c r="C730" s="1">
        <v>45838</v>
      </c>
      <c r="D730" t="s">
        <v>84</v>
      </c>
      <c r="E730">
        <v>645</v>
      </c>
      <c r="G730">
        <v>-645</v>
      </c>
      <c r="H730" t="s">
        <v>73</v>
      </c>
      <c r="I730" s="3" t="str">
        <f>_xlfn.XLOOKUP(Transactions[[#This Row],[Subcategory]],categories[Subcategory],categories[Category],"Add Subcategory")</f>
        <v>Medical</v>
      </c>
      <c r="J730" s="3" t="str">
        <f>_xlfn.XLOOKUP(Transactions[[#This Row],[Subcategory]],categories[Subcategory],categories[Category Type],"Add Subcategory")</f>
        <v>Expense</v>
      </c>
    </row>
    <row r="731" spans="2:10" x14ac:dyDescent="0.3">
      <c r="B731" t="s">
        <v>14</v>
      </c>
      <c r="C731" s="1">
        <v>45838</v>
      </c>
      <c r="D731" t="s">
        <v>89</v>
      </c>
      <c r="E731">
        <v>265</v>
      </c>
      <c r="G731">
        <v>-265</v>
      </c>
      <c r="H731" t="s">
        <v>71</v>
      </c>
      <c r="I731" s="3" t="str">
        <f>_xlfn.XLOOKUP(Transactions[[#This Row],[Subcategory]],categories[Subcategory],categories[Category],"Add Subcategory")</f>
        <v>Living Expenses</v>
      </c>
      <c r="J731" s="3" t="str">
        <f>_xlfn.XLOOKUP(Transactions[[#This Row],[Subcategory]],categories[Subcategory],categories[Category Type],"Add Subcategory")</f>
        <v>Expense</v>
      </c>
    </row>
    <row r="732" spans="2:10" x14ac:dyDescent="0.3">
      <c r="B732" t="s">
        <v>8</v>
      </c>
      <c r="C732" s="1">
        <v>45838</v>
      </c>
      <c r="D732" t="s">
        <v>90</v>
      </c>
      <c r="F732">
        <v>24380</v>
      </c>
      <c r="G732">
        <v>24380</v>
      </c>
      <c r="H732" t="s">
        <v>68</v>
      </c>
      <c r="I732" s="3" t="str">
        <f>_xlfn.XLOOKUP(Transactions[[#This Row],[Subcategory]],categories[Subcategory],categories[Category],"Add Subcategory")</f>
        <v>Fixed</v>
      </c>
      <c r="J732" s="3" t="str">
        <f>_xlfn.XLOOKUP(Transactions[[#This Row],[Subcategory]],categories[Subcategory],categories[Category Type],"Add Subcategory")</f>
        <v>Income</v>
      </c>
    </row>
    <row r="733" spans="2:10" x14ac:dyDescent="0.3">
      <c r="B733" t="s">
        <v>8</v>
      </c>
      <c r="C733" s="1">
        <v>45838</v>
      </c>
      <c r="D733" t="s">
        <v>128</v>
      </c>
      <c r="E733">
        <v>1320</v>
      </c>
      <c r="G733">
        <v>-1320</v>
      </c>
      <c r="H733" t="s">
        <v>62</v>
      </c>
      <c r="I733" s="3" t="str">
        <f>_xlfn.XLOOKUP(Transactions[[#This Row],[Subcategory]],categories[Subcategory],categories[Category],"Add Subcategory")</f>
        <v>Dining Out</v>
      </c>
      <c r="J733" s="3" t="str">
        <f>_xlfn.XLOOKUP(Transactions[[#This Row],[Subcategory]],categories[Subcategory],categories[Category Type],"Add Subcategory")</f>
        <v>Expense</v>
      </c>
    </row>
    <row r="734" spans="2:10" x14ac:dyDescent="0.3">
      <c r="B734" t="s">
        <v>8</v>
      </c>
      <c r="C734" s="1">
        <v>45838</v>
      </c>
      <c r="D734" t="s">
        <v>116</v>
      </c>
      <c r="F734">
        <v>21390</v>
      </c>
      <c r="G734">
        <v>21390</v>
      </c>
      <c r="H734" t="s">
        <v>68</v>
      </c>
      <c r="I734" s="3" t="str">
        <f>_xlfn.XLOOKUP(Transactions[[#This Row],[Subcategory]],categories[Subcategory],categories[Category],"Add Subcategory")</f>
        <v>Fixed</v>
      </c>
      <c r="J734" s="3" t="str">
        <f>_xlfn.XLOOKUP(Transactions[[#This Row],[Subcategory]],categories[Subcategory],categories[Category Type],"Add Subcategory")</f>
        <v>Income</v>
      </c>
    </row>
  </sheetData>
  <dataValidations count="1">
    <dataValidation type="list" allowBlank="1" showInputMessage="1" showErrorMessage="1" sqref="H4:H734" xr:uid="{E453B6F7-5B74-4C9E-9D22-306FCD80BED9}">
      <formula1>Subcategories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8005-020C-462E-80DD-9F5DE56C775D}">
  <dimension ref="A1:P26"/>
  <sheetViews>
    <sheetView zoomScale="86" zoomScaleNormal="100" workbookViewId="0">
      <selection activeCell="G7" sqref="G7"/>
    </sheetView>
  </sheetViews>
  <sheetFormatPr defaultRowHeight="14.4" x14ac:dyDescent="0.3"/>
  <cols>
    <col min="1" max="1" width="3.5546875" customWidth="1"/>
    <col min="2" max="2" width="18.33203125" bestFit="1" customWidth="1"/>
    <col min="3" max="3" width="33.109375" customWidth="1"/>
    <col min="4" max="4" width="17.5546875" customWidth="1"/>
  </cols>
  <sheetData>
    <row r="1" spans="1:16" s="19" customFormat="1" ht="48.75" customHeight="1" x14ac:dyDescent="0.4">
      <c r="A1" s="16" t="s">
        <v>59</v>
      </c>
      <c r="B1" s="17"/>
      <c r="C1" s="17"/>
      <c r="D1" s="17"/>
      <c r="E1" s="17"/>
      <c r="F1" s="17"/>
      <c r="G1" s="17"/>
      <c r="H1" s="17"/>
      <c r="I1" s="17"/>
      <c r="J1" s="17"/>
      <c r="K1" s="17"/>
      <c r="L1" s="17"/>
      <c r="M1" s="17"/>
      <c r="N1" s="17"/>
      <c r="O1" s="17"/>
      <c r="P1" s="17"/>
    </row>
    <row r="3" spans="1:16" x14ac:dyDescent="0.3">
      <c r="B3" s="4" t="s">
        <v>6</v>
      </c>
      <c r="C3" s="4" t="s">
        <v>5</v>
      </c>
      <c r="D3" s="4" t="s">
        <v>7</v>
      </c>
    </row>
    <row r="4" spans="1:16" x14ac:dyDescent="0.3">
      <c r="B4" t="s">
        <v>42</v>
      </c>
      <c r="C4" t="s">
        <v>60</v>
      </c>
      <c r="D4" t="s">
        <v>36</v>
      </c>
    </row>
    <row r="5" spans="1:16" x14ac:dyDescent="0.3">
      <c r="B5" t="s">
        <v>37</v>
      </c>
      <c r="C5" t="s">
        <v>61</v>
      </c>
      <c r="D5" t="s">
        <v>36</v>
      </c>
    </row>
    <row r="6" spans="1:16" x14ac:dyDescent="0.3">
      <c r="B6" t="s">
        <v>37</v>
      </c>
      <c r="C6" t="s">
        <v>62</v>
      </c>
      <c r="D6" t="s">
        <v>36</v>
      </c>
    </row>
    <row r="7" spans="1:16" x14ac:dyDescent="0.3">
      <c r="B7" t="s">
        <v>37</v>
      </c>
      <c r="C7" t="s">
        <v>63</v>
      </c>
      <c r="D7" t="s">
        <v>36</v>
      </c>
    </row>
    <row r="8" spans="1:16" x14ac:dyDescent="0.3">
      <c r="B8" t="s">
        <v>35</v>
      </c>
      <c r="C8" t="s">
        <v>64</v>
      </c>
      <c r="D8" t="s">
        <v>36</v>
      </c>
    </row>
    <row r="9" spans="1:16" x14ac:dyDescent="0.3">
      <c r="B9" t="s">
        <v>35</v>
      </c>
      <c r="C9" t="s">
        <v>65</v>
      </c>
      <c r="D9" t="s">
        <v>36</v>
      </c>
    </row>
    <row r="10" spans="1:16" x14ac:dyDescent="0.3">
      <c r="B10" t="s">
        <v>35</v>
      </c>
      <c r="C10" t="s">
        <v>66</v>
      </c>
      <c r="D10" t="s">
        <v>36</v>
      </c>
    </row>
    <row r="11" spans="1:16" x14ac:dyDescent="0.3">
      <c r="B11" t="s">
        <v>35</v>
      </c>
      <c r="C11" t="s">
        <v>67</v>
      </c>
      <c r="D11" t="s">
        <v>36</v>
      </c>
    </row>
    <row r="12" spans="1:16" x14ac:dyDescent="0.3">
      <c r="B12" t="s">
        <v>35</v>
      </c>
      <c r="C12" t="s">
        <v>25</v>
      </c>
      <c r="D12" t="s">
        <v>36</v>
      </c>
    </row>
    <row r="13" spans="1:16" x14ac:dyDescent="0.3">
      <c r="B13" t="s">
        <v>44</v>
      </c>
      <c r="C13" t="s">
        <v>68</v>
      </c>
      <c r="D13" t="s">
        <v>40</v>
      </c>
    </row>
    <row r="14" spans="1:16" x14ac:dyDescent="0.3">
      <c r="B14" t="s">
        <v>41</v>
      </c>
      <c r="C14" t="s">
        <v>69</v>
      </c>
      <c r="D14" t="s">
        <v>36</v>
      </c>
    </row>
    <row r="15" spans="1:16" x14ac:dyDescent="0.3">
      <c r="B15" t="s">
        <v>41</v>
      </c>
      <c r="C15" t="s">
        <v>70</v>
      </c>
      <c r="D15" t="s">
        <v>36</v>
      </c>
    </row>
    <row r="16" spans="1:16" x14ac:dyDescent="0.3">
      <c r="B16" t="s">
        <v>41</v>
      </c>
      <c r="C16" t="s">
        <v>71</v>
      </c>
      <c r="D16" t="s">
        <v>36</v>
      </c>
    </row>
    <row r="17" spans="2:4" x14ac:dyDescent="0.3">
      <c r="B17" t="s">
        <v>41</v>
      </c>
      <c r="C17" t="s">
        <v>72</v>
      </c>
      <c r="D17" t="s">
        <v>36</v>
      </c>
    </row>
    <row r="18" spans="2:4" x14ac:dyDescent="0.3">
      <c r="B18" t="s">
        <v>38</v>
      </c>
      <c r="C18" t="s">
        <v>26</v>
      </c>
      <c r="D18" t="s">
        <v>36</v>
      </c>
    </row>
    <row r="19" spans="2:4" x14ac:dyDescent="0.3">
      <c r="B19" t="s">
        <v>38</v>
      </c>
      <c r="C19" t="s">
        <v>73</v>
      </c>
      <c r="D19" t="s">
        <v>36</v>
      </c>
    </row>
    <row r="20" spans="2:4" x14ac:dyDescent="0.3">
      <c r="B20" t="s">
        <v>33</v>
      </c>
      <c r="C20" t="s">
        <v>74</v>
      </c>
      <c r="D20" t="s">
        <v>34</v>
      </c>
    </row>
    <row r="21" spans="2:4" x14ac:dyDescent="0.3">
      <c r="B21" t="s">
        <v>43</v>
      </c>
      <c r="C21" t="s">
        <v>75</v>
      </c>
      <c r="D21" t="s">
        <v>36</v>
      </c>
    </row>
    <row r="22" spans="2:4" x14ac:dyDescent="0.3">
      <c r="B22" t="s">
        <v>43</v>
      </c>
      <c r="C22" t="s">
        <v>76</v>
      </c>
      <c r="D22" t="s">
        <v>36</v>
      </c>
    </row>
    <row r="23" spans="2:4" x14ac:dyDescent="0.3">
      <c r="B23" t="s">
        <v>39</v>
      </c>
      <c r="C23" t="s">
        <v>77</v>
      </c>
      <c r="D23" t="s">
        <v>40</v>
      </c>
    </row>
    <row r="24" spans="2:4" x14ac:dyDescent="0.3">
      <c r="B24" t="s">
        <v>39</v>
      </c>
      <c r="C24" t="s">
        <v>78</v>
      </c>
      <c r="D24" t="s">
        <v>40</v>
      </c>
    </row>
    <row r="25" spans="2:4" x14ac:dyDescent="0.3">
      <c r="B25" t="s">
        <v>39</v>
      </c>
      <c r="C25" t="s">
        <v>79</v>
      </c>
      <c r="D25" t="s">
        <v>40</v>
      </c>
    </row>
    <row r="26" spans="2:4" x14ac:dyDescent="0.3">
      <c r="B26" t="s">
        <v>39</v>
      </c>
      <c r="C26" t="s">
        <v>80</v>
      </c>
      <c r="D26" t="s">
        <v>36</v>
      </c>
    </row>
  </sheetData>
  <sortState xmlns:xlrd2="http://schemas.microsoft.com/office/spreadsheetml/2017/richdata2" ref="B4:D26">
    <sortCondition ref="B3:B26"/>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Bank Transactions</vt:lpstr>
      <vt:lpstr>Categories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Shivansh Satpute</cp:lastModifiedBy>
  <dcterms:created xsi:type="dcterms:W3CDTF">2024-11-27T04:25:32Z</dcterms:created>
  <dcterms:modified xsi:type="dcterms:W3CDTF">2025-08-15T07:31:40Z</dcterms:modified>
</cp:coreProperties>
</file>