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34ED567-F2BC-4B1C-A120-B0CC8ABA085D}" xr6:coauthVersionLast="36" xr6:coauthVersionMax="36" xr10:uidLastSave="{00000000-0000-0000-0000-000000000000}"/>
  <bookViews>
    <workbookView xWindow="0" yWindow="0" windowWidth="11796" windowHeight="8268"/>
  </bookViews>
  <sheets>
    <sheet name="supply_chain_data" sheetId="1" r:id="rId1"/>
    <sheet name="Pivot Tables" sheetId="4" r:id="rId2"/>
    <sheet name="Aggregation " sheetId="2" r:id="rId3"/>
    <sheet name="Data Validation" sheetId="6" r:id="rId4"/>
    <sheet name="Data Dictionary" sheetId="7" r:id="rId5"/>
  </sheets>
  <definedNames>
    <definedName name="_xlnm._FilterDatabase" localSheetId="0" hidden="1">supply_chain_data!$A$1:$AC$101</definedName>
  </definedNames>
  <calcPr calcId="0"/>
  <pivotCaches>
    <pivotCache cacheId="9" r:id="rId6"/>
  </pivotCaches>
</workbook>
</file>

<file path=xl/calcChain.xml><?xml version="1.0" encoding="utf-8"?>
<calcChain xmlns="http://schemas.openxmlformats.org/spreadsheetml/2006/main">
  <c r="H13" i="2" l="1"/>
  <c r="H10" i="2"/>
  <c r="H7" i="2"/>
  <c r="H4" i="2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E108" i="1"/>
  <c r="K3" i="1" s="1"/>
  <c r="E107" i="1"/>
  <c r="K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</calcChain>
</file>

<file path=xl/sharedStrings.xml><?xml version="1.0" encoding="utf-8"?>
<sst xmlns="http://schemas.openxmlformats.org/spreadsheetml/2006/main" count="1213" uniqueCount="202">
  <si>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</si>
  <si>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</si>
  <si>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</si>
  <si>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</si>
  <si>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</si>
  <si>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</si>
  <si>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</si>
  <si>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</si>
  <si>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</si>
  <si>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</si>
  <si>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</si>
  <si>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</si>
  <si>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</si>
  <si>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</si>
  <si>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</si>
  <si>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</si>
  <si>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</si>
  <si>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</si>
  <si>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</si>
  <si>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</si>
  <si>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</si>
  <si>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</si>
  <si>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</si>
  <si>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</si>
  <si>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</si>
  <si>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</si>
  <si>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</si>
  <si>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</si>
  <si>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</si>
  <si>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</si>
  <si>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</si>
  <si>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</si>
  <si>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</si>
  <si>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</si>
  <si>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</si>
  <si>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</si>
  <si>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</si>
  <si>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</si>
  <si>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</si>
  <si>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</si>
  <si>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</si>
  <si>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</si>
  <si>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</si>
  <si>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</si>
  <si>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</si>
  <si>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</si>
  <si>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</si>
  <si>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</si>
  <si>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</si>
  <si>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</si>
  <si>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</si>
  <si>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</si>
  <si>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</si>
  <si>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</si>
  <si>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</si>
  <si>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</si>
  <si>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</si>
  <si>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</si>
  <si>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</si>
  <si>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</si>
  <si>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</si>
  <si>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</si>
  <si>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</si>
  <si>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</si>
  <si>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</si>
  <si>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</si>
  <si>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</si>
  <si>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</si>
  <si>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</si>
  <si>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</si>
  <si>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</si>
  <si>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</si>
  <si>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</si>
  <si>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</si>
  <si>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</si>
  <si>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</si>
  <si>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</si>
  <si>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</si>
  <si>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</si>
  <si>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</si>
  <si>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</si>
  <si>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</si>
  <si>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</si>
  <si>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</si>
  <si>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</si>
  <si>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</si>
  <si>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</si>
  <si>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</si>
  <si>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</si>
  <si>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</si>
  <si>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</si>
  <si>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</si>
  <si>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</si>
  <si>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</si>
  <si>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</si>
  <si>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</si>
  <si>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</si>
  <si>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</si>
  <si>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</si>
  <si>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</si>
  <si>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</si>
  <si>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</si>
  <si>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</si>
  <si>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</si>
  <si>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</si>
  <si>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</si>
  <si>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</si>
  <si>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</si>
  <si>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</si>
  <si>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</si>
  <si>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</si>
  <si>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</si>
  <si>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</si>
  <si>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</si>
  <si>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</si>
  <si>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</si>
  <si>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</si>
  <si>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</si>
  <si>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</si>
  <si>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</si>
  <si>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</si>
  <si>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</si>
  <si>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</si>
  <si>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</si>
  <si>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</si>
  <si>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</si>
  <si>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</si>
  <si>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</si>
  <si>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</si>
  <si>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</si>
  <si>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</si>
  <si>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</si>
  <si>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</si>
  <si>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</si>
  <si>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</si>
  <si>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</si>
  <si>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</si>
  <si>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</si>
  <si>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</si>
  <si>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</si>
  <si>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</si>
  <si>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</si>
  <si>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</si>
  <si>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</si>
  <si>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</si>
  <si>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</si>
  <si>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</si>
  <si>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</si>
  <si>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</si>
  <si>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</si>
  <si>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</si>
  <si>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Haircare</t>
  </si>
  <si>
    <t>Skincare</t>
  </si>
  <si>
    <t>Cosmetics</t>
  </si>
  <si>
    <t>Profit Margin</t>
  </si>
  <si>
    <t>High Defect Flag</t>
  </si>
  <si>
    <t>Stock Shortage Flag</t>
  </si>
  <si>
    <t>Lead Time Variability Status</t>
  </si>
  <si>
    <t>Cost per Unit</t>
  </si>
  <si>
    <t>Sum of Revenue generated</t>
  </si>
  <si>
    <t>Sum of Number of products sold</t>
  </si>
  <si>
    <t>Row Labels</t>
  </si>
  <si>
    <t>Grand Total</t>
  </si>
  <si>
    <r>
      <t>Total Revenue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</si>
  <si>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AverageLead Time</t>
    </r>
    <r>
      <rPr>
        <sz val="11"/>
        <color theme="1"/>
        <rFont val="Calibri"/>
        <family val="2"/>
        <scheme val="minor"/>
      </rPr>
      <t xml:space="preserve"> </t>
    </r>
  </si>
  <si>
    <t>Total Stock Levels</t>
  </si>
  <si>
    <t>Total Shipping Costs</t>
  </si>
  <si>
    <t>Column Name</t>
  </si>
  <si>
    <t>Description</t>
  </si>
  <si>
    <t>Stock status (e.g., In Stock, Out of Stock)</t>
  </si>
  <si>
    <t>Rate of defects found</t>
  </si>
  <si>
    <t>Modes of transportation used</t>
  </si>
  <si>
    <t>Cost incurred for each unit</t>
  </si>
  <si>
    <t>Transportation routes used</t>
  </si>
  <si>
    <t>Overall costs associated</t>
  </si>
  <si>
    <t>Indicator for high defect rates</t>
  </si>
  <si>
    <t>Results of product inspections</t>
  </si>
  <si>
    <t>Profit margin on products</t>
  </si>
  <si>
    <t>Cost of manufacturing</t>
  </si>
  <si>
    <t>Time to manufacture</t>
  </si>
  <si>
    <t>Quantity produced</t>
  </si>
  <si>
    <t>Time required by supplier</t>
  </si>
  <si>
    <t>Supplier's location</t>
  </si>
  <si>
    <t>Name of the supplier</t>
  </si>
  <si>
    <t>Companies handling the shipping</t>
  </si>
  <si>
    <t>Cost associated with shipping</t>
  </si>
  <si>
    <t>Time taken for shipping</t>
  </si>
  <si>
    <t>Quantity ordered by customers</t>
  </si>
  <si>
    <t>Indicator of variability in lead times</t>
  </si>
  <si>
    <t>Time from order to delivery</t>
  </si>
  <si>
    <t>Indicator for stock shortages</t>
  </si>
  <si>
    <t>Quantity of stock available</t>
  </si>
  <si>
    <t>Information about the customer base</t>
  </si>
  <si>
    <t>Total revenue from sales</t>
  </si>
  <si>
    <t>Quantity sold</t>
  </si>
  <si>
    <t>Selling price of the product</t>
  </si>
  <si>
    <t>Stock Keeping Unit identifier</t>
  </si>
  <si>
    <t>Type of product (e.g., Haircare, Skincare)</t>
  </si>
  <si>
    <r>
      <t>Customer demographics</t>
    </r>
    <r>
      <rPr>
        <sz val="11"/>
        <color theme="1"/>
        <rFont val="Calibri"/>
        <family val="2"/>
        <scheme val="minor"/>
      </rPr>
      <t xml:space="preserve"> </t>
    </r>
  </si>
  <si>
    <r>
      <t>Lead Time Variability Status</t>
    </r>
    <r>
      <rPr>
        <sz val="11"/>
        <color theme="1"/>
        <rFont val="Calibri"/>
        <family val="2"/>
        <scheme val="minor"/>
      </rPr>
      <t xml:space="preserve"> </t>
    </r>
  </si>
  <si>
    <t>average lead time</t>
  </si>
  <si>
    <t>std deviation of lead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</si>
</sst>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YANSHI JAISWAL" refreshedDate="45550.709330902777" createdVersion="6" refreshedVersion="6" minRefreshableVersion="3" recordCount="100">
  <cacheSource type="worksheet">
    <worksheetSource ref="A1:F101" sheet="Aggregation "/>
  </cacheSource>
  <cacheFields count="6">
    <cacheField name="Product type" numFmtId="0">
      <sharedItems count="3">
        <s v="Cosmetics"/>
        <s v="Haircare"/>
        <s v="Skincare"/>
      </sharedItems>
    </cacheField>
    <cacheField name="Number of products sold" numFmtId="0">
      <sharedItems containsSemiMixedTypes="0" containsString="0" containsNumber="1" containsInteger="1" minValue="8" maxValue="996"/>
    </cacheField>
    <cacheField name="Revenue generated" numFmtId="0">
      <sharedItems containsSemiMixedTypes="0" containsString="0" containsNumber="1" minValue="1061.6185230132801" maxValue="9866.4654579796897"/>
    </cacheField>
    <cacheField name="Stock levels" numFmtId="0">
      <sharedItems containsSemiMixedTypes="0" containsString="0" containsNumber="1" containsInteger="1" minValue="0" maxValue="100" count="65">
        <n v="100"/>
        <n v="98"/>
        <n v="90"/>
        <n v="45"/>
        <n v="57"/>
        <n v="47"/>
        <n v="86"/>
        <n v="4"/>
        <n v="31"/>
        <n v="48"/>
        <n v="42"/>
        <n v="69"/>
        <n v="13"/>
        <n v="5"/>
        <n v="67"/>
        <n v="77"/>
        <n v="17"/>
        <n v="97"/>
        <n v="76"/>
        <n v="93"/>
        <n v="15"/>
        <n v="84"/>
        <n v="60"/>
        <n v="73"/>
        <n v="82"/>
        <n v="71"/>
        <n v="65"/>
        <n v="96"/>
        <n v="92"/>
        <n v="0"/>
        <n v="59"/>
        <n v="46"/>
        <n v="63"/>
        <n v="38"/>
        <n v="41"/>
        <n v="36"/>
        <n v="33"/>
        <n v="32"/>
        <n v="10"/>
        <n v="30"/>
        <n v="58"/>
        <n v="55"/>
        <n v="1"/>
        <n v="95"/>
        <n v="22"/>
        <n v="16"/>
        <n v="78"/>
        <n v="51"/>
        <n v="25"/>
        <n v="80"/>
        <n v="54"/>
        <n v="14"/>
        <n v="9"/>
        <n v="64"/>
        <n v="2"/>
        <n v="53"/>
        <n v="18"/>
        <n v="23"/>
        <n v="11"/>
        <n v="27"/>
        <n v="39"/>
        <n v="12"/>
        <n v="89"/>
        <n v="66"/>
        <n v="6"/>
      </sharedItems>
    </cacheField>
    <cacheField name="Lead times" numFmtId="0">
      <sharedItems containsSemiMixedTypes="0" containsString="0" containsNumber="1" containsInteger="1" minValue="1" maxValue="30" count="29">
        <n v="16"/>
        <n v="22"/>
        <n v="25"/>
        <n v="17"/>
        <n v="29"/>
        <n v="9"/>
        <n v="2"/>
        <n v="23"/>
        <n v="1"/>
        <n v="15"/>
        <n v="27"/>
        <n v="19"/>
        <n v="10"/>
        <n v="26"/>
        <n v="24"/>
        <n v="5"/>
        <n v="18"/>
        <n v="4"/>
        <n v="11"/>
        <n v="28"/>
        <n v="30"/>
        <n v="8"/>
        <n v="6"/>
        <n v="7"/>
        <n v="12"/>
        <n v="14"/>
        <n v="20"/>
        <n v="13"/>
        <n v="3"/>
      </sharedItems>
    </cacheField>
    <cacheField name="Shipping costs" numFmtId="0">
      <sharedItems containsSemiMixedTypes="0" containsString="0" containsNumber="1" minValue="1.0134865660958901" maxValue="9.9298162452772498" count="100">
        <n v="7.2937225968677204"/>
        <n v="7.4715140844011403"/>
        <n v="4.4695000261236002"/>
        <n v="3.5854189582323399"/>
        <n v="6.5996141596895397"/>
        <n v="7.4067509529980704"/>
        <n v="7.2917013887767697"/>
        <n v="4.85827050343664"/>
        <n v="6.2478609149759903"/>
        <n v="9.9298162452772498"/>
        <n v="9.8981405080692202"/>
        <n v="5.2881899903273997"/>
        <n v="6.0378837692182898"/>
        <n v="7.5774496573766896"/>
        <n v="3.4047338570830199"/>
        <n v="5.3528780439967996"/>
        <n v="6.9429459420325799"/>
        <n v="1.5129368369160701"/>
        <n v="2.5056210329009101"/>
        <n v="9.2281903170525101"/>
        <n v="8.1009731453970293"/>
        <n v="2.3483387844177801"/>
        <n v="8.2491687048717193"/>
        <n v="2.92485760114555"/>
        <n v="3.8012531329310701"/>
        <n v="9.2359314372492207"/>
        <n v="8.4670497708619905"/>
        <n v="9.1605585353818704"/>
        <n v="8.3816156249226292"/>
        <n v="2.2310736812817198"/>
        <n v="9.5676489209230393"/>
        <n v="4.94983957799694"/>
        <n v="6.7809466256178901"/>
        <n v="4.0709558370840799"/>
        <n v="8.9545283153180097"/>
        <n v="4.4440988643822896"/>
        <n v="1.32527401018452"/>
        <n v="5.0143649550309002"/>
        <n v="1.19425186488499"/>
        <n v="6.5075486210785503"/>
        <n v="7.9048456112096703"/>
        <n v="4.0662775015120403"/>
        <n v="7.00643205900439"/>
        <n v="6.5758037975485299"/>
        <n v="5.2151550087119096"/>
        <n v="7.0545383368369201"/>
        <n v="5.2376546500374399"/>
        <n v="3.6940212683884499"/>
        <n v="4.3051034712876302"/>
        <n v="9.0303404225219399"/>
        <n v="6.3157177546007199"/>
        <n v="8.6303388696027508"/>
        <n v="7.0958331565551296"/>
        <n v="6.49632536429504"/>
        <n v="2.9565721394308002"/>
        <n v="9.7412916892843597"/>
        <n v="1.3110237561206199"/>
        <n v="4.3392247141107001"/>
        <n v="8.0544792617321495"/>
        <n v="4.78300055794766"/>
        <n v="1.4543053101535499"/>
        <n v="9.7052867901203399"/>
        <n v="7.5262483268515004"/>
        <n v="2.47389776104546"/>
        <n v="5.5625037788303802"/>
        <n v="4.9384385647120901"/>
        <n v="8.6732112112786108"/>
        <n v="1.53265527359043"/>
        <n v="4.7426358828418698"/>
        <n v="3.8905479158706702"/>
        <n v="4.7081818735419301"/>
        <n v="9.5372830611083295"/>
        <n v="2.45793352798733"/>
        <n v="1.77442971407173"/>
        <n v="7.1666452910482104"/>
        <n v="2.4220397232752"/>
        <n v="5.7732637437666501"/>
        <n v="7.2295951397364702"/>
        <n v="4.5239431243166601"/>
        <n v="4.1913245857054999"/>
        <n v="8.9787507559499709"/>
        <n v="9.7165747714313095"/>
        <n v="2.1079512671590801"/>
        <n v="1.7295685635434199"/>
        <n v="3.8807633029519999"/>
        <n v="8.8783346509268402"/>
        <n v="1.0134865660958901"/>
        <n v="6.5805413478845898"/>
        <n v="2.2161427287713602"/>
        <n v="4.5853534681946497"/>
        <n v="1.4098010951380699"/>
        <n v="2.8331846794189701"/>
        <n v="2.0397701894493299"/>
        <n v="4.3813681581023101"/>
        <n v="1.0194875708221101"/>
        <n v="8.6310521797689397"/>
        <n v="9.1478115447106294"/>
        <n v="6.5991049012385803"/>
        <n v="7.6744307081126903"/>
        <n v="2.679660964981399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n v="484"/>
    <n v="1061.6185230132801"/>
    <x v="0"/>
    <x v="0"/>
    <x v="0"/>
  </r>
  <r>
    <x v="0"/>
    <n v="916"/>
    <n v="1935.20679350759"/>
    <x v="1"/>
    <x v="1"/>
    <x v="1"/>
  </r>
  <r>
    <x v="0"/>
    <n v="276"/>
    <n v="2100.1297546259302"/>
    <x v="2"/>
    <x v="2"/>
    <x v="2"/>
  </r>
  <r>
    <x v="0"/>
    <n v="126"/>
    <n v="2629.39643484526"/>
    <x v="3"/>
    <x v="3"/>
    <x v="3"/>
  </r>
  <r>
    <x v="0"/>
    <n v="478"/>
    <n v="2633.1219813122498"/>
    <x v="4"/>
    <x v="4"/>
    <x v="4"/>
  </r>
  <r>
    <x v="0"/>
    <n v="352"/>
    <n v="2686.4572235759802"/>
    <x v="5"/>
    <x v="5"/>
    <x v="5"/>
  </r>
  <r>
    <x v="0"/>
    <n v="270"/>
    <n v="3899.7468337292198"/>
    <x v="6"/>
    <x v="6"/>
    <x v="6"/>
  </r>
  <r>
    <x v="0"/>
    <n v="616"/>
    <n v="5149.9983504080301"/>
    <x v="7"/>
    <x v="3"/>
    <x v="7"/>
  </r>
  <r>
    <x v="0"/>
    <n v="633"/>
    <n v="5910.8853896688897"/>
    <x v="8"/>
    <x v="7"/>
    <x v="8"/>
  </r>
  <r>
    <x v="0"/>
    <n v="134"/>
    <n v="5924.6825668532301"/>
    <x v="2"/>
    <x v="8"/>
    <x v="9"/>
  </r>
  <r>
    <x v="0"/>
    <n v="394"/>
    <n v="6117.3246150839896"/>
    <x v="9"/>
    <x v="9"/>
    <x v="10"/>
  </r>
  <r>
    <x v="0"/>
    <n v="449"/>
    <n v="6541.3293448024597"/>
    <x v="10"/>
    <x v="10"/>
    <x v="11"/>
  </r>
  <r>
    <x v="0"/>
    <n v="601"/>
    <n v="7087.0526963574302"/>
    <x v="11"/>
    <x v="2"/>
    <x v="12"/>
  </r>
  <r>
    <x v="0"/>
    <n v="919"/>
    <n v="7152.28604943551"/>
    <x v="12"/>
    <x v="11"/>
    <x v="13"/>
  </r>
  <r>
    <x v="0"/>
    <n v="150"/>
    <n v="7517.3632106311197"/>
    <x v="13"/>
    <x v="12"/>
    <x v="14"/>
  </r>
  <r>
    <x v="0"/>
    <n v="324"/>
    <n v="7698.4247656321104"/>
    <x v="14"/>
    <x v="6"/>
    <x v="15"/>
  </r>
  <r>
    <x v="0"/>
    <n v="987"/>
    <n v="7888.3565466618702"/>
    <x v="15"/>
    <x v="13"/>
    <x v="16"/>
  </r>
  <r>
    <x v="0"/>
    <n v="375"/>
    <n v="7910.8869161406801"/>
    <x v="16"/>
    <x v="2"/>
    <x v="17"/>
  </r>
  <r>
    <x v="0"/>
    <n v="99"/>
    <n v="8001.6132065190004"/>
    <x v="17"/>
    <x v="14"/>
    <x v="18"/>
  </r>
  <r>
    <x v="0"/>
    <n v="637"/>
    <n v="8180.3370854254399"/>
    <x v="18"/>
    <x v="6"/>
    <x v="19"/>
  </r>
  <r>
    <x v="0"/>
    <n v="253"/>
    <n v="8318.9031946171708"/>
    <x v="3"/>
    <x v="15"/>
    <x v="20"/>
  </r>
  <r>
    <x v="0"/>
    <n v="426"/>
    <n v="8496.1038130898305"/>
    <x v="19"/>
    <x v="3"/>
    <x v="21"/>
  </r>
  <r>
    <x v="0"/>
    <n v="25"/>
    <n v="8684.6130592538502"/>
    <x v="20"/>
    <x v="16"/>
    <x v="22"/>
  </r>
  <r>
    <x v="0"/>
    <n v="391"/>
    <n v="8858.3675710114803"/>
    <x v="21"/>
    <x v="15"/>
    <x v="23"/>
  </r>
  <r>
    <x v="0"/>
    <n v="737"/>
    <n v="9444.7420330629793"/>
    <x v="22"/>
    <x v="16"/>
    <x v="24"/>
  </r>
  <r>
    <x v="0"/>
    <n v="705"/>
    <n v="9692.3180402184298"/>
    <x v="11"/>
    <x v="8"/>
    <x v="25"/>
  </r>
  <r>
    <x v="1"/>
    <n v="946"/>
    <n v="1292.45841793775"/>
    <x v="13"/>
    <x v="17"/>
    <x v="26"/>
  </r>
  <r>
    <x v="1"/>
    <n v="227"/>
    <n v="1605.8669003924001"/>
    <x v="13"/>
    <x v="16"/>
    <x v="27"/>
  </r>
  <r>
    <x v="1"/>
    <n v="618"/>
    <n v="2048.2900998487098"/>
    <x v="23"/>
    <x v="13"/>
    <x v="28"/>
  </r>
  <r>
    <x v="1"/>
    <n v="142"/>
    <n v="2174.7770543506499"/>
    <x v="24"/>
    <x v="18"/>
    <x v="29"/>
  </r>
  <r>
    <x v="1"/>
    <n v="884"/>
    <n v="2390.8078665561702"/>
    <x v="25"/>
    <x v="8"/>
    <x v="30"/>
  </r>
  <r>
    <x v="1"/>
    <n v="663"/>
    <n v="2411.7546321104901"/>
    <x v="26"/>
    <x v="14"/>
    <x v="31"/>
  </r>
  <r>
    <x v="1"/>
    <n v="359"/>
    <n v="2483.7601775427902"/>
    <x v="27"/>
    <x v="19"/>
    <x v="32"/>
  </r>
  <r>
    <x v="1"/>
    <n v="859"/>
    <n v="2556.7673606335902"/>
    <x v="28"/>
    <x v="4"/>
    <x v="33"/>
  </r>
  <r>
    <x v="1"/>
    <n v="327"/>
    <n v="2766.3423668660798"/>
    <x v="22"/>
    <x v="13"/>
    <x v="34"/>
  </r>
  <r>
    <x v="1"/>
    <n v="147"/>
    <n v="2828.3487459757498"/>
    <x v="2"/>
    <x v="10"/>
    <x v="35"/>
  </r>
  <r>
    <x v="1"/>
    <n v="336"/>
    <n v="2873.74144602144"/>
    <x v="0"/>
    <x v="20"/>
    <x v="36"/>
  </r>
  <r>
    <x v="1"/>
    <n v="701"/>
    <n v="2925.6751703038099"/>
    <x v="17"/>
    <x v="18"/>
    <x v="37"/>
  </r>
  <r>
    <x v="1"/>
    <n v="163"/>
    <n v="3550.21843278099"/>
    <x v="29"/>
    <x v="21"/>
    <x v="38"/>
  </r>
  <r>
    <x v="1"/>
    <n v="353"/>
    <n v="3716.49332589403"/>
    <x v="30"/>
    <x v="0"/>
    <x v="39"/>
  </r>
  <r>
    <x v="1"/>
    <n v="62"/>
    <n v="4370.9165799845296"/>
    <x v="31"/>
    <x v="11"/>
    <x v="40"/>
  </r>
  <r>
    <x v="1"/>
    <n v="774"/>
    <n v="4384.4134000458598"/>
    <x v="9"/>
    <x v="22"/>
    <x v="41"/>
  </r>
  <r>
    <x v="1"/>
    <n v="114"/>
    <n v="4531.4021336919004"/>
    <x v="32"/>
    <x v="3"/>
    <x v="42"/>
  </r>
  <r>
    <x v="1"/>
    <n v="79"/>
    <n v="5133.8467010866898"/>
    <x v="13"/>
    <x v="23"/>
    <x v="43"/>
  </r>
  <r>
    <x v="1"/>
    <n v="24"/>
    <n v="5267.9568075105199"/>
    <x v="19"/>
    <x v="23"/>
    <x v="44"/>
  </r>
  <r>
    <x v="1"/>
    <n v="241"/>
    <n v="5328.3759842977497"/>
    <x v="33"/>
    <x v="8"/>
    <x v="45"/>
  </r>
  <r>
    <x v="1"/>
    <n v="904"/>
    <n v="5709.9452959692799"/>
    <x v="34"/>
    <x v="22"/>
    <x v="46"/>
  </r>
  <r>
    <x v="1"/>
    <n v="598"/>
    <n v="5737.4255991190203"/>
    <x v="35"/>
    <x v="4"/>
    <x v="47"/>
  </r>
  <r>
    <x v="1"/>
    <n v="622"/>
    <n v="6088.0214799408504"/>
    <x v="36"/>
    <x v="1"/>
    <x v="48"/>
  </r>
  <r>
    <x v="1"/>
    <n v="117"/>
    <n v="6885.5893508962499"/>
    <x v="37"/>
    <x v="7"/>
    <x v="49"/>
  </r>
  <r>
    <x v="1"/>
    <n v="32"/>
    <n v="7014.8879872033804"/>
    <x v="38"/>
    <x v="24"/>
    <x v="50"/>
  </r>
  <r>
    <x v="1"/>
    <n v="672"/>
    <n v="7386.3639440486604"/>
    <x v="20"/>
    <x v="25"/>
    <x v="51"/>
  </r>
  <r>
    <x v="1"/>
    <n v="29"/>
    <n v="7397.0710045871801"/>
    <x v="39"/>
    <x v="0"/>
    <x v="52"/>
  </r>
  <r>
    <x v="1"/>
    <n v="198"/>
    <n v="7888.7232684270803"/>
    <x v="8"/>
    <x v="2"/>
    <x v="53"/>
  </r>
  <r>
    <x v="1"/>
    <n v="802"/>
    <n v="8661.9967923923796"/>
    <x v="40"/>
    <x v="23"/>
    <x v="54"/>
  </r>
  <r>
    <x v="1"/>
    <n v="209"/>
    <n v="9049.0778609398894"/>
    <x v="7"/>
    <x v="13"/>
    <x v="55"/>
  </r>
  <r>
    <x v="1"/>
    <n v="627"/>
    <n v="9185.1858291817007"/>
    <x v="41"/>
    <x v="21"/>
    <x v="56"/>
  </r>
  <r>
    <x v="1"/>
    <n v="620"/>
    <n v="9364.6735050761708"/>
    <x v="38"/>
    <x v="12"/>
    <x v="57"/>
  </r>
  <r>
    <x v="1"/>
    <n v="8"/>
    <n v="9577.7496258687297"/>
    <x v="42"/>
    <x v="12"/>
    <x v="58"/>
  </r>
  <r>
    <x v="1"/>
    <n v="154"/>
    <n v="9866.4654579796897"/>
    <x v="0"/>
    <x v="17"/>
    <x v="59"/>
  </r>
  <r>
    <x v="2"/>
    <n v="223"/>
    <n v="1229.59102856498"/>
    <x v="37"/>
    <x v="25"/>
    <x v="60"/>
  </r>
  <r>
    <x v="2"/>
    <n v="511"/>
    <n v="1752.3810874841199"/>
    <x v="43"/>
    <x v="8"/>
    <x v="61"/>
  </r>
  <r>
    <x v="2"/>
    <n v="155"/>
    <n v="1839.60942585676"/>
    <x v="44"/>
    <x v="10"/>
    <x v="62"/>
  </r>
  <r>
    <x v="2"/>
    <n v="106"/>
    <n v="1889.07358977933"/>
    <x v="45"/>
    <x v="26"/>
    <x v="63"/>
  </r>
  <r>
    <x v="2"/>
    <n v="176"/>
    <n v="1912.4656631007599"/>
    <x v="46"/>
    <x v="4"/>
    <x v="64"/>
  </r>
  <r>
    <x v="2"/>
    <n v="896"/>
    <n v="2021.1498103371"/>
    <x v="38"/>
    <x v="15"/>
    <x v="65"/>
  </r>
  <r>
    <x v="2"/>
    <n v="996"/>
    <n v="2330.9658020919401"/>
    <x v="47"/>
    <x v="27"/>
    <x v="66"/>
  </r>
  <r>
    <x v="2"/>
    <n v="963"/>
    <n v="2438.3399304700201"/>
    <x v="48"/>
    <x v="21"/>
    <x v="67"/>
  </r>
  <r>
    <x v="2"/>
    <n v="187"/>
    <n v="2553.4955849912099"/>
    <x v="9"/>
    <x v="18"/>
    <x v="68"/>
  </r>
  <r>
    <x v="2"/>
    <n v="871"/>
    <n v="2686.50515156744"/>
    <x v="13"/>
    <x v="28"/>
    <x v="69"/>
  </r>
  <r>
    <x v="2"/>
    <n v="336"/>
    <n v="2943.3818676094502"/>
    <x v="10"/>
    <x v="11"/>
    <x v="70"/>
  </r>
  <r>
    <x v="2"/>
    <n v="249"/>
    <n v="4052.7384162378598"/>
    <x v="49"/>
    <x v="21"/>
    <x v="71"/>
  </r>
  <r>
    <x v="2"/>
    <n v="246"/>
    <n v="4256.9491408502199"/>
    <x v="50"/>
    <x v="11"/>
    <x v="72"/>
  </r>
  <r>
    <x v="2"/>
    <n v="93"/>
    <n v="4767.0204843441297"/>
    <x v="48"/>
    <x v="7"/>
    <x v="73"/>
  </r>
  <r>
    <x v="2"/>
    <n v="980"/>
    <n v="4971.1459875855498"/>
    <x v="51"/>
    <x v="10"/>
    <x v="74"/>
  </r>
  <r>
    <x v="2"/>
    <n v="469"/>
    <n v="5442.0867853976697"/>
    <x v="52"/>
    <x v="21"/>
    <x v="75"/>
  </r>
  <r>
    <x v="2"/>
    <n v="556"/>
    <n v="5521.2052590109697"/>
    <x v="53"/>
    <x v="11"/>
    <x v="76"/>
  </r>
  <r>
    <x v="2"/>
    <n v="933"/>
    <n v="5724.9593504562599"/>
    <x v="2"/>
    <x v="26"/>
    <x v="77"/>
  </r>
  <r>
    <x v="2"/>
    <n v="960"/>
    <n v="6099.9441155814502"/>
    <x v="31"/>
    <x v="7"/>
    <x v="78"/>
  </r>
  <r>
    <x v="2"/>
    <n v="280"/>
    <n v="6453.7979681762799"/>
    <x v="54"/>
    <x v="15"/>
    <x v="79"/>
  </r>
  <r>
    <x v="2"/>
    <n v="910"/>
    <n v="7089.4742499341801"/>
    <x v="7"/>
    <x v="9"/>
    <x v="80"/>
  </r>
  <r>
    <x v="2"/>
    <n v="736"/>
    <n v="7460.9000654458396"/>
    <x v="55"/>
    <x v="20"/>
    <x v="81"/>
  </r>
  <r>
    <x v="2"/>
    <n v="963"/>
    <n v="7573.4024578487297"/>
    <x v="56"/>
    <x v="7"/>
    <x v="82"/>
  </r>
  <r>
    <x v="2"/>
    <n v="83"/>
    <n v="7766.8364256852301"/>
    <x v="57"/>
    <x v="27"/>
    <x v="83"/>
  </r>
  <r>
    <x v="2"/>
    <n v="65"/>
    <n v="7823.4765595317303"/>
    <x v="58"/>
    <x v="9"/>
    <x v="84"/>
  </r>
  <r>
    <x v="2"/>
    <n v="320"/>
    <n v="8128.0276968511898"/>
    <x v="59"/>
    <x v="24"/>
    <x v="85"/>
  </r>
  <r>
    <x v="2"/>
    <n v="242"/>
    <n v="8232.3348294258194"/>
    <x v="27"/>
    <x v="2"/>
    <x v="86"/>
  </r>
  <r>
    <x v="2"/>
    <n v="457"/>
    <n v="8354.5796864819895"/>
    <x v="4"/>
    <x v="14"/>
    <x v="87"/>
  </r>
  <r>
    <x v="2"/>
    <n v="704"/>
    <n v="8367.7216180201503"/>
    <x v="12"/>
    <x v="3"/>
    <x v="88"/>
  </r>
  <r>
    <x v="2"/>
    <n v="134"/>
    <n v="8458.7308783671706"/>
    <x v="23"/>
    <x v="10"/>
    <x v="89"/>
  </r>
  <r>
    <x v="2"/>
    <n v="913"/>
    <n v="8525.9525596835192"/>
    <x v="55"/>
    <x v="8"/>
    <x v="90"/>
  </r>
  <r>
    <x v="2"/>
    <n v="872"/>
    <n v="8651.67268298206"/>
    <x v="60"/>
    <x v="25"/>
    <x v="91"/>
  </r>
  <r>
    <x v="2"/>
    <n v="562"/>
    <n v="8653.5709264697998"/>
    <x v="50"/>
    <x v="4"/>
    <x v="92"/>
  </r>
  <r>
    <x v="2"/>
    <n v="380"/>
    <n v="8864.0843495864301"/>
    <x v="34"/>
    <x v="10"/>
    <x v="93"/>
  </r>
  <r>
    <x v="2"/>
    <n v="602"/>
    <n v="9061.7108955077201"/>
    <x v="42"/>
    <x v="13"/>
    <x v="94"/>
  </r>
  <r>
    <x v="2"/>
    <n v="820"/>
    <n v="9435.7626089121295"/>
    <x v="53"/>
    <x v="18"/>
    <x v="95"/>
  </r>
  <r>
    <x v="2"/>
    <n v="513"/>
    <n v="9473.7980325083299"/>
    <x v="61"/>
    <x v="5"/>
    <x v="96"/>
  </r>
  <r>
    <x v="2"/>
    <n v="781"/>
    <n v="9571.5504873278096"/>
    <x v="62"/>
    <x v="27"/>
    <x v="97"/>
  </r>
  <r>
    <x v="2"/>
    <n v="320"/>
    <n v="9592.6335702803099"/>
    <x v="63"/>
    <x v="16"/>
    <x v="98"/>
  </r>
  <r>
    <x v="2"/>
    <n v="168"/>
    <n v="9655.1351027193905"/>
    <x v="64"/>
    <x v="3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8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showAll="0">
      <items count="66">
        <item x="29"/>
        <item x="42"/>
        <item x="54"/>
        <item x="7"/>
        <item x="13"/>
        <item x="64"/>
        <item x="52"/>
        <item x="38"/>
        <item x="58"/>
        <item x="61"/>
        <item x="12"/>
        <item x="51"/>
        <item x="20"/>
        <item x="45"/>
        <item x="16"/>
        <item x="56"/>
        <item x="44"/>
        <item x="57"/>
        <item x="48"/>
        <item x="59"/>
        <item x="39"/>
        <item x="8"/>
        <item x="37"/>
        <item x="36"/>
        <item x="35"/>
        <item x="33"/>
        <item x="60"/>
        <item x="34"/>
        <item x="10"/>
        <item x="3"/>
        <item x="31"/>
        <item x="5"/>
        <item x="9"/>
        <item x="47"/>
        <item x="55"/>
        <item x="50"/>
        <item x="41"/>
        <item x="4"/>
        <item x="40"/>
        <item x="30"/>
        <item x="22"/>
        <item x="32"/>
        <item x="53"/>
        <item x="26"/>
        <item x="63"/>
        <item x="14"/>
        <item x="11"/>
        <item x="25"/>
        <item x="23"/>
        <item x="18"/>
        <item x="15"/>
        <item x="46"/>
        <item x="49"/>
        <item x="24"/>
        <item x="21"/>
        <item x="6"/>
        <item x="62"/>
        <item x="2"/>
        <item x="28"/>
        <item x="19"/>
        <item x="43"/>
        <item x="27"/>
        <item x="17"/>
        <item x="1"/>
        <item x="0"/>
        <item t="default"/>
      </items>
    </pivotField>
    <pivotField showAll="0">
      <items count="30">
        <item x="8"/>
        <item x="6"/>
        <item x="28"/>
        <item x="17"/>
        <item x="15"/>
        <item x="22"/>
        <item x="23"/>
        <item x="21"/>
        <item x="5"/>
        <item x="12"/>
        <item x="18"/>
        <item x="24"/>
        <item x="27"/>
        <item x="25"/>
        <item x="9"/>
        <item x="0"/>
        <item x="3"/>
        <item x="16"/>
        <item x="11"/>
        <item x="26"/>
        <item x="1"/>
        <item x="7"/>
        <item x="14"/>
        <item x="2"/>
        <item x="13"/>
        <item x="10"/>
        <item x="19"/>
        <item x="4"/>
        <item x="20"/>
        <item t="default"/>
      </items>
    </pivotField>
    <pivotField showAll="0">
      <items count="101">
        <item x="86"/>
        <item x="94"/>
        <item x="38"/>
        <item x="56"/>
        <item x="36"/>
        <item x="90"/>
        <item x="60"/>
        <item x="17"/>
        <item x="67"/>
        <item x="83"/>
        <item x="73"/>
        <item x="92"/>
        <item x="82"/>
        <item x="88"/>
        <item x="29"/>
        <item x="21"/>
        <item x="75"/>
        <item x="72"/>
        <item x="63"/>
        <item x="18"/>
        <item x="99"/>
        <item x="91"/>
        <item x="23"/>
        <item x="54"/>
        <item x="14"/>
        <item x="3"/>
        <item x="47"/>
        <item x="24"/>
        <item x="84"/>
        <item x="69"/>
        <item x="41"/>
        <item x="33"/>
        <item x="79"/>
        <item x="48"/>
        <item x="57"/>
        <item x="93"/>
        <item x="35"/>
        <item x="2"/>
        <item x="78"/>
        <item x="89"/>
        <item x="70"/>
        <item x="68"/>
        <item x="59"/>
        <item x="7"/>
        <item x="65"/>
        <item x="31"/>
        <item x="37"/>
        <item x="44"/>
        <item x="46"/>
        <item x="11"/>
        <item x="15"/>
        <item x="64"/>
        <item x="76"/>
        <item x="12"/>
        <item x="8"/>
        <item x="50"/>
        <item x="53"/>
        <item x="39"/>
        <item x="43"/>
        <item x="87"/>
        <item x="97"/>
        <item x="4"/>
        <item x="32"/>
        <item x="16"/>
        <item x="42"/>
        <item x="45"/>
        <item x="52"/>
        <item x="74"/>
        <item x="77"/>
        <item x="6"/>
        <item x="0"/>
        <item x="5"/>
        <item x="1"/>
        <item x="62"/>
        <item x="13"/>
        <item x="98"/>
        <item x="40"/>
        <item x="58"/>
        <item x="20"/>
        <item x="22"/>
        <item x="28"/>
        <item x="26"/>
        <item x="51"/>
        <item x="95"/>
        <item x="66"/>
        <item x="85"/>
        <item x="34"/>
        <item x="80"/>
        <item x="49"/>
        <item x="96"/>
        <item x="27"/>
        <item x="19"/>
        <item x="25"/>
        <item x="71"/>
        <item x="30"/>
        <item x="61"/>
        <item x="81"/>
        <item x="55"/>
        <item x="10"/>
        <item x="9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 of products sold" fld="1" baseField="0" baseItem="0"/>
    <dataField name="Sum of Revenue genera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abSelected="1" topLeftCell="E1" zoomScale="66" zoomScaleNormal="49" workbookViewId="0">
      <selection activeCell="E107" sqref="E107"/>
    </sheetView>
  </sheetViews>
  <sheetFormatPr defaultRowHeight="14.4" x14ac:dyDescent="0.3"/>
  <cols>
    <col min="1" max="1" width="13.44140625" bestFit="1" customWidth="1"/>
    <col min="2" max="2" width="7.77734375" bestFit="1" customWidth="1"/>
    <col min="3" max="3" width="13.88671875" bestFit="1" customWidth="1"/>
    <col min="4" max="5" width="25.5546875" bestFit="1" customWidth="1"/>
    <col min="6" max="6" width="20.109375" bestFit="1" customWidth="1"/>
    <col min="7" max="7" width="25.5546875" bestFit="1" customWidth="1"/>
    <col min="8" max="8" width="13" bestFit="1" customWidth="1"/>
    <col min="9" max="9" width="18" bestFit="1" customWidth="1"/>
    <col min="10" max="10" width="11.6640625" bestFit="1" customWidth="1"/>
    <col min="11" max="11" width="20.109375" bestFit="1" customWidth="1"/>
    <col min="12" max="12" width="16.44140625" bestFit="1" customWidth="1"/>
    <col min="13" max="13" width="15.33203125" bestFit="1" customWidth="1"/>
    <col min="14" max="14" width="17.109375" bestFit="1" customWidth="1"/>
    <col min="15" max="15" width="15.5546875" bestFit="1" customWidth="1"/>
    <col min="16" max="16" width="14.6640625" bestFit="1" customWidth="1"/>
    <col min="17" max="17" width="11.21875" bestFit="1" customWidth="1"/>
    <col min="18" max="18" width="10.5546875" bestFit="1" customWidth="1"/>
    <col min="19" max="19" width="21.21875" bestFit="1" customWidth="1"/>
    <col min="20" max="20" width="24.33203125" bestFit="1" customWidth="1"/>
    <col min="21" max="21" width="21.44140625" bestFit="1" customWidth="1"/>
    <col min="22" max="22" width="12.77734375" bestFit="1" customWidth="1"/>
    <col min="23" max="23" width="18.21875" bestFit="1" customWidth="1"/>
    <col min="24" max="24" width="13.88671875" bestFit="1" customWidth="1"/>
    <col min="25" max="25" width="15.21875" bestFit="1" customWidth="1"/>
    <col min="26" max="26" width="23" bestFit="1" customWidth="1"/>
    <col min="27" max="27" width="23" customWidth="1"/>
    <col min="28" max="28" width="9.44140625" bestFit="1" customWidth="1"/>
    <col min="29" max="29" width="13.88671875" bestFit="1" customWidth="1"/>
    <col min="30" max="30" width="19.777343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156</v>
      </c>
      <c r="J1" t="s">
        <v>8</v>
      </c>
      <c r="K1" t="s">
        <v>157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154</v>
      </c>
      <c r="W1" t="s">
        <v>19</v>
      </c>
      <c r="X1" t="s">
        <v>20</v>
      </c>
      <c r="Y1" t="s">
        <v>155</v>
      </c>
      <c r="Z1" t="s">
        <v>21</v>
      </c>
      <c r="AA1" t="s">
        <v>158</v>
      </c>
      <c r="AB1" t="s">
        <v>22</v>
      </c>
      <c r="AC1" t="s">
        <v>23</v>
      </c>
    </row>
    <row r="2" spans="1:29" x14ac:dyDescent="0.3">
      <c r="A2" t="s">
        <v>153</v>
      </c>
      <c r="B2" t="s">
        <v>110</v>
      </c>
      <c r="C2">
        <v>63.828398347710902</v>
      </c>
      <c r="D2">
        <v>30</v>
      </c>
      <c r="E2">
        <v>484</v>
      </c>
      <c r="F2">
        <v>1061.6185230132801</v>
      </c>
      <c r="G2" t="s">
        <v>25</v>
      </c>
      <c r="H2">
        <v>100</v>
      </c>
      <c r="I2" t="str">
        <f>IF(AND(D2="Out of Stock",H2&lt;10),"Yes","No")</f>
        <v>No</v>
      </c>
      <c r="J2">
        <v>16</v>
      </c>
      <c r="K2" t="str">
        <f>IF(ABS(J2-E107)&gt;2*E108,"High Variability", "Low Variability")</f>
        <v>Low Variability</v>
      </c>
      <c r="L2">
        <v>26</v>
      </c>
      <c r="M2">
        <v>7</v>
      </c>
      <c r="N2" t="s">
        <v>26</v>
      </c>
      <c r="O2">
        <v>7.2937225968677204</v>
      </c>
      <c r="P2" t="s">
        <v>37</v>
      </c>
      <c r="Q2" t="s">
        <v>43</v>
      </c>
      <c r="R2">
        <v>11</v>
      </c>
      <c r="S2">
        <v>176</v>
      </c>
      <c r="T2">
        <v>4</v>
      </c>
      <c r="U2">
        <v>1.90076224351945</v>
      </c>
      <c r="V2">
        <f>F2-U2</f>
        <v>1059.7177607697606</v>
      </c>
      <c r="W2" t="s">
        <v>44</v>
      </c>
      <c r="X2">
        <v>0.44719401546382298</v>
      </c>
      <c r="Y2" t="str">
        <f>IF(X2&gt;0.5,"High","Normal")</f>
        <v>Normal</v>
      </c>
      <c r="Z2" t="s">
        <v>38</v>
      </c>
      <c r="AA2">
        <f>U2/S2</f>
        <v>1.079978547454233E-2</v>
      </c>
      <c r="AB2" t="s">
        <v>46</v>
      </c>
      <c r="AC2">
        <v>312.57427361009297</v>
      </c>
    </row>
    <row r="3" spans="1:29" x14ac:dyDescent="0.3">
      <c r="A3" t="s">
        <v>153</v>
      </c>
      <c r="B3" t="s">
        <v>142</v>
      </c>
      <c r="C3">
        <v>62.111965463961702</v>
      </c>
      <c r="D3">
        <v>90</v>
      </c>
      <c r="E3">
        <v>916</v>
      </c>
      <c r="F3">
        <v>1935.20679350759</v>
      </c>
      <c r="G3" t="s">
        <v>53</v>
      </c>
      <c r="H3">
        <v>98</v>
      </c>
      <c r="I3" t="str">
        <f>IF(AND(D3="Out of Stock",H3&lt;10),"Yes","No")</f>
        <v>No</v>
      </c>
      <c r="J3">
        <v>22</v>
      </c>
      <c r="K3" t="str">
        <f>IF(ABS(J3-E108)&gt;2*E109,"High Variability", "Low Variability")</f>
        <v>High Variability</v>
      </c>
      <c r="L3">
        <v>85</v>
      </c>
      <c r="M3">
        <v>7</v>
      </c>
      <c r="N3" t="s">
        <v>26</v>
      </c>
      <c r="O3">
        <v>7.4715140844011403</v>
      </c>
      <c r="P3" t="s">
        <v>50</v>
      </c>
      <c r="Q3" t="s">
        <v>48</v>
      </c>
      <c r="R3">
        <v>5</v>
      </c>
      <c r="S3">
        <v>207</v>
      </c>
      <c r="T3">
        <v>28</v>
      </c>
      <c r="U3">
        <v>39.772882502339897</v>
      </c>
      <c r="V3">
        <f>F3-U3</f>
        <v>1895.4339110052501</v>
      </c>
      <c r="W3" t="s">
        <v>29</v>
      </c>
      <c r="X3">
        <v>0.62600185820939402</v>
      </c>
      <c r="Y3" t="str">
        <f>IF(X3&gt;0.5,"High","Normal")</f>
        <v>High</v>
      </c>
      <c r="Z3" t="s">
        <v>45</v>
      </c>
      <c r="AA3">
        <f t="shared" ref="AA3:AA66" si="0">U3/S3</f>
        <v>0.19213952899681111</v>
      </c>
      <c r="AB3" t="s">
        <v>31</v>
      </c>
      <c r="AC3">
        <v>996.77831495062298</v>
      </c>
    </row>
    <row r="4" spans="1:29" x14ac:dyDescent="0.3">
      <c r="A4" t="s">
        <v>153</v>
      </c>
      <c r="B4" t="s">
        <v>143</v>
      </c>
      <c r="C4">
        <v>47.714233075820196</v>
      </c>
      <c r="D4">
        <v>44</v>
      </c>
      <c r="E4">
        <v>276</v>
      </c>
      <c r="F4">
        <v>2100.1297546259302</v>
      </c>
      <c r="G4" t="s">
        <v>53</v>
      </c>
      <c r="H4">
        <v>90</v>
      </c>
      <c r="I4" t="str">
        <f>IF(AND(D4="Out of Stock",H4&lt;10),"Yes","No")</f>
        <v>No</v>
      </c>
      <c r="J4">
        <v>25</v>
      </c>
      <c r="K4" t="str">
        <f>IF(ABS(J4-E109)&gt;2*E110,"High Variability", "Low Variability")</f>
        <v>High Variability</v>
      </c>
      <c r="L4">
        <v>10</v>
      </c>
      <c r="M4">
        <v>8</v>
      </c>
      <c r="N4" t="s">
        <v>26</v>
      </c>
      <c r="O4">
        <v>4.4695000261236002</v>
      </c>
      <c r="P4" t="s">
        <v>58</v>
      </c>
      <c r="Q4" t="s">
        <v>28</v>
      </c>
      <c r="R4">
        <v>4</v>
      </c>
      <c r="S4">
        <v>671</v>
      </c>
      <c r="T4">
        <v>29</v>
      </c>
      <c r="U4">
        <v>62.612690395614301</v>
      </c>
      <c r="V4">
        <f>F4-U4</f>
        <v>2037.517064230316</v>
      </c>
      <c r="W4" t="s">
        <v>61</v>
      </c>
      <c r="X4">
        <v>0.33343182522473902</v>
      </c>
      <c r="Y4" t="str">
        <f>IF(X4&gt;0.5,"High","Normal")</f>
        <v>Normal</v>
      </c>
      <c r="Z4" t="s">
        <v>45</v>
      </c>
      <c r="AA4">
        <f t="shared" si="0"/>
        <v>9.3312504315371539E-2</v>
      </c>
      <c r="AB4" t="s">
        <v>31</v>
      </c>
      <c r="AC4">
        <v>230.092782536762</v>
      </c>
    </row>
    <row r="5" spans="1:29" x14ac:dyDescent="0.3">
      <c r="A5" t="s">
        <v>153</v>
      </c>
      <c r="B5" t="s">
        <v>68</v>
      </c>
      <c r="C5">
        <v>81.462534369237005</v>
      </c>
      <c r="D5">
        <v>82</v>
      </c>
      <c r="E5">
        <v>126</v>
      </c>
      <c r="F5">
        <v>2629.39643484526</v>
      </c>
      <c r="G5" t="s">
        <v>33</v>
      </c>
      <c r="H5">
        <v>45</v>
      </c>
      <c r="I5" t="str">
        <f>IF(AND(D5="Out of Stock",H5&lt;10),"Yes","No")</f>
        <v>No</v>
      </c>
      <c r="J5">
        <v>17</v>
      </c>
      <c r="K5" t="str">
        <f>IF(ABS(J5-E110)&gt;2*E111,"High Variability", "Low Variability")</f>
        <v>High Variability</v>
      </c>
      <c r="L5">
        <v>85</v>
      </c>
      <c r="M5">
        <v>9</v>
      </c>
      <c r="N5" t="s">
        <v>41</v>
      </c>
      <c r="O5">
        <v>3.5854189582323399</v>
      </c>
      <c r="P5" t="s">
        <v>37</v>
      </c>
      <c r="Q5" t="s">
        <v>59</v>
      </c>
      <c r="R5">
        <v>7</v>
      </c>
      <c r="S5">
        <v>453</v>
      </c>
      <c r="T5">
        <v>16</v>
      </c>
      <c r="U5">
        <v>47.679680368355299</v>
      </c>
      <c r="V5">
        <f>F5-U5</f>
        <v>2581.716754476905</v>
      </c>
      <c r="W5" t="s">
        <v>44</v>
      </c>
      <c r="X5">
        <v>0.102020754918176</v>
      </c>
      <c r="Y5" t="str">
        <f>IF(X5&gt;0.5,"High","Normal")</f>
        <v>Normal</v>
      </c>
      <c r="Z5" t="s">
        <v>38</v>
      </c>
      <c r="AA5">
        <f t="shared" si="0"/>
        <v>0.10525315754603819</v>
      </c>
      <c r="AB5" t="s">
        <v>39</v>
      </c>
      <c r="AC5">
        <v>670.93439079241</v>
      </c>
    </row>
    <row r="6" spans="1:29" x14ac:dyDescent="0.3">
      <c r="A6" t="s">
        <v>153</v>
      </c>
      <c r="B6" t="s">
        <v>123</v>
      </c>
      <c r="C6">
        <v>90.204427520528</v>
      </c>
      <c r="D6">
        <v>88</v>
      </c>
      <c r="E6">
        <v>478</v>
      </c>
      <c r="F6">
        <v>2633.1219813122498</v>
      </c>
      <c r="G6" t="s">
        <v>25</v>
      </c>
      <c r="H6">
        <v>57</v>
      </c>
      <c r="I6" t="str">
        <f>IF(AND(D6="Out of Stock",H6&lt;10),"Yes","No")</f>
        <v>No</v>
      </c>
      <c r="J6">
        <v>29</v>
      </c>
      <c r="K6" t="str">
        <f>IF(ABS(J6-E111)&gt;2*E112,"High Variability", "Low Variability")</f>
        <v>High Variability</v>
      </c>
      <c r="L6">
        <v>77</v>
      </c>
      <c r="M6">
        <v>9</v>
      </c>
      <c r="N6" t="s">
        <v>34</v>
      </c>
      <c r="O6">
        <v>6.5996141596895397</v>
      </c>
      <c r="P6" t="s">
        <v>37</v>
      </c>
      <c r="Q6" t="s">
        <v>51</v>
      </c>
      <c r="R6">
        <v>21</v>
      </c>
      <c r="S6">
        <v>152</v>
      </c>
      <c r="T6">
        <v>11</v>
      </c>
      <c r="U6">
        <v>55.760492895244198</v>
      </c>
      <c r="V6">
        <f>F6-U6</f>
        <v>2577.3614884170056</v>
      </c>
      <c r="W6" t="s">
        <v>29</v>
      </c>
      <c r="X6">
        <v>3.2133296074383</v>
      </c>
      <c r="Y6" t="str">
        <f>IF(X6&gt;0.5,"High","Normal")</f>
        <v>High</v>
      </c>
      <c r="Z6" t="s">
        <v>45</v>
      </c>
      <c r="AA6">
        <f t="shared" si="0"/>
        <v>0.3668453479950276</v>
      </c>
      <c r="AB6" t="s">
        <v>31</v>
      </c>
      <c r="AC6">
        <v>677.94456984618296</v>
      </c>
    </row>
    <row r="7" spans="1:29" x14ac:dyDescent="0.3">
      <c r="A7" t="s">
        <v>153</v>
      </c>
      <c r="B7" t="s">
        <v>78</v>
      </c>
      <c r="C7">
        <v>92.557360812401996</v>
      </c>
      <c r="D7">
        <v>42</v>
      </c>
      <c r="E7">
        <v>352</v>
      </c>
      <c r="F7">
        <v>2686.4572235759802</v>
      </c>
      <c r="G7" t="s">
        <v>36</v>
      </c>
      <c r="H7">
        <v>47</v>
      </c>
      <c r="I7" t="str">
        <f>IF(AND(D7="Out of Stock",H7&lt;10),"Yes","No")</f>
        <v>No</v>
      </c>
      <c r="J7">
        <v>9</v>
      </c>
      <c r="K7" t="str">
        <f>IF(ABS(J7-E112)&gt;2*E113,"High Variability", "Low Variability")</f>
        <v>High Variability</v>
      </c>
      <c r="L7">
        <v>62</v>
      </c>
      <c r="M7">
        <v>8</v>
      </c>
      <c r="N7" t="s">
        <v>41</v>
      </c>
      <c r="O7">
        <v>7.4067509529980704</v>
      </c>
      <c r="P7" t="s">
        <v>42</v>
      </c>
      <c r="Q7" t="s">
        <v>28</v>
      </c>
      <c r="R7">
        <v>25</v>
      </c>
      <c r="S7">
        <v>291</v>
      </c>
      <c r="T7">
        <v>4</v>
      </c>
      <c r="U7">
        <v>10.5282450700421</v>
      </c>
      <c r="V7">
        <f>F7-U7</f>
        <v>2675.9289785059382</v>
      </c>
      <c r="W7" t="s">
        <v>44</v>
      </c>
      <c r="X7">
        <v>2.8646678378833701</v>
      </c>
      <c r="Y7" t="str">
        <f>IF(X7&gt;0.5,"High","Normal")</f>
        <v>High</v>
      </c>
      <c r="Z7" t="s">
        <v>54</v>
      </c>
      <c r="AA7">
        <f t="shared" si="0"/>
        <v>3.6179536323168726E-2</v>
      </c>
      <c r="AB7" t="s">
        <v>31</v>
      </c>
      <c r="AC7">
        <v>762.45918215568304</v>
      </c>
    </row>
    <row r="8" spans="1:29" x14ac:dyDescent="0.3">
      <c r="A8" t="s">
        <v>153</v>
      </c>
      <c r="B8" t="s">
        <v>113</v>
      </c>
      <c r="C8">
        <v>72.796353955587307</v>
      </c>
      <c r="D8">
        <v>89</v>
      </c>
      <c r="E8">
        <v>270</v>
      </c>
      <c r="F8">
        <v>3899.7468337292198</v>
      </c>
      <c r="G8" t="s">
        <v>36</v>
      </c>
      <c r="H8">
        <v>86</v>
      </c>
      <c r="I8" t="str">
        <f>IF(AND(D8="Out of Stock",H8&lt;10),"Yes","No")</f>
        <v>No</v>
      </c>
      <c r="J8">
        <v>2</v>
      </c>
      <c r="K8" t="str">
        <f>IF(ABS(J8-E113)&gt;2*E114,"High Variability", "Low Variability")</f>
        <v>High Variability</v>
      </c>
      <c r="L8">
        <v>40</v>
      </c>
      <c r="M8">
        <v>7</v>
      </c>
      <c r="N8" t="s">
        <v>41</v>
      </c>
      <c r="O8">
        <v>7.2917013887767697</v>
      </c>
      <c r="P8" t="s">
        <v>58</v>
      </c>
      <c r="Q8" t="s">
        <v>28</v>
      </c>
      <c r="R8">
        <v>13</v>
      </c>
      <c r="S8">
        <v>751</v>
      </c>
      <c r="T8">
        <v>14</v>
      </c>
      <c r="U8">
        <v>21.048642725168602</v>
      </c>
      <c r="V8">
        <f>F8-U8</f>
        <v>3878.6981910040513</v>
      </c>
      <c r="W8" t="s">
        <v>61</v>
      </c>
      <c r="X8">
        <v>1.87400140404437</v>
      </c>
      <c r="Y8" t="str">
        <f>IF(X8&gt;0.5,"High","Normal")</f>
        <v>High</v>
      </c>
      <c r="Z8" t="s">
        <v>54</v>
      </c>
      <c r="AA8">
        <f t="shared" si="0"/>
        <v>2.8027486984245807E-2</v>
      </c>
      <c r="AB8" t="s">
        <v>39</v>
      </c>
      <c r="AC8">
        <v>320.84651575911101</v>
      </c>
    </row>
    <row r="9" spans="1:29" x14ac:dyDescent="0.3">
      <c r="A9" t="s">
        <v>153</v>
      </c>
      <c r="B9" t="s">
        <v>84</v>
      </c>
      <c r="C9">
        <v>64.795435000155607</v>
      </c>
      <c r="D9">
        <v>63</v>
      </c>
      <c r="E9">
        <v>616</v>
      </c>
      <c r="F9">
        <v>5149.9983504080301</v>
      </c>
      <c r="G9" t="s">
        <v>25</v>
      </c>
      <c r="H9">
        <v>4</v>
      </c>
      <c r="I9" t="str">
        <f>IF(AND(D9="Out of Stock",H9&lt;10),"Yes","No")</f>
        <v>No</v>
      </c>
      <c r="J9">
        <v>17</v>
      </c>
      <c r="K9" t="str">
        <f>IF(ABS(J9-E114)&gt;2*E115,"High Variability", "Low Variability")</f>
        <v>High Variability</v>
      </c>
      <c r="L9">
        <v>95</v>
      </c>
      <c r="M9">
        <v>9</v>
      </c>
      <c r="N9" t="s">
        <v>41</v>
      </c>
      <c r="O9">
        <v>4.85827050343664</v>
      </c>
      <c r="P9" t="s">
        <v>42</v>
      </c>
      <c r="Q9" t="s">
        <v>59</v>
      </c>
      <c r="R9">
        <v>1</v>
      </c>
      <c r="S9">
        <v>251</v>
      </c>
      <c r="T9">
        <v>23</v>
      </c>
      <c r="U9">
        <v>23.853427512896101</v>
      </c>
      <c r="V9">
        <f>F9-U9</f>
        <v>5126.1449228951342</v>
      </c>
      <c r="W9" t="s">
        <v>44</v>
      </c>
      <c r="X9">
        <v>3.54104601225092</v>
      </c>
      <c r="Y9" t="str">
        <f>IF(X9&gt;0.5,"High","Normal")</f>
        <v>High</v>
      </c>
      <c r="Z9" t="s">
        <v>54</v>
      </c>
      <c r="AA9">
        <f t="shared" si="0"/>
        <v>9.5033575748590046E-2</v>
      </c>
      <c r="AB9" t="s">
        <v>46</v>
      </c>
      <c r="AC9">
        <v>371.25529551987103</v>
      </c>
    </row>
    <row r="10" spans="1:29" x14ac:dyDescent="0.3">
      <c r="A10" t="s">
        <v>153</v>
      </c>
      <c r="B10" t="s">
        <v>101</v>
      </c>
      <c r="C10">
        <v>14.203484264803</v>
      </c>
      <c r="D10">
        <v>91</v>
      </c>
      <c r="E10">
        <v>633</v>
      </c>
      <c r="F10">
        <v>5910.8853896688897</v>
      </c>
      <c r="G10" t="s">
        <v>33</v>
      </c>
      <c r="H10">
        <v>31</v>
      </c>
      <c r="I10" t="str">
        <f>IF(AND(D10="Out of Stock",H10&lt;10),"Yes","No")</f>
        <v>No</v>
      </c>
      <c r="J10">
        <v>23</v>
      </c>
      <c r="K10" t="str">
        <f>IF(ABS(J10-E115)&gt;2*E116,"High Variability", "Low Variability")</f>
        <v>High Variability</v>
      </c>
      <c r="L10">
        <v>82</v>
      </c>
      <c r="M10">
        <v>10</v>
      </c>
      <c r="N10" t="s">
        <v>34</v>
      </c>
      <c r="O10">
        <v>6.2478609149759903</v>
      </c>
      <c r="P10" t="s">
        <v>58</v>
      </c>
      <c r="Q10" t="s">
        <v>48</v>
      </c>
      <c r="R10">
        <v>20</v>
      </c>
      <c r="S10">
        <v>306</v>
      </c>
      <c r="T10">
        <v>21</v>
      </c>
      <c r="U10">
        <v>45.178757924634503</v>
      </c>
      <c r="V10">
        <f>F10-U10</f>
        <v>5865.706631744255</v>
      </c>
      <c r="W10" t="s">
        <v>44</v>
      </c>
      <c r="X10">
        <v>4.7548008046711798</v>
      </c>
      <c r="Y10" t="str">
        <f>IF(X10&gt;0.5,"High","Normal")</f>
        <v>High</v>
      </c>
      <c r="Z10" t="s">
        <v>45</v>
      </c>
      <c r="AA10">
        <f t="shared" si="0"/>
        <v>0.14764299975370754</v>
      </c>
      <c r="AB10" t="s">
        <v>31</v>
      </c>
      <c r="AC10">
        <v>496.24865029194001</v>
      </c>
    </row>
    <row r="11" spans="1:29" x14ac:dyDescent="0.3">
      <c r="A11" t="s">
        <v>153</v>
      </c>
      <c r="B11" t="s">
        <v>140</v>
      </c>
      <c r="C11">
        <v>97.760085581938597</v>
      </c>
      <c r="D11">
        <v>10</v>
      </c>
      <c r="E11">
        <v>134</v>
      </c>
      <c r="F11">
        <v>5924.6825668532301</v>
      </c>
      <c r="G11" t="s">
        <v>36</v>
      </c>
      <c r="H11">
        <v>90</v>
      </c>
      <c r="I11" t="str">
        <f>IF(AND(D11="Out of Stock",H11&lt;10),"Yes","No")</f>
        <v>No</v>
      </c>
      <c r="J11">
        <v>1</v>
      </c>
      <c r="K11" t="str">
        <f>IF(ABS(J11-E116)&gt;2*E117,"High Variability", "Low Variability")</f>
        <v>High Variability</v>
      </c>
      <c r="L11">
        <v>27</v>
      </c>
      <c r="M11">
        <v>8</v>
      </c>
      <c r="N11" t="s">
        <v>26</v>
      </c>
      <c r="O11">
        <v>9.9298162452772498</v>
      </c>
      <c r="P11" t="s">
        <v>37</v>
      </c>
      <c r="Q11" t="s">
        <v>43</v>
      </c>
      <c r="R11">
        <v>23</v>
      </c>
      <c r="S11">
        <v>370</v>
      </c>
      <c r="T11">
        <v>11</v>
      </c>
      <c r="U11">
        <v>46.603873381644398</v>
      </c>
      <c r="V11">
        <f>F11-U11</f>
        <v>5878.0786934715861</v>
      </c>
      <c r="W11" t="s">
        <v>29</v>
      </c>
      <c r="X11">
        <v>1.9076657339590699</v>
      </c>
      <c r="Y11" t="str">
        <f>IF(X11&gt;0.5,"High","Normal")</f>
        <v>High</v>
      </c>
      <c r="Z11" t="s">
        <v>45</v>
      </c>
      <c r="AA11">
        <f t="shared" si="0"/>
        <v>0.12595641454498485</v>
      </c>
      <c r="AB11" t="s">
        <v>31</v>
      </c>
      <c r="AC11">
        <v>517.49997392906005</v>
      </c>
    </row>
    <row r="12" spans="1:29" x14ac:dyDescent="0.3">
      <c r="A12" t="s">
        <v>153</v>
      </c>
      <c r="B12" t="s">
        <v>79</v>
      </c>
      <c r="C12">
        <v>2.3972747055971402</v>
      </c>
      <c r="D12">
        <v>12</v>
      </c>
      <c r="E12">
        <v>394</v>
      </c>
      <c r="F12">
        <v>6117.3246150839896</v>
      </c>
      <c r="G12" t="s">
        <v>33</v>
      </c>
      <c r="H12">
        <v>48</v>
      </c>
      <c r="I12" t="str">
        <f>IF(AND(D12="Out of Stock",H12&lt;10),"Yes","No")</f>
        <v>No</v>
      </c>
      <c r="J12">
        <v>15</v>
      </c>
      <c r="K12" t="str">
        <f>IF(ABS(J12-E117)&gt;2*E118,"High Variability", "Low Variability")</f>
        <v>High Variability</v>
      </c>
      <c r="L12">
        <v>24</v>
      </c>
      <c r="M12">
        <v>4</v>
      </c>
      <c r="N12" t="s">
        <v>26</v>
      </c>
      <c r="O12">
        <v>9.8981405080692202</v>
      </c>
      <c r="P12" t="s">
        <v>37</v>
      </c>
      <c r="Q12" t="s">
        <v>28</v>
      </c>
      <c r="R12">
        <v>13</v>
      </c>
      <c r="S12">
        <v>171</v>
      </c>
      <c r="T12">
        <v>7</v>
      </c>
      <c r="U12">
        <v>59.429381810691503</v>
      </c>
      <c r="V12">
        <f>F12-U12</f>
        <v>6057.8952332732979</v>
      </c>
      <c r="W12" t="s">
        <v>44</v>
      </c>
      <c r="X12">
        <v>0.81575707929567198</v>
      </c>
      <c r="Y12" t="str">
        <f>IF(X12&gt;0.5,"High","Normal")</f>
        <v>High</v>
      </c>
      <c r="Z12" t="s">
        <v>38</v>
      </c>
      <c r="AA12">
        <f t="shared" si="0"/>
        <v>0.34754024450696785</v>
      </c>
      <c r="AB12" t="s">
        <v>46</v>
      </c>
      <c r="AC12">
        <v>123.437027511827</v>
      </c>
    </row>
    <row r="13" spans="1:29" x14ac:dyDescent="0.3">
      <c r="A13" t="s">
        <v>153</v>
      </c>
      <c r="B13" t="s">
        <v>86</v>
      </c>
      <c r="C13">
        <v>84.957786816350406</v>
      </c>
      <c r="D13">
        <v>11</v>
      </c>
      <c r="E13">
        <v>449</v>
      </c>
      <c r="F13">
        <v>6541.3293448024597</v>
      </c>
      <c r="G13" t="s">
        <v>33</v>
      </c>
      <c r="H13">
        <v>42</v>
      </c>
      <c r="I13" t="str">
        <f>IF(AND(D13="Out of Stock",H13&lt;10),"Yes","No")</f>
        <v>No</v>
      </c>
      <c r="J13">
        <v>27</v>
      </c>
      <c r="K13" t="str">
        <f>IF(ABS(J13-E118)&gt;2*E119,"High Variability", "Low Variability")</f>
        <v>High Variability</v>
      </c>
      <c r="L13">
        <v>85</v>
      </c>
      <c r="M13">
        <v>8</v>
      </c>
      <c r="N13" t="s">
        <v>41</v>
      </c>
      <c r="O13">
        <v>5.2881899903273997</v>
      </c>
      <c r="P13" t="s">
        <v>37</v>
      </c>
      <c r="Q13" t="s">
        <v>48</v>
      </c>
      <c r="R13">
        <v>3</v>
      </c>
      <c r="S13">
        <v>367</v>
      </c>
      <c r="T13">
        <v>2</v>
      </c>
      <c r="U13">
        <v>58.004787044743701</v>
      </c>
      <c r="V13">
        <f>F13-U13</f>
        <v>6483.3245577577163</v>
      </c>
      <c r="W13" t="s">
        <v>61</v>
      </c>
      <c r="X13">
        <v>0.54115409806058101</v>
      </c>
      <c r="Y13" t="str">
        <f>IF(X13&gt;0.5,"High","Normal")</f>
        <v>High</v>
      </c>
      <c r="Z13" t="s">
        <v>54</v>
      </c>
      <c r="AA13">
        <f t="shared" si="0"/>
        <v>0.15805119085761227</v>
      </c>
      <c r="AB13" t="s">
        <v>39</v>
      </c>
      <c r="AC13">
        <v>553.42047123035502</v>
      </c>
    </row>
    <row r="14" spans="1:29" x14ac:dyDescent="0.3">
      <c r="A14" t="s">
        <v>153</v>
      </c>
      <c r="B14" t="s">
        <v>72</v>
      </c>
      <c r="C14">
        <v>84.893868984950799</v>
      </c>
      <c r="D14">
        <v>60</v>
      </c>
      <c r="E14">
        <v>601</v>
      </c>
      <c r="F14">
        <v>7087.0526963574302</v>
      </c>
      <c r="G14" t="s">
        <v>36</v>
      </c>
      <c r="H14">
        <v>69</v>
      </c>
      <c r="I14" t="str">
        <f>IF(AND(D14="Out of Stock",H14&lt;10),"Yes","No")</f>
        <v>No</v>
      </c>
      <c r="J14">
        <v>25</v>
      </c>
      <c r="K14" t="str">
        <f>IF(ABS(J14-E119)&gt;2*E120,"High Variability", "Low Variability")</f>
        <v>High Variability</v>
      </c>
      <c r="L14">
        <v>7</v>
      </c>
      <c r="M14">
        <v>6</v>
      </c>
      <c r="N14" t="s">
        <v>26</v>
      </c>
      <c r="O14">
        <v>6.0378837692182898</v>
      </c>
      <c r="P14" t="s">
        <v>42</v>
      </c>
      <c r="Q14" t="s">
        <v>59</v>
      </c>
      <c r="R14">
        <v>19</v>
      </c>
      <c r="S14">
        <v>791</v>
      </c>
      <c r="T14">
        <v>4</v>
      </c>
      <c r="U14">
        <v>61.735728954160898</v>
      </c>
      <c r="V14">
        <f>F14-U14</f>
        <v>7025.3169674032697</v>
      </c>
      <c r="W14" t="s">
        <v>29</v>
      </c>
      <c r="X14">
        <v>1.8607567631014899E-2</v>
      </c>
      <c r="Y14" t="str">
        <f>IF(X14&gt;0.5,"High","Normal")</f>
        <v>Normal</v>
      </c>
      <c r="Z14" t="s">
        <v>38</v>
      </c>
      <c r="AA14">
        <f t="shared" si="0"/>
        <v>7.8047697792870921E-2</v>
      </c>
      <c r="AB14" t="s">
        <v>39</v>
      </c>
      <c r="AC14">
        <v>523.36091472015801</v>
      </c>
    </row>
    <row r="15" spans="1:29" x14ac:dyDescent="0.3">
      <c r="A15" t="s">
        <v>153</v>
      </c>
      <c r="B15" t="s">
        <v>95</v>
      </c>
      <c r="C15">
        <v>51.355790913110297</v>
      </c>
      <c r="D15">
        <v>34</v>
      </c>
      <c r="E15">
        <v>919</v>
      </c>
      <c r="F15">
        <v>7152.28604943551</v>
      </c>
      <c r="G15" t="s">
        <v>33</v>
      </c>
      <c r="H15">
        <v>13</v>
      </c>
      <c r="I15" t="str">
        <f>IF(AND(D15="Out of Stock",H15&lt;10),"Yes","No")</f>
        <v>No</v>
      </c>
      <c r="J15">
        <v>19</v>
      </c>
      <c r="K15" t="str">
        <f>IF(ABS(J15-E120)&gt;2*E121,"High Variability", "Low Variability")</f>
        <v>High Variability</v>
      </c>
      <c r="L15">
        <v>72</v>
      </c>
      <c r="M15">
        <v>6</v>
      </c>
      <c r="N15" t="s">
        <v>41</v>
      </c>
      <c r="O15">
        <v>7.5774496573766896</v>
      </c>
      <c r="P15" t="s">
        <v>58</v>
      </c>
      <c r="Q15" t="s">
        <v>48</v>
      </c>
      <c r="R15">
        <v>7</v>
      </c>
      <c r="S15">
        <v>834</v>
      </c>
      <c r="T15">
        <v>18</v>
      </c>
      <c r="U15">
        <v>22.554106620887701</v>
      </c>
      <c r="V15">
        <f>F15-U15</f>
        <v>7129.731942814622</v>
      </c>
      <c r="W15" t="s">
        <v>44</v>
      </c>
      <c r="X15">
        <v>2.9626263204548802</v>
      </c>
      <c r="Y15" t="str">
        <f>IF(X15&gt;0.5,"High","Normal")</f>
        <v>High</v>
      </c>
      <c r="Z15" t="s">
        <v>45</v>
      </c>
      <c r="AA15">
        <f t="shared" si="0"/>
        <v>2.7043293310416907E-2</v>
      </c>
      <c r="AB15" t="s">
        <v>46</v>
      </c>
      <c r="AC15">
        <v>610.45326961922694</v>
      </c>
    </row>
    <row r="16" spans="1:29" x14ac:dyDescent="0.3">
      <c r="A16" t="s">
        <v>153</v>
      </c>
      <c r="B16" t="s">
        <v>56</v>
      </c>
      <c r="C16">
        <v>68.717596748527299</v>
      </c>
      <c r="D16">
        <v>78</v>
      </c>
      <c r="E16">
        <v>150</v>
      </c>
      <c r="F16">
        <v>7517.3632106311197</v>
      </c>
      <c r="G16" t="s">
        <v>33</v>
      </c>
      <c r="H16">
        <v>5</v>
      </c>
      <c r="I16" t="str">
        <f>IF(AND(D16="Out of Stock",H16&lt;10),"Yes","No")</f>
        <v>No</v>
      </c>
      <c r="J16">
        <v>10</v>
      </c>
      <c r="K16" t="str">
        <f>IF(ABS(J16-E121)&gt;2*E122,"High Variability", "Low Variability")</f>
        <v>High Variability</v>
      </c>
      <c r="L16">
        <v>15</v>
      </c>
      <c r="M16">
        <v>7</v>
      </c>
      <c r="N16" t="s">
        <v>41</v>
      </c>
      <c r="O16">
        <v>3.4047338570830199</v>
      </c>
      <c r="P16" t="s">
        <v>50</v>
      </c>
      <c r="Q16" t="s">
        <v>28</v>
      </c>
      <c r="R16">
        <v>13</v>
      </c>
      <c r="S16">
        <v>769</v>
      </c>
      <c r="T16">
        <v>8</v>
      </c>
      <c r="U16">
        <v>11.423027139565599</v>
      </c>
      <c r="V16">
        <f>F16-U16</f>
        <v>7505.9401834915543</v>
      </c>
      <c r="W16" t="s">
        <v>29</v>
      </c>
      <c r="X16">
        <v>2.7098626911099601</v>
      </c>
      <c r="Y16" t="str">
        <f>IF(X16&gt;0.5,"High","Normal")</f>
        <v>High</v>
      </c>
      <c r="Z16" t="s">
        <v>54</v>
      </c>
      <c r="AA16">
        <f t="shared" si="0"/>
        <v>1.4854391598914954E-2</v>
      </c>
      <c r="AB16" t="s">
        <v>31</v>
      </c>
      <c r="AC16">
        <v>505.55713422546398</v>
      </c>
    </row>
    <row r="17" spans="1:29" x14ac:dyDescent="0.3">
      <c r="A17" t="s">
        <v>153</v>
      </c>
      <c r="B17" t="s">
        <v>147</v>
      </c>
      <c r="C17">
        <v>24.423131420373299</v>
      </c>
      <c r="D17">
        <v>29</v>
      </c>
      <c r="E17">
        <v>324</v>
      </c>
      <c r="F17">
        <v>7698.4247656321104</v>
      </c>
      <c r="G17" t="s">
        <v>25</v>
      </c>
      <c r="H17">
        <v>67</v>
      </c>
      <c r="I17" t="str">
        <f>IF(AND(D17="Out of Stock",H17&lt;10),"Yes","No")</f>
        <v>No</v>
      </c>
      <c r="J17">
        <v>2</v>
      </c>
      <c r="K17" t="str">
        <f>IF(ABS(J17-E122)&gt;2*E123,"High Variability", "Low Variability")</f>
        <v>High Variability</v>
      </c>
      <c r="L17">
        <v>32</v>
      </c>
      <c r="M17">
        <v>3</v>
      </c>
      <c r="N17" t="s">
        <v>41</v>
      </c>
      <c r="O17">
        <v>5.3528780439967996</v>
      </c>
      <c r="P17" t="s">
        <v>27</v>
      </c>
      <c r="Q17" t="s">
        <v>28</v>
      </c>
      <c r="R17">
        <v>28</v>
      </c>
      <c r="S17">
        <v>648</v>
      </c>
      <c r="T17">
        <v>28</v>
      </c>
      <c r="U17">
        <v>17.803756331391199</v>
      </c>
      <c r="V17">
        <f>F17-U17</f>
        <v>7680.6210093007194</v>
      </c>
      <c r="W17" t="s">
        <v>29</v>
      </c>
      <c r="X17">
        <v>3.8720476814821301</v>
      </c>
      <c r="Y17" t="str">
        <f>IF(X17&gt;0.5,"High","Normal")</f>
        <v>High</v>
      </c>
      <c r="Z17" t="s">
        <v>30</v>
      </c>
      <c r="AA17">
        <f t="shared" si="0"/>
        <v>2.7474932610171605E-2</v>
      </c>
      <c r="AB17" t="s">
        <v>46</v>
      </c>
      <c r="AC17">
        <v>188.74214114905601</v>
      </c>
    </row>
    <row r="18" spans="1:29" x14ac:dyDescent="0.3">
      <c r="A18" t="s">
        <v>153</v>
      </c>
      <c r="B18" t="s">
        <v>145</v>
      </c>
      <c r="C18">
        <v>3.0376887246314102</v>
      </c>
      <c r="D18">
        <v>97</v>
      </c>
      <c r="E18">
        <v>987</v>
      </c>
      <c r="F18">
        <v>7888.3565466618702</v>
      </c>
      <c r="G18" t="s">
        <v>36</v>
      </c>
      <c r="H18">
        <v>77</v>
      </c>
      <c r="I18" t="str">
        <f>IF(AND(D18="Out of Stock",H18&lt;10),"Yes","No")</f>
        <v>No</v>
      </c>
      <c r="J18">
        <v>26</v>
      </c>
      <c r="K18" t="str">
        <f>IF(ABS(J18-E123)&gt;2*E124,"High Variability", "Low Variability")</f>
        <v>High Variability</v>
      </c>
      <c r="L18">
        <v>72</v>
      </c>
      <c r="M18">
        <v>9</v>
      </c>
      <c r="N18" t="s">
        <v>26</v>
      </c>
      <c r="O18">
        <v>6.9429459420325799</v>
      </c>
      <c r="P18" t="s">
        <v>58</v>
      </c>
      <c r="Q18" t="s">
        <v>48</v>
      </c>
      <c r="R18">
        <v>12</v>
      </c>
      <c r="S18">
        <v>908</v>
      </c>
      <c r="T18">
        <v>14</v>
      </c>
      <c r="U18">
        <v>60.387378614862101</v>
      </c>
      <c r="V18">
        <f>F18-U18</f>
        <v>7827.9691680470078</v>
      </c>
      <c r="W18" t="s">
        <v>61</v>
      </c>
      <c r="X18">
        <v>1.4636074984727701</v>
      </c>
      <c r="Y18" t="str">
        <f>IF(X18&gt;0.5,"High","Normal")</f>
        <v>High</v>
      </c>
      <c r="Z18" t="s">
        <v>45</v>
      </c>
      <c r="AA18">
        <f t="shared" si="0"/>
        <v>6.6505923584649893E-2</v>
      </c>
      <c r="AB18" t="s">
        <v>31</v>
      </c>
      <c r="AC18">
        <v>846.66525698669398</v>
      </c>
    </row>
    <row r="19" spans="1:29" x14ac:dyDescent="0.3">
      <c r="A19" t="s">
        <v>153</v>
      </c>
      <c r="B19" t="s">
        <v>124</v>
      </c>
      <c r="C19">
        <v>83.851017681304597</v>
      </c>
      <c r="D19">
        <v>41</v>
      </c>
      <c r="E19">
        <v>375</v>
      </c>
      <c r="F19">
        <v>7910.8869161406801</v>
      </c>
      <c r="G19" t="s">
        <v>53</v>
      </c>
      <c r="H19">
        <v>17</v>
      </c>
      <c r="I19" t="str">
        <f>IF(AND(D19="Out of Stock",H19&lt;10),"Yes","No")</f>
        <v>No</v>
      </c>
      <c r="J19">
        <v>25</v>
      </c>
      <c r="K19" t="str">
        <f>IF(ABS(J19-E124)&gt;2*E125,"High Variability", "Low Variability")</f>
        <v>High Variability</v>
      </c>
      <c r="L19">
        <v>66</v>
      </c>
      <c r="M19">
        <v>5</v>
      </c>
      <c r="N19" t="s">
        <v>26</v>
      </c>
      <c r="O19">
        <v>1.5129368369160701</v>
      </c>
      <c r="P19" t="s">
        <v>50</v>
      </c>
      <c r="Q19" t="s">
        <v>59</v>
      </c>
      <c r="R19">
        <v>13</v>
      </c>
      <c r="S19">
        <v>444</v>
      </c>
      <c r="T19">
        <v>4</v>
      </c>
      <c r="U19">
        <v>46.870238797617098</v>
      </c>
      <c r="V19">
        <f>F19-U19</f>
        <v>7864.0166773430628</v>
      </c>
      <c r="W19" t="s">
        <v>44</v>
      </c>
      <c r="X19">
        <v>4.6205460645137002</v>
      </c>
      <c r="Y19" t="str">
        <f>IF(X19&gt;0.5,"High","Normal")</f>
        <v>High</v>
      </c>
      <c r="Z19" t="s">
        <v>30</v>
      </c>
      <c r="AA19">
        <f t="shared" si="0"/>
        <v>0.105563600895534</v>
      </c>
      <c r="AB19" t="s">
        <v>46</v>
      </c>
      <c r="AC19">
        <v>866.472800129657</v>
      </c>
    </row>
    <row r="20" spans="1:29" x14ac:dyDescent="0.3">
      <c r="A20" t="s">
        <v>153</v>
      </c>
      <c r="B20" t="s">
        <v>100</v>
      </c>
      <c r="C20">
        <v>78.897913205639995</v>
      </c>
      <c r="D20">
        <v>19</v>
      </c>
      <c r="E20">
        <v>99</v>
      </c>
      <c r="F20">
        <v>8001.6132065190004</v>
      </c>
      <c r="G20" t="s">
        <v>36</v>
      </c>
      <c r="H20">
        <v>97</v>
      </c>
      <c r="I20" t="str">
        <f>IF(AND(D20="Out of Stock",H20&lt;10),"Yes","No")</f>
        <v>No</v>
      </c>
      <c r="J20">
        <v>24</v>
      </c>
      <c r="K20" t="str">
        <f>IF(ABS(J20-E125)&gt;2*E126,"High Variability", "Low Variability")</f>
        <v>High Variability</v>
      </c>
      <c r="L20">
        <v>9</v>
      </c>
      <c r="M20">
        <v>6</v>
      </c>
      <c r="N20" t="s">
        <v>41</v>
      </c>
      <c r="O20">
        <v>2.5056210329009101</v>
      </c>
      <c r="P20" t="s">
        <v>42</v>
      </c>
      <c r="Q20" t="s">
        <v>48</v>
      </c>
      <c r="R20">
        <v>28</v>
      </c>
      <c r="S20">
        <v>177</v>
      </c>
      <c r="T20">
        <v>28</v>
      </c>
      <c r="U20">
        <v>14.1478154439792</v>
      </c>
      <c r="V20">
        <f>F20-U20</f>
        <v>7987.4653910750212</v>
      </c>
      <c r="W20" t="s">
        <v>61</v>
      </c>
      <c r="X20">
        <v>2.8258139854001301</v>
      </c>
      <c r="Y20" t="str">
        <f>IF(X20&gt;0.5,"High","Normal")</f>
        <v>High</v>
      </c>
      <c r="Z20" t="s">
        <v>45</v>
      </c>
      <c r="AA20">
        <f t="shared" si="0"/>
        <v>7.9931160700447451E-2</v>
      </c>
      <c r="AB20" t="s">
        <v>46</v>
      </c>
      <c r="AC20">
        <v>336.89016851997701</v>
      </c>
    </row>
    <row r="21" spans="1:29" x14ac:dyDescent="0.3">
      <c r="A21" t="s">
        <v>153</v>
      </c>
      <c r="B21" t="s">
        <v>122</v>
      </c>
      <c r="C21">
        <v>6.3815331627479601</v>
      </c>
      <c r="D21">
        <v>14</v>
      </c>
      <c r="E21">
        <v>637</v>
      </c>
      <c r="F21">
        <v>8180.3370854254399</v>
      </c>
      <c r="G21" t="s">
        <v>33</v>
      </c>
      <c r="H21">
        <v>76</v>
      </c>
      <c r="I21" t="str">
        <f>IF(AND(D21="Out of Stock",H21&lt;10),"Yes","No")</f>
        <v>No</v>
      </c>
      <c r="J21">
        <v>2</v>
      </c>
      <c r="K21" t="str">
        <f>IF(ABS(J21-E126)&gt;2*E127,"High Variability", "Low Variability")</f>
        <v>High Variability</v>
      </c>
      <c r="L21">
        <v>26</v>
      </c>
      <c r="M21">
        <v>6</v>
      </c>
      <c r="N21" t="s">
        <v>34</v>
      </c>
      <c r="O21">
        <v>9.2281903170525101</v>
      </c>
      <c r="P21" t="s">
        <v>58</v>
      </c>
      <c r="Q21" t="s">
        <v>51</v>
      </c>
      <c r="R21">
        <v>2</v>
      </c>
      <c r="S21">
        <v>258</v>
      </c>
      <c r="T21">
        <v>10</v>
      </c>
      <c r="U21">
        <v>30.661677477859499</v>
      </c>
      <c r="V21">
        <f>F21-U21</f>
        <v>8149.6754079475804</v>
      </c>
      <c r="W21" t="s">
        <v>29</v>
      </c>
      <c r="X21">
        <v>2.07875060787496</v>
      </c>
      <c r="Y21" t="str">
        <f>IF(X21&gt;0.5,"High","Normal")</f>
        <v>High</v>
      </c>
      <c r="Z21" t="s">
        <v>30</v>
      </c>
      <c r="AA21">
        <f t="shared" si="0"/>
        <v>0.11884371115449419</v>
      </c>
      <c r="AB21" t="s">
        <v>46</v>
      </c>
      <c r="AC21">
        <v>405.167067888855</v>
      </c>
    </row>
    <row r="22" spans="1:29" x14ac:dyDescent="0.3">
      <c r="A22" t="s">
        <v>153</v>
      </c>
      <c r="B22" t="s">
        <v>80</v>
      </c>
      <c r="C22">
        <v>63.447559185207297</v>
      </c>
      <c r="D22">
        <v>3</v>
      </c>
      <c r="E22">
        <v>253</v>
      </c>
      <c r="F22">
        <v>8318.9031946171708</v>
      </c>
      <c r="G22" t="s">
        <v>33</v>
      </c>
      <c r="H22">
        <v>45</v>
      </c>
      <c r="I22" t="str">
        <f>IF(AND(D22="Out of Stock",H22&lt;10),"Yes","No")</f>
        <v>No</v>
      </c>
      <c r="J22">
        <v>5</v>
      </c>
      <c r="K22" t="str">
        <f>IF(ABS(J22-E127)&gt;2*E128,"High Variability", "Low Variability")</f>
        <v>High Variability</v>
      </c>
      <c r="L22">
        <v>67</v>
      </c>
      <c r="M22">
        <v>7</v>
      </c>
      <c r="N22" t="s">
        <v>26</v>
      </c>
      <c r="O22">
        <v>8.1009731453970293</v>
      </c>
      <c r="P22" t="s">
        <v>37</v>
      </c>
      <c r="Q22" t="s">
        <v>43</v>
      </c>
      <c r="R22">
        <v>16</v>
      </c>
      <c r="S22">
        <v>329</v>
      </c>
      <c r="T22">
        <v>7</v>
      </c>
      <c r="U22">
        <v>39.292875586065698</v>
      </c>
      <c r="V22">
        <f>F22-U22</f>
        <v>8279.610319031106</v>
      </c>
      <c r="W22" t="s">
        <v>61</v>
      </c>
      <c r="X22">
        <v>3.8780989365884802</v>
      </c>
      <c r="Y22" t="str">
        <f>IF(X22&gt;0.5,"High","Normal")</f>
        <v>High</v>
      </c>
      <c r="Z22" t="s">
        <v>30</v>
      </c>
      <c r="AA22">
        <f t="shared" si="0"/>
        <v>0.11943123278439421</v>
      </c>
      <c r="AB22" t="s">
        <v>31</v>
      </c>
      <c r="AC22">
        <v>764.93537594070801</v>
      </c>
    </row>
    <row r="23" spans="1:29" x14ac:dyDescent="0.3">
      <c r="A23" t="s">
        <v>153</v>
      </c>
      <c r="B23" t="s">
        <v>55</v>
      </c>
      <c r="C23">
        <v>42.958384382459997</v>
      </c>
      <c r="D23">
        <v>59</v>
      </c>
      <c r="E23">
        <v>426</v>
      </c>
      <c r="F23">
        <v>8496.1038130898305</v>
      </c>
      <c r="G23" t="s">
        <v>33</v>
      </c>
      <c r="H23">
        <v>93</v>
      </c>
      <c r="I23" t="str">
        <f>IF(AND(D23="Out of Stock",H23&lt;10),"Yes","No")</f>
        <v>No</v>
      </c>
      <c r="J23">
        <v>17</v>
      </c>
      <c r="K23" t="str">
        <f>IF(ABS(J23-E128)&gt;2*E129,"High Variability", "Low Variability")</f>
        <v>High Variability</v>
      </c>
      <c r="L23">
        <v>11</v>
      </c>
      <c r="M23">
        <v>1</v>
      </c>
      <c r="N23" t="s">
        <v>26</v>
      </c>
      <c r="O23">
        <v>2.3483387844177801</v>
      </c>
      <c r="P23" t="s">
        <v>50</v>
      </c>
      <c r="Q23" t="s">
        <v>51</v>
      </c>
      <c r="R23">
        <v>22</v>
      </c>
      <c r="S23">
        <v>564</v>
      </c>
      <c r="T23">
        <v>1</v>
      </c>
      <c r="U23">
        <v>99.466108603599096</v>
      </c>
      <c r="V23">
        <f>F23-U23</f>
        <v>8396.6377044862311</v>
      </c>
      <c r="W23" t="s">
        <v>44</v>
      </c>
      <c r="X23">
        <v>0.39817718685065001</v>
      </c>
      <c r="Y23" t="str">
        <f>IF(X23&gt;0.5,"High","Normal")</f>
        <v>Normal</v>
      </c>
      <c r="Z23" t="s">
        <v>30</v>
      </c>
      <c r="AA23">
        <f t="shared" si="0"/>
        <v>0.17635834858794167</v>
      </c>
      <c r="AB23" t="s">
        <v>39</v>
      </c>
      <c r="AC23">
        <v>802.05631181755803</v>
      </c>
    </row>
    <row r="24" spans="1:29" x14ac:dyDescent="0.3">
      <c r="A24" t="s">
        <v>153</v>
      </c>
      <c r="B24" t="s">
        <v>136</v>
      </c>
      <c r="C24">
        <v>76.962994415193805</v>
      </c>
      <c r="D24">
        <v>83</v>
      </c>
      <c r="E24">
        <v>25</v>
      </c>
      <c r="F24">
        <v>8684.6130592538502</v>
      </c>
      <c r="G24" t="s">
        <v>33</v>
      </c>
      <c r="H24">
        <v>15</v>
      </c>
      <c r="I24" t="str">
        <f>IF(AND(D24="Out of Stock",H24&lt;10),"Yes","No")</f>
        <v>No</v>
      </c>
      <c r="J24">
        <v>18</v>
      </c>
      <c r="K24" t="str">
        <f>IF(ABS(J24-E129)&gt;2*E130,"High Variability", "Low Variability")</f>
        <v>High Variability</v>
      </c>
      <c r="L24">
        <v>66</v>
      </c>
      <c r="M24">
        <v>2</v>
      </c>
      <c r="N24" t="s">
        <v>41</v>
      </c>
      <c r="O24">
        <v>8.2491687048717193</v>
      </c>
      <c r="P24" t="s">
        <v>42</v>
      </c>
      <c r="Q24" t="s">
        <v>59</v>
      </c>
      <c r="R24">
        <v>4</v>
      </c>
      <c r="S24">
        <v>211</v>
      </c>
      <c r="T24">
        <v>2</v>
      </c>
      <c r="U24">
        <v>69.929345518672307</v>
      </c>
      <c r="V24">
        <f>F24-U24</f>
        <v>8614.6837137351777</v>
      </c>
      <c r="W24" t="s">
        <v>44</v>
      </c>
      <c r="X24">
        <v>1.3744289997457499</v>
      </c>
      <c r="Y24" t="str">
        <f>IF(X24&gt;0.5,"High","Normal")</f>
        <v>High</v>
      </c>
      <c r="Z24" t="s">
        <v>30</v>
      </c>
      <c r="AA24">
        <f t="shared" si="0"/>
        <v>0.33141869914062705</v>
      </c>
      <c r="AB24" t="s">
        <v>31</v>
      </c>
      <c r="AC24">
        <v>842.68683000464102</v>
      </c>
    </row>
    <row r="25" spans="1:29" x14ac:dyDescent="0.3">
      <c r="A25" t="s">
        <v>153</v>
      </c>
      <c r="B25" t="s">
        <v>74</v>
      </c>
      <c r="C25">
        <v>4.3243411858641601</v>
      </c>
      <c r="D25">
        <v>30</v>
      </c>
      <c r="E25">
        <v>391</v>
      </c>
      <c r="F25">
        <v>8858.3675710114803</v>
      </c>
      <c r="G25" t="s">
        <v>36</v>
      </c>
      <c r="H25">
        <v>84</v>
      </c>
      <c r="I25" t="str">
        <f>IF(AND(D25="Out of Stock",H25&lt;10),"Yes","No")</f>
        <v>No</v>
      </c>
      <c r="J25">
        <v>5</v>
      </c>
      <c r="K25" t="str">
        <f>IF(ABS(J25-E130)&gt;2*E131,"High Variability", "Low Variability")</f>
        <v>High Variability</v>
      </c>
      <c r="L25">
        <v>29</v>
      </c>
      <c r="M25">
        <v>7</v>
      </c>
      <c r="N25" t="s">
        <v>34</v>
      </c>
      <c r="O25">
        <v>2.92485760114555</v>
      </c>
      <c r="P25" t="s">
        <v>42</v>
      </c>
      <c r="Q25" t="s">
        <v>43</v>
      </c>
      <c r="R25">
        <v>11</v>
      </c>
      <c r="S25">
        <v>568</v>
      </c>
      <c r="T25">
        <v>29</v>
      </c>
      <c r="U25">
        <v>98.6099572427038</v>
      </c>
      <c r="V25">
        <f>F25-U25</f>
        <v>8759.7576137687756</v>
      </c>
      <c r="W25" t="s">
        <v>29</v>
      </c>
      <c r="X25">
        <v>1.3422915627227301</v>
      </c>
      <c r="Y25" t="str">
        <f>IF(X25&gt;0.5,"High","Normal")</f>
        <v>High</v>
      </c>
      <c r="Z25" t="s">
        <v>45</v>
      </c>
      <c r="AA25">
        <f t="shared" si="0"/>
        <v>0.17360907965264755</v>
      </c>
      <c r="AB25" t="s">
        <v>46</v>
      </c>
      <c r="AC25">
        <v>196.329446112412</v>
      </c>
    </row>
    <row r="26" spans="1:29" x14ac:dyDescent="0.3">
      <c r="A26" t="s">
        <v>153</v>
      </c>
      <c r="B26" t="s">
        <v>139</v>
      </c>
      <c r="C26">
        <v>75.270406975724995</v>
      </c>
      <c r="D26">
        <v>58</v>
      </c>
      <c r="E26">
        <v>737</v>
      </c>
      <c r="F26">
        <v>9444.7420330629793</v>
      </c>
      <c r="G26" t="s">
        <v>53</v>
      </c>
      <c r="H26">
        <v>60</v>
      </c>
      <c r="I26" t="str">
        <f>IF(AND(D26="Out of Stock",H26&lt;10),"Yes","No")</f>
        <v>No</v>
      </c>
      <c r="J26">
        <v>18</v>
      </c>
      <c r="K26" t="str">
        <f>IF(ABS(J26-E131)&gt;2*E132,"High Variability", "Low Variability")</f>
        <v>High Variability</v>
      </c>
      <c r="L26">
        <v>85</v>
      </c>
      <c r="M26">
        <v>7</v>
      </c>
      <c r="N26" t="s">
        <v>34</v>
      </c>
      <c r="O26">
        <v>3.8012531329310701</v>
      </c>
      <c r="P26" t="s">
        <v>58</v>
      </c>
      <c r="Q26" t="s">
        <v>28</v>
      </c>
      <c r="R26">
        <v>21</v>
      </c>
      <c r="S26">
        <v>953</v>
      </c>
      <c r="T26">
        <v>11</v>
      </c>
      <c r="U26">
        <v>68.1849190570411</v>
      </c>
      <c r="V26">
        <f>F26-U26</f>
        <v>9376.5571140059383</v>
      </c>
      <c r="W26" t="s">
        <v>29</v>
      </c>
      <c r="X26">
        <v>0.722204401882931</v>
      </c>
      <c r="Y26" t="str">
        <f>IF(X26&gt;0.5,"High","Normal")</f>
        <v>High</v>
      </c>
      <c r="Z26" t="s">
        <v>54</v>
      </c>
      <c r="AA26">
        <f t="shared" si="0"/>
        <v>7.1547659031522659E-2</v>
      </c>
      <c r="AB26" t="s">
        <v>46</v>
      </c>
      <c r="AC26">
        <v>103.916247960704</v>
      </c>
    </row>
    <row r="27" spans="1:29" x14ac:dyDescent="0.3">
      <c r="A27" t="s">
        <v>153</v>
      </c>
      <c r="B27" t="s">
        <v>89</v>
      </c>
      <c r="C27">
        <v>52.075930682707799</v>
      </c>
      <c r="D27">
        <v>75</v>
      </c>
      <c r="E27">
        <v>705</v>
      </c>
      <c r="F27">
        <v>9692.3180402184298</v>
      </c>
      <c r="G27" t="s">
        <v>25</v>
      </c>
      <c r="H27">
        <v>69</v>
      </c>
      <c r="I27" t="str">
        <f>IF(AND(D27="Out of Stock",H27&lt;10),"Yes","No")</f>
        <v>No</v>
      </c>
      <c r="J27">
        <v>1</v>
      </c>
      <c r="K27" t="str">
        <f>IF(ABS(J27-E132)&gt;2*E133,"High Variability", "Low Variability")</f>
        <v>High Variability</v>
      </c>
      <c r="L27">
        <v>88</v>
      </c>
      <c r="M27">
        <v>5</v>
      </c>
      <c r="N27" t="s">
        <v>26</v>
      </c>
      <c r="O27">
        <v>9.2359314372492207</v>
      </c>
      <c r="P27" t="s">
        <v>42</v>
      </c>
      <c r="Q27" t="s">
        <v>28</v>
      </c>
      <c r="R27">
        <v>10</v>
      </c>
      <c r="S27">
        <v>841</v>
      </c>
      <c r="T27">
        <v>12</v>
      </c>
      <c r="U27">
        <v>5.9306936455283097</v>
      </c>
      <c r="V27">
        <f>F27-U27</f>
        <v>9686.3873465729012</v>
      </c>
      <c r="W27" t="s">
        <v>29</v>
      </c>
      <c r="X27">
        <v>0.613326899164507</v>
      </c>
      <c r="Y27" t="str">
        <f>IF(X27&gt;0.5,"High","Normal")</f>
        <v>High</v>
      </c>
      <c r="Z27" t="s">
        <v>38</v>
      </c>
      <c r="AA27">
        <f t="shared" si="0"/>
        <v>7.051954394207265E-3</v>
      </c>
      <c r="AB27" t="s">
        <v>31</v>
      </c>
      <c r="AC27">
        <v>339.67286994860598</v>
      </c>
    </row>
    <row r="28" spans="1:29" x14ac:dyDescent="0.3">
      <c r="A28" t="s">
        <v>151</v>
      </c>
      <c r="B28" t="s">
        <v>129</v>
      </c>
      <c r="C28">
        <v>6.30688317611191</v>
      </c>
      <c r="D28">
        <v>50</v>
      </c>
      <c r="E28">
        <v>946</v>
      </c>
      <c r="F28">
        <v>1292.45841793775</v>
      </c>
      <c r="G28" t="s">
        <v>36</v>
      </c>
      <c r="H28">
        <v>5</v>
      </c>
      <c r="I28" t="str">
        <f>IF(AND(D28="Out of Stock",H28&lt;10),"Yes","No")</f>
        <v>No</v>
      </c>
      <c r="J28">
        <v>4</v>
      </c>
      <c r="K28" t="str">
        <f>IF(ABS(J28-E133)&gt;2*E134,"High Variability", "Low Variability")</f>
        <v>High Variability</v>
      </c>
      <c r="L28">
        <v>51</v>
      </c>
      <c r="M28">
        <v>5</v>
      </c>
      <c r="N28" t="s">
        <v>26</v>
      </c>
      <c r="O28">
        <v>8.4670497708619905</v>
      </c>
      <c r="P28" t="s">
        <v>42</v>
      </c>
      <c r="Q28" t="s">
        <v>28</v>
      </c>
      <c r="R28">
        <v>25</v>
      </c>
      <c r="S28">
        <v>858</v>
      </c>
      <c r="T28">
        <v>21</v>
      </c>
      <c r="U28">
        <v>71.126514720403307</v>
      </c>
      <c r="V28">
        <f>F28-U28</f>
        <v>1221.3319032173467</v>
      </c>
      <c r="W28" t="s">
        <v>29</v>
      </c>
      <c r="X28">
        <v>4.0968813324704501</v>
      </c>
      <c r="Y28" t="str">
        <f>IF(X28&gt;0.5,"High","Normal")</f>
        <v>High</v>
      </c>
      <c r="Z28" t="s">
        <v>54</v>
      </c>
      <c r="AA28">
        <f t="shared" si="0"/>
        <v>8.2898035804665857E-2</v>
      </c>
      <c r="AB28" t="s">
        <v>39</v>
      </c>
      <c r="AC28">
        <v>323.59220343132199</v>
      </c>
    </row>
    <row r="29" spans="1:29" x14ac:dyDescent="0.3">
      <c r="A29" t="s">
        <v>151</v>
      </c>
      <c r="B29" t="s">
        <v>108</v>
      </c>
      <c r="C29">
        <v>49.263205350734097</v>
      </c>
      <c r="D29">
        <v>65</v>
      </c>
      <c r="E29">
        <v>227</v>
      </c>
      <c r="F29">
        <v>1605.8669003924001</v>
      </c>
      <c r="G29" t="s">
        <v>36</v>
      </c>
      <c r="H29">
        <v>5</v>
      </c>
      <c r="I29" t="str">
        <f>IF(AND(D29="Out of Stock",H29&lt;10),"Yes","No")</f>
        <v>No</v>
      </c>
      <c r="J29">
        <v>18</v>
      </c>
      <c r="K29" t="str">
        <f>IF(ABS(J29-E134)&gt;2*E135,"High Variability", "Low Variability")</f>
        <v>High Variability</v>
      </c>
      <c r="L29">
        <v>51</v>
      </c>
      <c r="M29">
        <v>1</v>
      </c>
      <c r="N29" t="s">
        <v>26</v>
      </c>
      <c r="O29">
        <v>9.1605585353818704</v>
      </c>
      <c r="P29" t="s">
        <v>58</v>
      </c>
      <c r="Q29" t="s">
        <v>48</v>
      </c>
      <c r="R29">
        <v>21</v>
      </c>
      <c r="S29">
        <v>588</v>
      </c>
      <c r="T29">
        <v>25</v>
      </c>
      <c r="U29">
        <v>67.779622987078099</v>
      </c>
      <c r="V29">
        <f>F29-U29</f>
        <v>1538.0872774053221</v>
      </c>
      <c r="W29" t="s">
        <v>29</v>
      </c>
      <c r="X29">
        <v>2.5111748302126999</v>
      </c>
      <c r="Y29" t="str">
        <f>IF(X29&gt;0.5,"High","Normal")</f>
        <v>High</v>
      </c>
      <c r="Z29" t="s">
        <v>45</v>
      </c>
      <c r="AA29">
        <f t="shared" si="0"/>
        <v>0.11527146766509881</v>
      </c>
      <c r="AB29" t="s">
        <v>46</v>
      </c>
      <c r="AC29">
        <v>482.19123860252802</v>
      </c>
    </row>
    <row r="30" spans="1:29" x14ac:dyDescent="0.3">
      <c r="A30" t="s">
        <v>151</v>
      </c>
      <c r="B30" t="s">
        <v>135</v>
      </c>
      <c r="C30">
        <v>89.104367292102197</v>
      </c>
      <c r="D30">
        <v>99</v>
      </c>
      <c r="E30">
        <v>618</v>
      </c>
      <c r="F30">
        <v>2048.2900998487098</v>
      </c>
      <c r="G30" t="s">
        <v>36</v>
      </c>
      <c r="H30">
        <v>73</v>
      </c>
      <c r="I30" t="str">
        <f>IF(AND(D30="Out of Stock",H30&lt;10),"Yes","No")</f>
        <v>No</v>
      </c>
      <c r="J30">
        <v>26</v>
      </c>
      <c r="K30" t="str">
        <f>IF(ABS(J30-E135)&gt;2*E136,"High Variability", "Low Variability")</f>
        <v>High Variability</v>
      </c>
      <c r="L30">
        <v>80</v>
      </c>
      <c r="M30">
        <v>10</v>
      </c>
      <c r="N30" t="s">
        <v>34</v>
      </c>
      <c r="O30">
        <v>8.3816156249226292</v>
      </c>
      <c r="P30" t="s">
        <v>42</v>
      </c>
      <c r="Q30" t="s">
        <v>59</v>
      </c>
      <c r="R30">
        <v>24</v>
      </c>
      <c r="S30">
        <v>589</v>
      </c>
      <c r="T30">
        <v>22</v>
      </c>
      <c r="U30">
        <v>33.808636513209002</v>
      </c>
      <c r="V30">
        <f>F30-U30</f>
        <v>2014.4814633355008</v>
      </c>
      <c r="W30" t="s">
        <v>61</v>
      </c>
      <c r="X30">
        <v>4.8434565771180402</v>
      </c>
      <c r="Y30" t="str">
        <f>IF(X30&gt;0.5,"High","Normal")</f>
        <v>High</v>
      </c>
      <c r="Z30" t="s">
        <v>38</v>
      </c>
      <c r="AA30">
        <f t="shared" si="0"/>
        <v>5.7400061991865876E-2</v>
      </c>
      <c r="AB30" t="s">
        <v>31</v>
      </c>
      <c r="AC30">
        <v>465.45700596368698</v>
      </c>
    </row>
    <row r="31" spans="1:29" x14ac:dyDescent="0.3">
      <c r="A31" t="s">
        <v>151</v>
      </c>
      <c r="B31" t="s">
        <v>76</v>
      </c>
      <c r="C31">
        <v>39.629343985092603</v>
      </c>
      <c r="D31">
        <v>73</v>
      </c>
      <c r="E31">
        <v>142</v>
      </c>
      <c r="F31">
        <v>2174.7770543506499</v>
      </c>
      <c r="G31" t="s">
        <v>53</v>
      </c>
      <c r="H31">
        <v>82</v>
      </c>
      <c r="I31" t="str">
        <f>IF(AND(D31="Out of Stock",H31&lt;10),"Yes","No")</f>
        <v>No</v>
      </c>
      <c r="J31">
        <v>11</v>
      </c>
      <c r="K31" t="str">
        <f>IF(ABS(J31-E136)&gt;2*E137,"High Variability", "Low Variability")</f>
        <v>High Variability</v>
      </c>
      <c r="L31">
        <v>52</v>
      </c>
      <c r="M31">
        <v>3</v>
      </c>
      <c r="N31" t="s">
        <v>41</v>
      </c>
      <c r="O31">
        <v>2.2310736812817198</v>
      </c>
      <c r="P31" t="s">
        <v>50</v>
      </c>
      <c r="Q31" t="s">
        <v>43</v>
      </c>
      <c r="R31">
        <v>19</v>
      </c>
      <c r="S31">
        <v>934</v>
      </c>
      <c r="T31">
        <v>23</v>
      </c>
      <c r="U31">
        <v>78.280383118415301</v>
      </c>
      <c r="V31">
        <f>F31-U31</f>
        <v>2096.4966712322348</v>
      </c>
      <c r="W31" t="s">
        <v>29</v>
      </c>
      <c r="X31">
        <v>3.79723121711418</v>
      </c>
      <c r="Y31" t="str">
        <f>IF(X31&gt;0.5,"High","Normal")</f>
        <v>High</v>
      </c>
      <c r="Z31" t="s">
        <v>30</v>
      </c>
      <c r="AA31">
        <f t="shared" si="0"/>
        <v>8.3811973360187683E-2</v>
      </c>
      <c r="AB31" t="s">
        <v>31</v>
      </c>
      <c r="AC31">
        <v>458.53594573920901</v>
      </c>
    </row>
    <row r="32" spans="1:29" x14ac:dyDescent="0.3">
      <c r="A32" t="s">
        <v>151</v>
      </c>
      <c r="B32" t="s">
        <v>73</v>
      </c>
      <c r="C32">
        <v>27.679780886501899</v>
      </c>
      <c r="D32">
        <v>55</v>
      </c>
      <c r="E32">
        <v>884</v>
      </c>
      <c r="F32">
        <v>2390.8078665561702</v>
      </c>
      <c r="G32" t="s">
        <v>36</v>
      </c>
      <c r="H32">
        <v>71</v>
      </c>
      <c r="I32" t="str">
        <f>IF(AND(D32="Out of Stock",H32&lt;10),"Yes","No")</f>
        <v>No</v>
      </c>
      <c r="J32">
        <v>1</v>
      </c>
      <c r="K32" t="str">
        <f>IF(ABS(J32-E137)&gt;2*E138,"High Variability", "Low Variability")</f>
        <v>High Variability</v>
      </c>
      <c r="L32">
        <v>63</v>
      </c>
      <c r="M32">
        <v>10</v>
      </c>
      <c r="N32" t="s">
        <v>34</v>
      </c>
      <c r="O32">
        <v>9.5676489209230393</v>
      </c>
      <c r="P32" t="s">
        <v>50</v>
      </c>
      <c r="Q32" t="s">
        <v>43</v>
      </c>
      <c r="R32">
        <v>22</v>
      </c>
      <c r="S32">
        <v>780</v>
      </c>
      <c r="T32">
        <v>28</v>
      </c>
      <c r="U32">
        <v>50.120839612977299</v>
      </c>
      <c r="V32">
        <f>F32-U32</f>
        <v>2340.6870269431929</v>
      </c>
      <c r="W32" t="s">
        <v>44</v>
      </c>
      <c r="X32">
        <v>2.5912754732111098</v>
      </c>
      <c r="Y32" t="str">
        <f>IF(X32&gt;0.5,"High","Normal")</f>
        <v>High</v>
      </c>
      <c r="Z32" t="s">
        <v>45</v>
      </c>
      <c r="AA32">
        <f t="shared" si="0"/>
        <v>6.4257486683304235E-2</v>
      </c>
      <c r="AB32" t="s">
        <v>39</v>
      </c>
      <c r="AC32">
        <v>205.57199582694699</v>
      </c>
    </row>
    <row r="33" spans="1:29" x14ac:dyDescent="0.3">
      <c r="A33" t="s">
        <v>151</v>
      </c>
      <c r="B33" t="s">
        <v>134</v>
      </c>
      <c r="C33">
        <v>68.911246211606297</v>
      </c>
      <c r="D33">
        <v>82</v>
      </c>
      <c r="E33">
        <v>663</v>
      </c>
      <c r="F33">
        <v>2411.7546321104901</v>
      </c>
      <c r="G33" t="s">
        <v>36</v>
      </c>
      <c r="H33">
        <v>65</v>
      </c>
      <c r="I33" t="str">
        <f>IF(AND(D33="Out of Stock",H33&lt;10),"Yes","No")</f>
        <v>No</v>
      </c>
      <c r="J33">
        <v>24</v>
      </c>
      <c r="K33" t="str">
        <f>IF(ABS(J33-E138)&gt;2*E139,"High Variability", "Low Variability")</f>
        <v>High Variability</v>
      </c>
      <c r="L33">
        <v>7</v>
      </c>
      <c r="M33">
        <v>8</v>
      </c>
      <c r="N33" t="s">
        <v>26</v>
      </c>
      <c r="O33">
        <v>4.94983957799694</v>
      </c>
      <c r="P33" t="s">
        <v>37</v>
      </c>
      <c r="Q33" t="s">
        <v>51</v>
      </c>
      <c r="R33">
        <v>20</v>
      </c>
      <c r="S33">
        <v>443</v>
      </c>
      <c r="T33">
        <v>5</v>
      </c>
      <c r="U33">
        <v>97.730593800533001</v>
      </c>
      <c r="V33">
        <f>F33-U33</f>
        <v>2314.0240383099572</v>
      </c>
      <c r="W33" t="s">
        <v>44</v>
      </c>
      <c r="X33">
        <v>0.77300613406724705</v>
      </c>
      <c r="Y33" t="str">
        <f>IF(X33&gt;0.5,"High","Normal")</f>
        <v>High</v>
      </c>
      <c r="Z33" t="s">
        <v>30</v>
      </c>
      <c r="AA33">
        <f t="shared" si="0"/>
        <v>0.22061082122016479</v>
      </c>
      <c r="AB33" t="s">
        <v>46</v>
      </c>
      <c r="AC33">
        <v>682.97101822609295</v>
      </c>
    </row>
    <row r="34" spans="1:29" x14ac:dyDescent="0.3">
      <c r="A34" t="s">
        <v>151</v>
      </c>
      <c r="B34" t="s">
        <v>128</v>
      </c>
      <c r="C34">
        <v>57.449742958971399</v>
      </c>
      <c r="D34">
        <v>14</v>
      </c>
      <c r="E34">
        <v>359</v>
      </c>
      <c r="F34">
        <v>2483.7601775427902</v>
      </c>
      <c r="G34" t="s">
        <v>36</v>
      </c>
      <c r="H34">
        <v>96</v>
      </c>
      <c r="I34" t="str">
        <f>IF(AND(D34="Out of Stock",H34&lt;10),"Yes","No")</f>
        <v>No</v>
      </c>
      <c r="J34">
        <v>28</v>
      </c>
      <c r="K34" t="str">
        <f>IF(ABS(J34-E139)&gt;2*E140,"High Variability", "Low Variability")</f>
        <v>High Variability</v>
      </c>
      <c r="L34">
        <v>57</v>
      </c>
      <c r="M34">
        <v>4</v>
      </c>
      <c r="N34" t="s">
        <v>26</v>
      </c>
      <c r="O34">
        <v>6.7809466256178901</v>
      </c>
      <c r="P34" t="s">
        <v>37</v>
      </c>
      <c r="Q34" t="s">
        <v>43</v>
      </c>
      <c r="R34">
        <v>26</v>
      </c>
      <c r="S34">
        <v>334</v>
      </c>
      <c r="T34">
        <v>5</v>
      </c>
      <c r="U34">
        <v>42.952444748991802</v>
      </c>
      <c r="V34">
        <f>F34-U34</f>
        <v>2440.8077327937986</v>
      </c>
      <c r="W34" t="s">
        <v>61</v>
      </c>
      <c r="X34">
        <v>3.0551418183075398</v>
      </c>
      <c r="Y34" t="str">
        <f>IF(X34&gt;0.5,"High","Normal")</f>
        <v>High</v>
      </c>
      <c r="Z34" t="s">
        <v>30</v>
      </c>
      <c r="AA34">
        <f t="shared" si="0"/>
        <v>0.12860013397901737</v>
      </c>
      <c r="AB34" t="s">
        <v>31</v>
      </c>
      <c r="AC34">
        <v>852.56809891984994</v>
      </c>
    </row>
    <row r="35" spans="1:29" x14ac:dyDescent="0.3">
      <c r="A35" t="s">
        <v>151</v>
      </c>
      <c r="B35" t="s">
        <v>97</v>
      </c>
      <c r="C35">
        <v>27.082207199888899</v>
      </c>
      <c r="D35">
        <v>75</v>
      </c>
      <c r="E35">
        <v>859</v>
      </c>
      <c r="F35">
        <v>2556.7673606335902</v>
      </c>
      <c r="G35" t="s">
        <v>25</v>
      </c>
      <c r="H35">
        <v>92</v>
      </c>
      <c r="I35" t="str">
        <f>IF(AND(D35="Out of Stock",H35&lt;10),"Yes","No")</f>
        <v>No</v>
      </c>
      <c r="J35">
        <v>29</v>
      </c>
      <c r="K35" t="str">
        <f>IF(ABS(J35-E140)&gt;2*E141,"High Variability", "Low Variability")</f>
        <v>High Variability</v>
      </c>
      <c r="L35">
        <v>6</v>
      </c>
      <c r="M35">
        <v>8</v>
      </c>
      <c r="N35" t="s">
        <v>26</v>
      </c>
      <c r="O35">
        <v>4.0709558370840799</v>
      </c>
      <c r="P35" t="s">
        <v>27</v>
      </c>
      <c r="Q35" t="s">
        <v>59</v>
      </c>
      <c r="R35">
        <v>18</v>
      </c>
      <c r="S35">
        <v>870</v>
      </c>
      <c r="T35">
        <v>23</v>
      </c>
      <c r="U35">
        <v>77.322353211051606</v>
      </c>
      <c r="V35">
        <f>F35-U35</f>
        <v>2479.4450074225388</v>
      </c>
      <c r="W35" t="s">
        <v>29</v>
      </c>
      <c r="X35">
        <v>3.6486105925361998</v>
      </c>
      <c r="Y35" t="str">
        <f>IF(X35&gt;0.5,"High","Normal")</f>
        <v>High</v>
      </c>
      <c r="Z35" t="s">
        <v>30</v>
      </c>
      <c r="AA35">
        <f t="shared" si="0"/>
        <v>8.8876268058680014E-2</v>
      </c>
      <c r="AB35" t="s">
        <v>31</v>
      </c>
      <c r="AC35">
        <v>380.43593711196399</v>
      </c>
    </row>
    <row r="36" spans="1:29" x14ac:dyDescent="0.3">
      <c r="A36" t="s">
        <v>151</v>
      </c>
      <c r="B36" t="s">
        <v>81</v>
      </c>
      <c r="C36">
        <v>8.0228592105263896</v>
      </c>
      <c r="D36">
        <v>10</v>
      </c>
      <c r="E36">
        <v>327</v>
      </c>
      <c r="F36">
        <v>2766.3423668660798</v>
      </c>
      <c r="G36" t="s">
        <v>53</v>
      </c>
      <c r="H36">
        <v>60</v>
      </c>
      <c r="I36" t="str">
        <f>IF(AND(D36="Out of Stock",H36&lt;10),"Yes","No")</f>
        <v>No</v>
      </c>
      <c r="J36">
        <v>26</v>
      </c>
      <c r="K36" t="str">
        <f>IF(ABS(J36-E141)&gt;2*E142,"High Variability", "Low Variability")</f>
        <v>High Variability</v>
      </c>
      <c r="L36">
        <v>35</v>
      </c>
      <c r="M36">
        <v>7</v>
      </c>
      <c r="N36" t="s">
        <v>26</v>
      </c>
      <c r="O36">
        <v>8.9545283153180097</v>
      </c>
      <c r="P36" t="s">
        <v>50</v>
      </c>
      <c r="Q36" t="s">
        <v>43</v>
      </c>
      <c r="R36">
        <v>27</v>
      </c>
      <c r="S36">
        <v>806</v>
      </c>
      <c r="T36">
        <v>30</v>
      </c>
      <c r="U36">
        <v>51.634893400109299</v>
      </c>
      <c r="V36">
        <f>F36-U36</f>
        <v>2714.7074734659705</v>
      </c>
      <c r="W36" t="s">
        <v>29</v>
      </c>
      <c r="X36">
        <v>0.96539470535239302</v>
      </c>
      <c r="Y36" t="str">
        <f>IF(X36&gt;0.5,"High","Normal")</f>
        <v>High</v>
      </c>
      <c r="Z36" t="s">
        <v>30</v>
      </c>
      <c r="AA36">
        <f t="shared" si="0"/>
        <v>6.4063143176314272E-2</v>
      </c>
      <c r="AB36" t="s">
        <v>39</v>
      </c>
      <c r="AC36">
        <v>880.08098824716103</v>
      </c>
    </row>
    <row r="37" spans="1:29" x14ac:dyDescent="0.3">
      <c r="A37" t="s">
        <v>151</v>
      </c>
      <c r="B37" t="s">
        <v>49</v>
      </c>
      <c r="C37">
        <v>1.6999760138659299</v>
      </c>
      <c r="D37">
        <v>87</v>
      </c>
      <c r="E37">
        <v>147</v>
      </c>
      <c r="F37">
        <v>2828.3487459757498</v>
      </c>
      <c r="G37" t="s">
        <v>25</v>
      </c>
      <c r="H37">
        <v>90</v>
      </c>
      <c r="I37" t="str">
        <f>IF(AND(D37="Out of Stock",H37&lt;10),"Yes","No")</f>
        <v>No</v>
      </c>
      <c r="J37">
        <v>27</v>
      </c>
      <c r="K37" t="str">
        <f>IF(ABS(J37-E142)&gt;2*E143,"High Variability", "Low Variability")</f>
        <v>High Variability</v>
      </c>
      <c r="L37">
        <v>66</v>
      </c>
      <c r="M37">
        <v>3</v>
      </c>
      <c r="N37" t="s">
        <v>26</v>
      </c>
      <c r="O37">
        <v>4.4440988643822896</v>
      </c>
      <c r="P37" t="s">
        <v>50</v>
      </c>
      <c r="Q37" t="s">
        <v>51</v>
      </c>
      <c r="R37">
        <v>10</v>
      </c>
      <c r="S37">
        <v>104</v>
      </c>
      <c r="T37">
        <v>17</v>
      </c>
      <c r="U37">
        <v>56.766475557431797</v>
      </c>
      <c r="V37">
        <f>F37-U37</f>
        <v>2771.5822704183179</v>
      </c>
      <c r="W37" t="s">
        <v>44</v>
      </c>
      <c r="X37">
        <v>2.7791935115711599</v>
      </c>
      <c r="Y37" t="str">
        <f>IF(X37&gt;0.5,"High","Normal")</f>
        <v>High</v>
      </c>
      <c r="Z37" t="s">
        <v>30</v>
      </c>
      <c r="AA37">
        <f t="shared" si="0"/>
        <v>0.54583149574453649</v>
      </c>
      <c r="AB37" t="s">
        <v>46</v>
      </c>
      <c r="AC37">
        <v>235.461236735537</v>
      </c>
    </row>
    <row r="38" spans="1:29" x14ac:dyDescent="0.3">
      <c r="A38" t="s">
        <v>151</v>
      </c>
      <c r="B38" t="s">
        <v>63</v>
      </c>
      <c r="C38">
        <v>71.213389075359999</v>
      </c>
      <c r="D38">
        <v>41</v>
      </c>
      <c r="E38">
        <v>336</v>
      </c>
      <c r="F38">
        <v>2873.74144602144</v>
      </c>
      <c r="G38" t="s">
        <v>36</v>
      </c>
      <c r="H38">
        <v>100</v>
      </c>
      <c r="I38" t="str">
        <f>IF(AND(D38="Out of Stock",H38&lt;10),"Yes","No")</f>
        <v>No</v>
      </c>
      <c r="J38">
        <v>30</v>
      </c>
      <c r="K38" t="str">
        <f>IF(ABS(J38-E143)&gt;2*E144,"High Variability", "Low Variability")</f>
        <v>High Variability</v>
      </c>
      <c r="L38">
        <v>85</v>
      </c>
      <c r="M38">
        <v>4</v>
      </c>
      <c r="N38" t="s">
        <v>34</v>
      </c>
      <c r="O38">
        <v>1.32527401018452</v>
      </c>
      <c r="P38" t="s">
        <v>50</v>
      </c>
      <c r="Q38" t="s">
        <v>43</v>
      </c>
      <c r="R38">
        <v>3</v>
      </c>
      <c r="S38">
        <v>563</v>
      </c>
      <c r="T38">
        <v>3</v>
      </c>
      <c r="U38">
        <v>32.321286213424003</v>
      </c>
      <c r="V38">
        <f>F38-U38</f>
        <v>2841.4201598080158</v>
      </c>
      <c r="W38" t="s">
        <v>44</v>
      </c>
      <c r="X38">
        <v>2.1612537475559099</v>
      </c>
      <c r="Y38" t="str">
        <f>IF(X38&gt;0.5,"High","Normal")</f>
        <v>High</v>
      </c>
      <c r="Z38" t="s">
        <v>30</v>
      </c>
      <c r="AA38">
        <f t="shared" si="0"/>
        <v>5.740903412686324E-2</v>
      </c>
      <c r="AB38" t="s">
        <v>31</v>
      </c>
      <c r="AC38">
        <v>402.96878907376998</v>
      </c>
    </row>
    <row r="39" spans="1:29" x14ac:dyDescent="0.3">
      <c r="A39" t="s">
        <v>151</v>
      </c>
      <c r="B39" t="s">
        <v>106</v>
      </c>
      <c r="C39">
        <v>79.855058340789398</v>
      </c>
      <c r="D39">
        <v>16</v>
      </c>
      <c r="E39">
        <v>701</v>
      </c>
      <c r="F39">
        <v>2925.6751703038099</v>
      </c>
      <c r="G39" t="s">
        <v>53</v>
      </c>
      <c r="H39">
        <v>97</v>
      </c>
      <c r="I39" t="str">
        <f>IF(AND(D39="Out of Stock",H39&lt;10),"Yes","No")</f>
        <v>No</v>
      </c>
      <c r="J39">
        <v>11</v>
      </c>
      <c r="K39" t="str">
        <f>IF(ABS(J39-E144)&gt;2*E145,"High Variability", "Low Variability")</f>
        <v>High Variability</v>
      </c>
      <c r="L39">
        <v>11</v>
      </c>
      <c r="M39">
        <v>5</v>
      </c>
      <c r="N39" t="s">
        <v>34</v>
      </c>
      <c r="O39">
        <v>5.0143649550309002</v>
      </c>
      <c r="P39" t="s">
        <v>58</v>
      </c>
      <c r="Q39" t="s">
        <v>48</v>
      </c>
      <c r="R39">
        <v>27</v>
      </c>
      <c r="S39">
        <v>918</v>
      </c>
      <c r="T39">
        <v>5</v>
      </c>
      <c r="U39">
        <v>30.323545256616502</v>
      </c>
      <c r="V39">
        <f>F39-U39</f>
        <v>2895.3516250471935</v>
      </c>
      <c r="W39" t="s">
        <v>44</v>
      </c>
      <c r="X39">
        <v>4.5489196593963799</v>
      </c>
      <c r="Y39" t="str">
        <f>IF(X39&gt;0.5,"High","Normal")</f>
        <v>High</v>
      </c>
      <c r="Z39" t="s">
        <v>54</v>
      </c>
      <c r="AA39">
        <f t="shared" si="0"/>
        <v>3.3032184375399239E-2</v>
      </c>
      <c r="AB39" t="s">
        <v>31</v>
      </c>
      <c r="AC39">
        <v>323.01292795247798</v>
      </c>
    </row>
    <row r="40" spans="1:29" x14ac:dyDescent="0.3">
      <c r="A40" t="s">
        <v>151</v>
      </c>
      <c r="B40" t="s">
        <v>119</v>
      </c>
      <c r="C40">
        <v>37.931812382790298</v>
      </c>
      <c r="D40">
        <v>29</v>
      </c>
      <c r="E40">
        <v>163</v>
      </c>
      <c r="F40">
        <v>3550.21843278099</v>
      </c>
      <c r="G40" t="s">
        <v>25</v>
      </c>
      <c r="H40">
        <v>0</v>
      </c>
      <c r="I40" t="str">
        <f>IF(AND(D40="Out of Stock",H40&lt;10),"Yes","No")</f>
        <v>No</v>
      </c>
      <c r="J40">
        <v>8</v>
      </c>
      <c r="K40" t="str">
        <f>IF(ABS(J40-E145)&gt;2*E146,"High Variability", "Low Variability")</f>
        <v>High Variability</v>
      </c>
      <c r="L40">
        <v>58</v>
      </c>
      <c r="M40">
        <v>8</v>
      </c>
      <c r="N40" t="s">
        <v>26</v>
      </c>
      <c r="O40">
        <v>1.19425186488499</v>
      </c>
      <c r="P40" t="s">
        <v>58</v>
      </c>
      <c r="Q40" t="s">
        <v>51</v>
      </c>
      <c r="R40">
        <v>2</v>
      </c>
      <c r="S40">
        <v>375</v>
      </c>
      <c r="T40">
        <v>18</v>
      </c>
      <c r="U40">
        <v>97.113581563462205</v>
      </c>
      <c r="V40">
        <f>F40-U40</f>
        <v>3453.104851217528</v>
      </c>
      <c r="W40" t="s">
        <v>44</v>
      </c>
      <c r="X40">
        <v>1.9834678721741801</v>
      </c>
      <c r="Y40" t="str">
        <f>IF(X40&gt;0.5,"High","Normal")</f>
        <v>High</v>
      </c>
      <c r="Z40" t="s">
        <v>45</v>
      </c>
      <c r="AA40">
        <f t="shared" si="0"/>
        <v>0.25896955083589923</v>
      </c>
      <c r="AB40" t="s">
        <v>46</v>
      </c>
      <c r="AC40">
        <v>299.70630311810299</v>
      </c>
    </row>
    <row r="41" spans="1:29" x14ac:dyDescent="0.3">
      <c r="A41" t="s">
        <v>151</v>
      </c>
      <c r="B41" t="s">
        <v>77</v>
      </c>
      <c r="C41">
        <v>97.446946617892806</v>
      </c>
      <c r="D41">
        <v>9</v>
      </c>
      <c r="E41">
        <v>353</v>
      </c>
      <c r="F41">
        <v>3716.49332589403</v>
      </c>
      <c r="G41" t="s">
        <v>53</v>
      </c>
      <c r="H41">
        <v>59</v>
      </c>
      <c r="I41" t="str">
        <f>IF(AND(D41="Out of Stock",H41&lt;10),"Yes","No")</f>
        <v>No</v>
      </c>
      <c r="J41">
        <v>16</v>
      </c>
      <c r="K41" t="str">
        <f>IF(ABS(J41-E146)&gt;2*E147,"High Variability", "Low Variability")</f>
        <v>High Variability</v>
      </c>
      <c r="L41">
        <v>48</v>
      </c>
      <c r="M41">
        <v>4</v>
      </c>
      <c r="N41" t="s">
        <v>26</v>
      </c>
      <c r="O41">
        <v>6.5075486210785503</v>
      </c>
      <c r="P41" t="s">
        <v>58</v>
      </c>
      <c r="Q41" t="s">
        <v>51</v>
      </c>
      <c r="R41">
        <v>26</v>
      </c>
      <c r="S41">
        <v>171</v>
      </c>
      <c r="T41">
        <v>4</v>
      </c>
      <c r="U41">
        <v>15.972229757181699</v>
      </c>
      <c r="V41">
        <f>F41-U41</f>
        <v>3700.5210961368484</v>
      </c>
      <c r="W41" t="s">
        <v>61</v>
      </c>
      <c r="X41">
        <v>2.1193197367249201</v>
      </c>
      <c r="Y41" t="str">
        <f>IF(X41&gt;0.5,"High","Normal")</f>
        <v>High</v>
      </c>
      <c r="Z41" t="s">
        <v>45</v>
      </c>
      <c r="AA41">
        <f t="shared" si="0"/>
        <v>9.3404852381179529E-2</v>
      </c>
      <c r="AB41" t="s">
        <v>46</v>
      </c>
      <c r="AC41">
        <v>617.86691645837698</v>
      </c>
    </row>
    <row r="42" spans="1:29" x14ac:dyDescent="0.3">
      <c r="A42" t="s">
        <v>151</v>
      </c>
      <c r="B42" t="s">
        <v>148</v>
      </c>
      <c r="C42">
        <v>3.5261112591434101</v>
      </c>
      <c r="D42">
        <v>56</v>
      </c>
      <c r="E42">
        <v>62</v>
      </c>
      <c r="F42">
        <v>4370.9165799845296</v>
      </c>
      <c r="G42" t="s">
        <v>53</v>
      </c>
      <c r="H42">
        <v>46</v>
      </c>
      <c r="I42" t="str">
        <f>IF(AND(D42="Out of Stock",H42&lt;10),"Yes","No")</f>
        <v>No</v>
      </c>
      <c r="J42">
        <v>19</v>
      </c>
      <c r="K42" t="str">
        <f>IF(ABS(J42-E147)&gt;2*E148,"High Variability", "Low Variability")</f>
        <v>High Variability</v>
      </c>
      <c r="L42">
        <v>4</v>
      </c>
      <c r="M42">
        <v>9</v>
      </c>
      <c r="N42" t="s">
        <v>34</v>
      </c>
      <c r="O42">
        <v>7.9048456112096703</v>
      </c>
      <c r="P42" t="s">
        <v>50</v>
      </c>
      <c r="Q42" t="s">
        <v>28</v>
      </c>
      <c r="R42">
        <v>10</v>
      </c>
      <c r="S42">
        <v>535</v>
      </c>
      <c r="T42">
        <v>13</v>
      </c>
      <c r="U42">
        <v>65.765155926367399</v>
      </c>
      <c r="V42">
        <f>F42-U42</f>
        <v>4305.1514240581619</v>
      </c>
      <c r="W42" t="s">
        <v>44</v>
      </c>
      <c r="X42">
        <v>3.3762378347179798</v>
      </c>
      <c r="Y42" t="str">
        <f>IF(X42&gt;0.5,"High","Normal")</f>
        <v>High</v>
      </c>
      <c r="Z42" t="s">
        <v>30</v>
      </c>
      <c r="AA42">
        <f t="shared" si="0"/>
        <v>0.12292552509601383</v>
      </c>
      <c r="AB42" t="s">
        <v>46</v>
      </c>
      <c r="AC42">
        <v>540.13242286796697</v>
      </c>
    </row>
    <row r="43" spans="1:29" x14ac:dyDescent="0.3">
      <c r="A43" t="s">
        <v>151</v>
      </c>
      <c r="B43" t="s">
        <v>132</v>
      </c>
      <c r="C43">
        <v>72.819206930318202</v>
      </c>
      <c r="D43">
        <v>9</v>
      </c>
      <c r="E43">
        <v>774</v>
      </c>
      <c r="F43">
        <v>4384.4134000458598</v>
      </c>
      <c r="G43" t="s">
        <v>36</v>
      </c>
      <c r="H43">
        <v>48</v>
      </c>
      <c r="I43" t="str">
        <f>IF(AND(D43="Out of Stock",H43&lt;10),"Yes","No")</f>
        <v>No</v>
      </c>
      <c r="J43">
        <v>6</v>
      </c>
      <c r="K43" t="str">
        <f>IF(ABS(J43-E148)&gt;2*E149,"High Variability", "Low Variability")</f>
        <v>High Variability</v>
      </c>
      <c r="L43">
        <v>8</v>
      </c>
      <c r="M43">
        <v>5</v>
      </c>
      <c r="N43" t="s">
        <v>26</v>
      </c>
      <c r="O43">
        <v>4.0662775015120403</v>
      </c>
      <c r="P43" t="s">
        <v>27</v>
      </c>
      <c r="Q43" t="s">
        <v>48</v>
      </c>
      <c r="R43">
        <v>28</v>
      </c>
      <c r="S43">
        <v>698</v>
      </c>
      <c r="T43">
        <v>1</v>
      </c>
      <c r="U43">
        <v>19.789592941903599</v>
      </c>
      <c r="V43">
        <f>F43-U43</f>
        <v>4364.6238071039561</v>
      </c>
      <c r="W43" t="s">
        <v>29</v>
      </c>
      <c r="X43">
        <v>2.54754712154871</v>
      </c>
      <c r="Y43" t="str">
        <f>IF(X43&gt;0.5,"High","Normal")</f>
        <v>High</v>
      </c>
      <c r="Z43" t="s">
        <v>45</v>
      </c>
      <c r="AA43">
        <f t="shared" si="0"/>
        <v>2.8351852352297421E-2</v>
      </c>
      <c r="AB43" t="s">
        <v>31</v>
      </c>
      <c r="AC43">
        <v>276.77833594679799</v>
      </c>
    </row>
    <row r="44" spans="1:29" x14ac:dyDescent="0.3">
      <c r="A44" t="s">
        <v>151</v>
      </c>
      <c r="B44" t="s">
        <v>144</v>
      </c>
      <c r="C44">
        <v>69.290831002905406</v>
      </c>
      <c r="D44">
        <v>88</v>
      </c>
      <c r="E44">
        <v>114</v>
      </c>
      <c r="F44">
        <v>4531.4021336919004</v>
      </c>
      <c r="G44" t="s">
        <v>36</v>
      </c>
      <c r="H44">
        <v>63</v>
      </c>
      <c r="I44" t="str">
        <f>IF(AND(D44="Out of Stock",H44&lt;10),"Yes","No")</f>
        <v>No</v>
      </c>
      <c r="J44">
        <v>17</v>
      </c>
      <c r="K44" t="str">
        <f>IF(ABS(J44-E149)&gt;2*E150,"High Variability", "Low Variability")</f>
        <v>High Variability</v>
      </c>
      <c r="L44">
        <v>66</v>
      </c>
      <c r="M44">
        <v>1</v>
      </c>
      <c r="N44" t="s">
        <v>41</v>
      </c>
      <c r="O44">
        <v>7.00643205900439</v>
      </c>
      <c r="P44" t="s">
        <v>50</v>
      </c>
      <c r="Q44" t="s">
        <v>59</v>
      </c>
      <c r="R44">
        <v>21</v>
      </c>
      <c r="S44">
        <v>824</v>
      </c>
      <c r="T44">
        <v>20</v>
      </c>
      <c r="U44">
        <v>35.633652343343797</v>
      </c>
      <c r="V44">
        <f>F44-U44</f>
        <v>4495.7684813485566</v>
      </c>
      <c r="W44" t="s">
        <v>44</v>
      </c>
      <c r="X44">
        <v>4.1657817954241398</v>
      </c>
      <c r="Y44" t="str">
        <f>IF(X44&gt;0.5,"High","Normal")</f>
        <v>High</v>
      </c>
      <c r="Z44" t="s">
        <v>38</v>
      </c>
      <c r="AA44">
        <f t="shared" si="0"/>
        <v>4.3244723717650237E-2</v>
      </c>
      <c r="AB44" t="s">
        <v>46</v>
      </c>
      <c r="AC44">
        <v>823.52384588815505</v>
      </c>
    </row>
    <row r="45" spans="1:29" x14ac:dyDescent="0.3">
      <c r="A45" t="s">
        <v>151</v>
      </c>
      <c r="B45" t="s">
        <v>138</v>
      </c>
      <c r="C45">
        <v>80.414036650355698</v>
      </c>
      <c r="D45">
        <v>24</v>
      </c>
      <c r="E45">
        <v>79</v>
      </c>
      <c r="F45">
        <v>5133.8467010866898</v>
      </c>
      <c r="G45" t="s">
        <v>53</v>
      </c>
      <c r="H45">
        <v>5</v>
      </c>
      <c r="I45" t="str">
        <f>IF(AND(D45="Out of Stock",H45&lt;10),"Yes","No")</f>
        <v>No</v>
      </c>
      <c r="J45">
        <v>7</v>
      </c>
      <c r="K45" t="str">
        <f>IF(ABS(J45-E150)&gt;2*E151,"High Variability", "Low Variability")</f>
        <v>High Variability</v>
      </c>
      <c r="L45">
        <v>55</v>
      </c>
      <c r="M45">
        <v>10</v>
      </c>
      <c r="N45" t="s">
        <v>34</v>
      </c>
      <c r="O45">
        <v>6.5758037975485299</v>
      </c>
      <c r="P45" t="s">
        <v>27</v>
      </c>
      <c r="Q45" t="s">
        <v>59</v>
      </c>
      <c r="R45">
        <v>27</v>
      </c>
      <c r="S45">
        <v>523</v>
      </c>
      <c r="T45">
        <v>17</v>
      </c>
      <c r="U45">
        <v>28.696996824143099</v>
      </c>
      <c r="V45">
        <f>F45-U45</f>
        <v>5105.1497042625469</v>
      </c>
      <c r="W45" t="s">
        <v>44</v>
      </c>
      <c r="X45">
        <v>3.6937377878392699</v>
      </c>
      <c r="Y45" t="str">
        <f>IF(X45&gt;0.5,"High","Normal")</f>
        <v>High</v>
      </c>
      <c r="Z45" t="s">
        <v>54</v>
      </c>
      <c r="AA45">
        <f t="shared" si="0"/>
        <v>5.4869974807156975E-2</v>
      </c>
      <c r="AB45" t="s">
        <v>31</v>
      </c>
      <c r="AC45">
        <v>879.35921773492396</v>
      </c>
    </row>
    <row r="46" spans="1:29" x14ac:dyDescent="0.3">
      <c r="A46" t="s">
        <v>151</v>
      </c>
      <c r="B46" t="s">
        <v>96</v>
      </c>
      <c r="C46">
        <v>33.784138033065503</v>
      </c>
      <c r="D46">
        <v>1</v>
      </c>
      <c r="E46">
        <v>24</v>
      </c>
      <c r="F46">
        <v>5267.9568075105199</v>
      </c>
      <c r="G46" t="s">
        <v>53</v>
      </c>
      <c r="H46">
        <v>93</v>
      </c>
      <c r="I46" t="str">
        <f>IF(AND(D46="Out of Stock",H46&lt;10),"Yes","No")</f>
        <v>No</v>
      </c>
      <c r="J46">
        <v>7</v>
      </c>
      <c r="K46" t="str">
        <f>IF(ABS(J46-E151)&gt;2*E152,"High Variability", "Low Variability")</f>
        <v>High Variability</v>
      </c>
      <c r="L46">
        <v>52</v>
      </c>
      <c r="M46">
        <v>6</v>
      </c>
      <c r="N46" t="s">
        <v>26</v>
      </c>
      <c r="O46">
        <v>5.2151550087119096</v>
      </c>
      <c r="P46" t="s">
        <v>58</v>
      </c>
      <c r="Q46" t="s">
        <v>59</v>
      </c>
      <c r="R46">
        <v>25</v>
      </c>
      <c r="S46">
        <v>794</v>
      </c>
      <c r="T46">
        <v>25</v>
      </c>
      <c r="U46">
        <v>66.312544439991598</v>
      </c>
      <c r="V46">
        <f>F46-U46</f>
        <v>5201.6442630705278</v>
      </c>
      <c r="W46" t="s">
        <v>61</v>
      </c>
      <c r="X46">
        <v>3.2196046120841002</v>
      </c>
      <c r="Y46" t="str">
        <f>IF(X46&gt;0.5,"High","Normal")</f>
        <v>High</v>
      </c>
      <c r="Z46" t="s">
        <v>45</v>
      </c>
      <c r="AA46">
        <f t="shared" si="0"/>
        <v>8.35170584886544E-2</v>
      </c>
      <c r="AB46" t="s">
        <v>46</v>
      </c>
      <c r="AC46">
        <v>495.30569702847299</v>
      </c>
    </row>
    <row r="47" spans="1:29" x14ac:dyDescent="0.3">
      <c r="A47" t="s">
        <v>151</v>
      </c>
      <c r="B47" t="s">
        <v>127</v>
      </c>
      <c r="C47">
        <v>69.108799547430294</v>
      </c>
      <c r="D47">
        <v>23</v>
      </c>
      <c r="E47">
        <v>241</v>
      </c>
      <c r="F47">
        <v>5328.3759842977497</v>
      </c>
      <c r="G47" t="s">
        <v>53</v>
      </c>
      <c r="H47">
        <v>38</v>
      </c>
      <c r="I47" t="str">
        <f>IF(AND(D47="Out of Stock",H47&lt;10),"Yes","No")</f>
        <v>No</v>
      </c>
      <c r="J47">
        <v>1</v>
      </c>
      <c r="K47" t="str">
        <f>IF(ABS(J47-E152)&gt;2*E153,"High Variability", "Low Variability")</f>
        <v>High Variability</v>
      </c>
      <c r="L47">
        <v>22</v>
      </c>
      <c r="M47">
        <v>10</v>
      </c>
      <c r="N47" t="s">
        <v>34</v>
      </c>
      <c r="O47">
        <v>7.0545383368369201</v>
      </c>
      <c r="P47" t="s">
        <v>58</v>
      </c>
      <c r="Q47" t="s">
        <v>51</v>
      </c>
      <c r="R47">
        <v>25</v>
      </c>
      <c r="S47">
        <v>985</v>
      </c>
      <c r="T47">
        <v>24</v>
      </c>
      <c r="U47">
        <v>64.323597795600193</v>
      </c>
      <c r="V47">
        <f>F47-U47</f>
        <v>5264.0523865021496</v>
      </c>
      <c r="W47" t="s">
        <v>29</v>
      </c>
      <c r="X47">
        <v>2.1800374515822099</v>
      </c>
      <c r="Y47" t="str">
        <f>IF(X47&gt;0.5,"High","Normal")</f>
        <v>High</v>
      </c>
      <c r="Z47" t="s">
        <v>45</v>
      </c>
      <c r="AA47">
        <f t="shared" si="0"/>
        <v>6.530314497015248E-2</v>
      </c>
      <c r="AB47" t="s">
        <v>46</v>
      </c>
      <c r="AC47">
        <v>997.41345013319403</v>
      </c>
    </row>
    <row r="48" spans="1:29" x14ac:dyDescent="0.3">
      <c r="A48" t="s">
        <v>151</v>
      </c>
      <c r="B48" t="s">
        <v>125</v>
      </c>
      <c r="C48">
        <v>3.1700114135661499</v>
      </c>
      <c r="D48">
        <v>64</v>
      </c>
      <c r="E48">
        <v>904</v>
      </c>
      <c r="F48">
        <v>5709.9452959692799</v>
      </c>
      <c r="G48" t="s">
        <v>33</v>
      </c>
      <c r="H48">
        <v>41</v>
      </c>
      <c r="I48" t="str">
        <f>IF(AND(D48="Out of Stock",H48&lt;10),"Yes","No")</f>
        <v>No</v>
      </c>
      <c r="J48">
        <v>6</v>
      </c>
      <c r="K48" t="str">
        <f>IF(ABS(J48-E153)&gt;2*E154,"High Variability", "Low Variability")</f>
        <v>High Variability</v>
      </c>
      <c r="L48">
        <v>1</v>
      </c>
      <c r="M48">
        <v>5</v>
      </c>
      <c r="N48" t="s">
        <v>34</v>
      </c>
      <c r="O48">
        <v>5.2376546500374399</v>
      </c>
      <c r="P48" t="s">
        <v>50</v>
      </c>
      <c r="Q48" t="s">
        <v>48</v>
      </c>
      <c r="R48">
        <v>1</v>
      </c>
      <c r="S48">
        <v>919</v>
      </c>
      <c r="T48">
        <v>9</v>
      </c>
      <c r="U48">
        <v>80.580852156447804</v>
      </c>
      <c r="V48">
        <f>F48-U48</f>
        <v>5629.3644438128322</v>
      </c>
      <c r="W48" t="s">
        <v>44</v>
      </c>
      <c r="X48">
        <v>0.39661272410993498</v>
      </c>
      <c r="Y48" t="str">
        <f>IF(X48&gt;0.5,"High","Normal")</f>
        <v>Normal</v>
      </c>
      <c r="Z48" t="s">
        <v>45</v>
      </c>
      <c r="AA48">
        <f t="shared" si="0"/>
        <v>8.7683190594611327E-2</v>
      </c>
      <c r="AB48" t="s">
        <v>46</v>
      </c>
      <c r="AC48">
        <v>341.55265678322297</v>
      </c>
    </row>
    <row r="49" spans="1:29" x14ac:dyDescent="0.3">
      <c r="A49" t="s">
        <v>151</v>
      </c>
      <c r="B49" t="s">
        <v>94</v>
      </c>
      <c r="C49">
        <v>11.7432717763092</v>
      </c>
      <c r="D49">
        <v>6</v>
      </c>
      <c r="E49">
        <v>598</v>
      </c>
      <c r="F49">
        <v>5737.4255991190203</v>
      </c>
      <c r="G49" t="s">
        <v>36</v>
      </c>
      <c r="H49">
        <v>36</v>
      </c>
      <c r="I49" t="str">
        <f>IF(AND(D49="Out of Stock",H49&lt;10),"Yes","No")</f>
        <v>No</v>
      </c>
      <c r="J49">
        <v>29</v>
      </c>
      <c r="K49" t="str">
        <f>IF(ABS(J49-E154)&gt;2*E155,"High Variability", "Low Variability")</f>
        <v>High Variability</v>
      </c>
      <c r="L49">
        <v>85</v>
      </c>
      <c r="M49">
        <v>9</v>
      </c>
      <c r="N49" t="s">
        <v>26</v>
      </c>
      <c r="O49">
        <v>3.6940212683884499</v>
      </c>
      <c r="P49" t="s">
        <v>42</v>
      </c>
      <c r="Q49" t="s">
        <v>28</v>
      </c>
      <c r="R49">
        <v>1</v>
      </c>
      <c r="S49">
        <v>206</v>
      </c>
      <c r="T49">
        <v>23</v>
      </c>
      <c r="U49">
        <v>26.2773659573324</v>
      </c>
      <c r="V49">
        <f>F49-U49</f>
        <v>5711.148233161688</v>
      </c>
      <c r="W49" t="s">
        <v>29</v>
      </c>
      <c r="X49">
        <v>0.37230476798509698</v>
      </c>
      <c r="Y49" t="str">
        <f>IF(X49&gt;0.5,"High","Normal")</f>
        <v>Normal</v>
      </c>
      <c r="Z49" t="s">
        <v>38</v>
      </c>
      <c r="AA49">
        <f t="shared" si="0"/>
        <v>0.12756002891908932</v>
      </c>
      <c r="AB49" t="s">
        <v>46</v>
      </c>
      <c r="AC49">
        <v>716.04411975933999</v>
      </c>
    </row>
    <row r="50" spans="1:29" x14ac:dyDescent="0.3">
      <c r="A50" t="s">
        <v>151</v>
      </c>
      <c r="B50" t="s">
        <v>105</v>
      </c>
      <c r="C50">
        <v>31.1462431602408</v>
      </c>
      <c r="D50">
        <v>11</v>
      </c>
      <c r="E50">
        <v>622</v>
      </c>
      <c r="F50">
        <v>6088.0214799408504</v>
      </c>
      <c r="G50" t="s">
        <v>25</v>
      </c>
      <c r="H50">
        <v>33</v>
      </c>
      <c r="I50" t="str">
        <f>IF(AND(D50="Out of Stock",H50&lt;10),"Yes","No")</f>
        <v>No</v>
      </c>
      <c r="J50">
        <v>22</v>
      </c>
      <c r="K50" t="str">
        <f>IF(ABS(J50-E155)&gt;2*E156,"High Variability", "Low Variability")</f>
        <v>High Variability</v>
      </c>
      <c r="L50">
        <v>61</v>
      </c>
      <c r="M50">
        <v>3</v>
      </c>
      <c r="N50" t="s">
        <v>26</v>
      </c>
      <c r="O50">
        <v>4.3051034712876302</v>
      </c>
      <c r="P50" t="s">
        <v>37</v>
      </c>
      <c r="Q50" t="s">
        <v>43</v>
      </c>
      <c r="R50">
        <v>26</v>
      </c>
      <c r="S50">
        <v>497</v>
      </c>
      <c r="T50">
        <v>29</v>
      </c>
      <c r="U50">
        <v>30.186023375822501</v>
      </c>
      <c r="V50">
        <f>F50-U50</f>
        <v>6057.8354565650279</v>
      </c>
      <c r="W50" t="s">
        <v>61</v>
      </c>
      <c r="X50">
        <v>2.4787719755397402</v>
      </c>
      <c r="Y50" t="str">
        <f>IF(X50&gt;0.5,"High","Normal")</f>
        <v>High</v>
      </c>
      <c r="Z50" t="s">
        <v>30</v>
      </c>
      <c r="AA50">
        <f t="shared" si="0"/>
        <v>6.0736465544914485E-2</v>
      </c>
      <c r="AB50" t="s">
        <v>31</v>
      </c>
      <c r="AC50">
        <v>814.06999658218695</v>
      </c>
    </row>
    <row r="51" spans="1:29" x14ac:dyDescent="0.3">
      <c r="A51" t="s">
        <v>151</v>
      </c>
      <c r="B51" t="s">
        <v>112</v>
      </c>
      <c r="C51">
        <v>52.028749903294901</v>
      </c>
      <c r="D51">
        <v>23</v>
      </c>
      <c r="E51">
        <v>117</v>
      </c>
      <c r="F51">
        <v>6885.5893508962499</v>
      </c>
      <c r="G51" t="s">
        <v>36</v>
      </c>
      <c r="H51">
        <v>32</v>
      </c>
      <c r="I51" t="str">
        <f>IF(AND(D51="Out of Stock",H51&lt;10),"Yes","No")</f>
        <v>No</v>
      </c>
      <c r="J51">
        <v>23</v>
      </c>
      <c r="K51" t="str">
        <f>IF(ABS(J51-E156)&gt;2*E157,"High Variability", "Low Variability")</f>
        <v>High Variability</v>
      </c>
      <c r="L51">
        <v>36</v>
      </c>
      <c r="M51">
        <v>7</v>
      </c>
      <c r="N51" t="s">
        <v>41</v>
      </c>
      <c r="O51">
        <v>9.0303404225219399</v>
      </c>
      <c r="P51" t="s">
        <v>50</v>
      </c>
      <c r="Q51" t="s">
        <v>43</v>
      </c>
      <c r="R51">
        <v>14</v>
      </c>
      <c r="S51">
        <v>480</v>
      </c>
      <c r="T51">
        <v>12</v>
      </c>
      <c r="U51">
        <v>78.702393968878894</v>
      </c>
      <c r="V51">
        <f>F51-U51</f>
        <v>6806.8869569273711</v>
      </c>
      <c r="W51" t="s">
        <v>44</v>
      </c>
      <c r="X51">
        <v>4.3674705382050503</v>
      </c>
      <c r="Y51" t="str">
        <f>IF(X51&gt;0.5,"High","Normal")</f>
        <v>High</v>
      </c>
      <c r="Z51" t="s">
        <v>38</v>
      </c>
      <c r="AA51">
        <f t="shared" si="0"/>
        <v>0.16396332076849771</v>
      </c>
      <c r="AB51" t="s">
        <v>46</v>
      </c>
      <c r="AC51">
        <v>164.366528243419</v>
      </c>
    </row>
    <row r="52" spans="1:29" x14ac:dyDescent="0.3">
      <c r="A52" t="s">
        <v>151</v>
      </c>
      <c r="B52" t="s">
        <v>121</v>
      </c>
      <c r="C52">
        <v>47.914541824058702</v>
      </c>
      <c r="D52">
        <v>90</v>
      </c>
      <c r="E52">
        <v>32</v>
      </c>
      <c r="F52">
        <v>7014.8879872033804</v>
      </c>
      <c r="G52" t="s">
        <v>33</v>
      </c>
      <c r="H52">
        <v>10</v>
      </c>
      <c r="I52" t="str">
        <f>IF(AND(D52="Out of Stock",H52&lt;10),"Yes","No")</f>
        <v>No</v>
      </c>
      <c r="J52">
        <v>12</v>
      </c>
      <c r="K52" t="str">
        <f>IF(ABS(J52-E157)&gt;2*E158,"High Variability", "Low Variability")</f>
        <v>High Variability</v>
      </c>
      <c r="L52">
        <v>22</v>
      </c>
      <c r="M52">
        <v>4</v>
      </c>
      <c r="N52" t="s">
        <v>26</v>
      </c>
      <c r="O52">
        <v>6.3157177546007199</v>
      </c>
      <c r="P52" t="s">
        <v>37</v>
      </c>
      <c r="Q52" t="s">
        <v>51</v>
      </c>
      <c r="R52">
        <v>22</v>
      </c>
      <c r="S52">
        <v>775</v>
      </c>
      <c r="T52">
        <v>16</v>
      </c>
      <c r="U52">
        <v>11.440781823761199</v>
      </c>
      <c r="V52">
        <f>F52-U52</f>
        <v>7003.4472053796189</v>
      </c>
      <c r="W52" t="s">
        <v>61</v>
      </c>
      <c r="X52">
        <v>1.8305755986122301</v>
      </c>
      <c r="Y52" t="str">
        <f>IF(X52&gt;0.5,"High","Normal")</f>
        <v>High</v>
      </c>
      <c r="Z52" t="s">
        <v>30</v>
      </c>
      <c r="AA52">
        <f t="shared" si="0"/>
        <v>1.4762299127433806E-2</v>
      </c>
      <c r="AB52" t="s">
        <v>39</v>
      </c>
      <c r="AC52">
        <v>183.27289874871099</v>
      </c>
    </row>
    <row r="53" spans="1:29" x14ac:dyDescent="0.3">
      <c r="A53" t="s">
        <v>151</v>
      </c>
      <c r="B53" t="s">
        <v>146</v>
      </c>
      <c r="C53">
        <v>77.903927219447695</v>
      </c>
      <c r="D53">
        <v>65</v>
      </c>
      <c r="E53">
        <v>672</v>
      </c>
      <c r="F53">
        <v>7386.3639440486604</v>
      </c>
      <c r="G53" t="s">
        <v>36</v>
      </c>
      <c r="H53">
        <v>15</v>
      </c>
      <c r="I53" t="str">
        <f>IF(AND(D53="Out of Stock",H53&lt;10),"Yes","No")</f>
        <v>No</v>
      </c>
      <c r="J53">
        <v>14</v>
      </c>
      <c r="K53" t="str">
        <f>IF(ABS(J53-E158)&gt;2*E159,"High Variability", "Low Variability")</f>
        <v>High Variability</v>
      </c>
      <c r="L53">
        <v>26</v>
      </c>
      <c r="M53">
        <v>9</v>
      </c>
      <c r="N53" t="s">
        <v>26</v>
      </c>
      <c r="O53">
        <v>8.6303388696027508</v>
      </c>
      <c r="P53" t="s">
        <v>50</v>
      </c>
      <c r="Q53" t="s">
        <v>28</v>
      </c>
      <c r="R53">
        <v>18</v>
      </c>
      <c r="S53">
        <v>450</v>
      </c>
      <c r="T53">
        <v>26</v>
      </c>
      <c r="U53">
        <v>58.890685768589897</v>
      </c>
      <c r="V53">
        <f>F53-U53</f>
        <v>7327.4732582800707</v>
      </c>
      <c r="W53" t="s">
        <v>29</v>
      </c>
      <c r="X53">
        <v>1.21088212958506</v>
      </c>
      <c r="Y53" t="str">
        <f>IF(X53&gt;0.5,"High","Normal")</f>
        <v>High</v>
      </c>
      <c r="Z53" t="s">
        <v>38</v>
      </c>
      <c r="AA53">
        <f t="shared" si="0"/>
        <v>0.13086819059686644</v>
      </c>
      <c r="AB53" t="s">
        <v>46</v>
      </c>
      <c r="AC53">
        <v>778.86424137664699</v>
      </c>
    </row>
    <row r="54" spans="1:29" x14ac:dyDescent="0.3">
      <c r="A54" t="s">
        <v>151</v>
      </c>
      <c r="B54" t="s">
        <v>99</v>
      </c>
      <c r="C54">
        <v>76.035544426891704</v>
      </c>
      <c r="D54">
        <v>28</v>
      </c>
      <c r="E54">
        <v>29</v>
      </c>
      <c r="F54">
        <v>7397.0710045871801</v>
      </c>
      <c r="G54" t="s">
        <v>25</v>
      </c>
      <c r="H54">
        <v>30</v>
      </c>
      <c r="I54" t="str">
        <f>IF(AND(D54="Out of Stock",H54&lt;10),"Yes","No")</f>
        <v>No</v>
      </c>
      <c r="J54">
        <v>16</v>
      </c>
      <c r="K54" t="str">
        <f>IF(ABS(J54-E159)&gt;2*E160,"High Variability", "Low Variability")</f>
        <v>High Variability</v>
      </c>
      <c r="L54">
        <v>9</v>
      </c>
      <c r="M54">
        <v>3</v>
      </c>
      <c r="N54" t="s">
        <v>41</v>
      </c>
      <c r="O54">
        <v>7.0958331565551296</v>
      </c>
      <c r="P54" t="s">
        <v>58</v>
      </c>
      <c r="Q54" t="s">
        <v>28</v>
      </c>
      <c r="R54">
        <v>9</v>
      </c>
      <c r="S54">
        <v>109</v>
      </c>
      <c r="T54">
        <v>18</v>
      </c>
      <c r="U54">
        <v>23.126363582464698</v>
      </c>
      <c r="V54">
        <f>F54-U54</f>
        <v>7373.9446410047158</v>
      </c>
      <c r="W54" t="s">
        <v>44</v>
      </c>
      <c r="X54">
        <v>1.6981125407144</v>
      </c>
      <c r="Y54" t="str">
        <f>IF(X54&gt;0.5,"High","Normal")</f>
        <v>High</v>
      </c>
      <c r="Z54" t="s">
        <v>45</v>
      </c>
      <c r="AA54">
        <f t="shared" si="0"/>
        <v>0.21216847323362109</v>
      </c>
      <c r="AB54" t="s">
        <v>31</v>
      </c>
      <c r="AC54">
        <v>768.65191395437</v>
      </c>
    </row>
    <row r="55" spans="1:29" x14ac:dyDescent="0.3">
      <c r="A55" t="s">
        <v>151</v>
      </c>
      <c r="B55" t="s">
        <v>130</v>
      </c>
      <c r="C55">
        <v>57.057031221103202</v>
      </c>
      <c r="D55">
        <v>56</v>
      </c>
      <c r="E55">
        <v>198</v>
      </c>
      <c r="F55">
        <v>7888.7232684270803</v>
      </c>
      <c r="G55" t="s">
        <v>25</v>
      </c>
      <c r="H55">
        <v>31</v>
      </c>
      <c r="I55" t="str">
        <f>IF(AND(D55="Out of Stock",H55&lt;10),"Yes","No")</f>
        <v>No</v>
      </c>
      <c r="J55">
        <v>25</v>
      </c>
      <c r="K55" t="str">
        <f>IF(ABS(J55-E160)&gt;2*E161,"High Variability", "Low Variability")</f>
        <v>High Variability</v>
      </c>
      <c r="L55">
        <v>20</v>
      </c>
      <c r="M55">
        <v>1</v>
      </c>
      <c r="N55" t="s">
        <v>26</v>
      </c>
      <c r="O55">
        <v>6.49632536429504</v>
      </c>
      <c r="P55" t="s">
        <v>27</v>
      </c>
      <c r="Q55" t="s">
        <v>51</v>
      </c>
      <c r="R55">
        <v>5</v>
      </c>
      <c r="S55">
        <v>228</v>
      </c>
      <c r="T55">
        <v>12</v>
      </c>
      <c r="U55">
        <v>57.870902924036201</v>
      </c>
      <c r="V55">
        <f>F55-U55</f>
        <v>7830.852365503044</v>
      </c>
      <c r="W55" t="s">
        <v>29</v>
      </c>
      <c r="X55">
        <v>0.16587162748060799</v>
      </c>
      <c r="Y55" t="str">
        <f>IF(X55&gt;0.5,"High","Normal")</f>
        <v>Normal</v>
      </c>
      <c r="Z55" t="s">
        <v>38</v>
      </c>
      <c r="AA55">
        <f t="shared" si="0"/>
        <v>0.25381974966682547</v>
      </c>
      <c r="AB55" t="s">
        <v>39</v>
      </c>
      <c r="AC55">
        <v>351.50421933503799</v>
      </c>
    </row>
    <row r="56" spans="1:29" x14ac:dyDescent="0.3">
      <c r="A56" t="s">
        <v>151</v>
      </c>
      <c r="B56" t="s">
        <v>24</v>
      </c>
      <c r="C56">
        <v>69.808005542115694</v>
      </c>
      <c r="D56">
        <v>55</v>
      </c>
      <c r="E56">
        <v>802</v>
      </c>
      <c r="F56">
        <v>8661.9967923923796</v>
      </c>
      <c r="G56" t="s">
        <v>25</v>
      </c>
      <c r="H56">
        <v>58</v>
      </c>
      <c r="I56" t="str">
        <f>IF(AND(D56="Out of Stock",H56&lt;10),"Yes","No")</f>
        <v>No</v>
      </c>
      <c r="J56">
        <v>7</v>
      </c>
      <c r="K56" t="str">
        <f>IF(ABS(J56-E161)&gt;2*E162,"High Variability", "Low Variability")</f>
        <v>High Variability</v>
      </c>
      <c r="L56">
        <v>96</v>
      </c>
      <c r="M56">
        <v>4</v>
      </c>
      <c r="N56" t="s">
        <v>26</v>
      </c>
      <c r="O56">
        <v>2.9565721394308002</v>
      </c>
      <c r="P56" t="s">
        <v>27</v>
      </c>
      <c r="Q56" t="s">
        <v>28</v>
      </c>
      <c r="R56">
        <v>29</v>
      </c>
      <c r="S56">
        <v>215</v>
      </c>
      <c r="T56">
        <v>29</v>
      </c>
      <c r="U56">
        <v>46.279879240508301</v>
      </c>
      <c r="V56">
        <f>F56-U56</f>
        <v>8615.7169131518713</v>
      </c>
      <c r="W56" t="s">
        <v>29</v>
      </c>
      <c r="X56">
        <v>0.226410360849925</v>
      </c>
      <c r="Y56" t="str">
        <f>IF(X56&gt;0.5,"High","Normal")</f>
        <v>Normal</v>
      </c>
      <c r="Z56" t="s">
        <v>30</v>
      </c>
      <c r="AA56">
        <f t="shared" si="0"/>
        <v>0.21525525228143397</v>
      </c>
      <c r="AB56" t="s">
        <v>31</v>
      </c>
      <c r="AC56">
        <v>187.75207545920301</v>
      </c>
    </row>
    <row r="57" spans="1:29" x14ac:dyDescent="0.3">
      <c r="A57" t="s">
        <v>151</v>
      </c>
      <c r="B57" t="s">
        <v>75</v>
      </c>
      <c r="C57">
        <v>4.1563083593111001</v>
      </c>
      <c r="D57">
        <v>32</v>
      </c>
      <c r="E57">
        <v>209</v>
      </c>
      <c r="F57">
        <v>9049.0778609398894</v>
      </c>
      <c r="G57" t="s">
        <v>53</v>
      </c>
      <c r="H57">
        <v>4</v>
      </c>
      <c r="I57" t="str">
        <f>IF(AND(D57="Out of Stock",H57&lt;10),"Yes","No")</f>
        <v>No</v>
      </c>
      <c r="J57">
        <v>26</v>
      </c>
      <c r="K57" t="str">
        <f>IF(ABS(J57-E162)&gt;2*E163,"High Variability", "Low Variability")</f>
        <v>High Variability</v>
      </c>
      <c r="L57">
        <v>2</v>
      </c>
      <c r="M57">
        <v>8</v>
      </c>
      <c r="N57" t="s">
        <v>41</v>
      </c>
      <c r="O57">
        <v>9.7412916892843597</v>
      </c>
      <c r="P57" t="s">
        <v>58</v>
      </c>
      <c r="Q57" t="s">
        <v>51</v>
      </c>
      <c r="R57">
        <v>28</v>
      </c>
      <c r="S57">
        <v>447</v>
      </c>
      <c r="T57">
        <v>3</v>
      </c>
      <c r="U57">
        <v>40.382359702924802</v>
      </c>
      <c r="V57">
        <f>F57-U57</f>
        <v>9008.6955012369654</v>
      </c>
      <c r="W57" t="s">
        <v>29</v>
      </c>
      <c r="X57">
        <v>3.69131029262872</v>
      </c>
      <c r="Y57" t="str">
        <f>IF(X57&gt;0.5,"High","Normal")</f>
        <v>High</v>
      </c>
      <c r="Z57" t="s">
        <v>38</v>
      </c>
      <c r="AA57">
        <f t="shared" si="0"/>
        <v>9.0340849447259064E-2</v>
      </c>
      <c r="AB57" t="s">
        <v>46</v>
      </c>
      <c r="AC57">
        <v>758.72477260293795</v>
      </c>
    </row>
    <row r="58" spans="1:29" x14ac:dyDescent="0.3">
      <c r="A58" t="s">
        <v>151</v>
      </c>
      <c r="B58" t="s">
        <v>150</v>
      </c>
      <c r="C58">
        <v>68.517832699276596</v>
      </c>
      <c r="D58">
        <v>17</v>
      </c>
      <c r="E58">
        <v>627</v>
      </c>
      <c r="F58">
        <v>9185.1858291817007</v>
      </c>
      <c r="G58" t="s">
        <v>36</v>
      </c>
      <c r="H58">
        <v>55</v>
      </c>
      <c r="I58" t="str">
        <f>IF(AND(D58="Out of Stock",H58&lt;10),"Yes","No")</f>
        <v>No</v>
      </c>
      <c r="J58">
        <v>8</v>
      </c>
      <c r="K58" t="str">
        <f>IF(ABS(J58-E163)&gt;2*E164,"High Variability", "Low Variability")</f>
        <v>High Variability</v>
      </c>
      <c r="L58">
        <v>59</v>
      </c>
      <c r="M58">
        <v>6</v>
      </c>
      <c r="N58" t="s">
        <v>26</v>
      </c>
      <c r="O58">
        <v>1.3110237561206199</v>
      </c>
      <c r="P58" t="s">
        <v>58</v>
      </c>
      <c r="Q58" t="s">
        <v>59</v>
      </c>
      <c r="R58">
        <v>29</v>
      </c>
      <c r="S58">
        <v>921</v>
      </c>
      <c r="T58">
        <v>2</v>
      </c>
      <c r="U58">
        <v>38.072898520625998</v>
      </c>
      <c r="V58">
        <f>F58-U58</f>
        <v>9147.1129306610746</v>
      </c>
      <c r="W58" t="s">
        <v>44</v>
      </c>
      <c r="X58">
        <v>0.34602729070550298</v>
      </c>
      <c r="Y58" t="str">
        <f>IF(X58&gt;0.5,"High","Normal")</f>
        <v>Normal</v>
      </c>
      <c r="Z58" t="s">
        <v>45</v>
      </c>
      <c r="AA58">
        <f t="shared" si="0"/>
        <v>4.1338652031081433E-2</v>
      </c>
      <c r="AB58" t="s">
        <v>31</v>
      </c>
      <c r="AC58">
        <v>210.743008964246</v>
      </c>
    </row>
    <row r="59" spans="1:29" x14ac:dyDescent="0.3">
      <c r="A59" t="s">
        <v>151</v>
      </c>
      <c r="B59" t="s">
        <v>69</v>
      </c>
      <c r="C59">
        <v>36.4436277704609</v>
      </c>
      <c r="D59">
        <v>23</v>
      </c>
      <c r="E59">
        <v>620</v>
      </c>
      <c r="F59">
        <v>9364.6735050761708</v>
      </c>
      <c r="G59" t="s">
        <v>36</v>
      </c>
      <c r="H59">
        <v>10</v>
      </c>
      <c r="I59" t="str">
        <f>IF(AND(D59="Out of Stock",H59&lt;10),"Yes","No")</f>
        <v>No</v>
      </c>
      <c r="J59">
        <v>10</v>
      </c>
      <c r="K59" t="str">
        <f>IF(ABS(J59-E164)&gt;2*E165,"High Variability", "Low Variability")</f>
        <v>High Variability</v>
      </c>
      <c r="L59">
        <v>46</v>
      </c>
      <c r="M59">
        <v>8</v>
      </c>
      <c r="N59" t="s">
        <v>41</v>
      </c>
      <c r="O59">
        <v>4.3392247141107001</v>
      </c>
      <c r="P59" t="s">
        <v>58</v>
      </c>
      <c r="Q59" t="s">
        <v>43</v>
      </c>
      <c r="R59">
        <v>18</v>
      </c>
      <c r="S59">
        <v>374</v>
      </c>
      <c r="T59">
        <v>17</v>
      </c>
      <c r="U59">
        <v>27.107980854843898</v>
      </c>
      <c r="V59">
        <f>F59-U59</f>
        <v>9337.565524221327</v>
      </c>
      <c r="W59" t="s">
        <v>29</v>
      </c>
      <c r="X59">
        <v>2.2319391107292601</v>
      </c>
      <c r="Y59" t="str">
        <f>IF(X59&gt;0.5,"High","Normal")</f>
        <v>High</v>
      </c>
      <c r="Z59" t="s">
        <v>54</v>
      </c>
      <c r="AA59">
        <f t="shared" si="0"/>
        <v>7.248123223220293E-2</v>
      </c>
      <c r="AB59" t="s">
        <v>46</v>
      </c>
      <c r="AC59">
        <v>593.48025872065102</v>
      </c>
    </row>
    <row r="60" spans="1:29" x14ac:dyDescent="0.3">
      <c r="A60" t="s">
        <v>151</v>
      </c>
      <c r="B60" t="s">
        <v>35</v>
      </c>
      <c r="C60">
        <v>11.319683293090501</v>
      </c>
      <c r="D60">
        <v>34</v>
      </c>
      <c r="E60">
        <v>8</v>
      </c>
      <c r="F60">
        <v>9577.7496258687297</v>
      </c>
      <c r="G60" t="s">
        <v>36</v>
      </c>
      <c r="H60">
        <v>1</v>
      </c>
      <c r="I60" t="str">
        <f>IF(AND(D60="Out of Stock",H60&lt;10),"Yes","No")</f>
        <v>No</v>
      </c>
      <c r="J60">
        <v>10</v>
      </c>
      <c r="K60" t="str">
        <f>IF(ABS(J60-E165)&gt;2*E166,"High Variability", "Low Variability")</f>
        <v>High Variability</v>
      </c>
      <c r="L60">
        <v>88</v>
      </c>
      <c r="M60">
        <v>2</v>
      </c>
      <c r="N60" t="s">
        <v>26</v>
      </c>
      <c r="O60">
        <v>8.0544792617321495</v>
      </c>
      <c r="P60" t="s">
        <v>37</v>
      </c>
      <c r="Q60" t="s">
        <v>28</v>
      </c>
      <c r="R60">
        <v>12</v>
      </c>
      <c r="S60">
        <v>971</v>
      </c>
      <c r="T60">
        <v>27</v>
      </c>
      <c r="U60">
        <v>30.6880193482842</v>
      </c>
      <c r="V60">
        <f>F60-U60</f>
        <v>9547.0616065204449</v>
      </c>
      <c r="W60" t="s">
        <v>29</v>
      </c>
      <c r="X60">
        <v>4.5805926191992201</v>
      </c>
      <c r="Y60" t="str">
        <f>IF(X60&gt;0.5,"High","Normal")</f>
        <v>High</v>
      </c>
      <c r="Z60" t="s">
        <v>38</v>
      </c>
      <c r="AA60">
        <f t="shared" si="0"/>
        <v>3.160455133705891E-2</v>
      </c>
      <c r="AB60" t="s">
        <v>39</v>
      </c>
      <c r="AC60">
        <v>141.920281771519</v>
      </c>
    </row>
    <row r="61" spans="1:29" x14ac:dyDescent="0.3">
      <c r="A61" t="s">
        <v>151</v>
      </c>
      <c r="B61" t="s">
        <v>102</v>
      </c>
      <c r="C61">
        <v>26.700760972461701</v>
      </c>
      <c r="D61">
        <v>61</v>
      </c>
      <c r="E61">
        <v>154</v>
      </c>
      <c r="F61">
        <v>9866.4654579796897</v>
      </c>
      <c r="G61" t="s">
        <v>53</v>
      </c>
      <c r="H61">
        <v>100</v>
      </c>
      <c r="I61" t="str">
        <f>IF(AND(D61="Out of Stock",H61&lt;10),"Yes","No")</f>
        <v>No</v>
      </c>
      <c r="J61">
        <v>4</v>
      </c>
      <c r="K61" t="str">
        <f>IF(ABS(J61-E166)&gt;2*E167,"High Variability", "Low Variability")</f>
        <v>High Variability</v>
      </c>
      <c r="L61">
        <v>52</v>
      </c>
      <c r="M61">
        <v>1</v>
      </c>
      <c r="N61" t="s">
        <v>34</v>
      </c>
      <c r="O61">
        <v>4.78300055794766</v>
      </c>
      <c r="P61" t="s">
        <v>42</v>
      </c>
      <c r="Q61" t="s">
        <v>51</v>
      </c>
      <c r="R61">
        <v>18</v>
      </c>
      <c r="S61">
        <v>673</v>
      </c>
      <c r="T61">
        <v>28</v>
      </c>
      <c r="U61">
        <v>14.190328344569901</v>
      </c>
      <c r="V61">
        <f>F61-U61</f>
        <v>9852.2751296351198</v>
      </c>
      <c r="W61" t="s">
        <v>29</v>
      </c>
      <c r="X61">
        <v>1.77295117208355</v>
      </c>
      <c r="Y61" t="str">
        <f>IF(X61&gt;0.5,"High","Normal")</f>
        <v>High</v>
      </c>
      <c r="Z61" t="s">
        <v>30</v>
      </c>
      <c r="AA61">
        <f t="shared" si="0"/>
        <v>2.1085183275735365E-2</v>
      </c>
      <c r="AB61" t="s">
        <v>46</v>
      </c>
      <c r="AC61">
        <v>694.98231757944495</v>
      </c>
    </row>
    <row r="62" spans="1:29" x14ac:dyDescent="0.3">
      <c r="A62" t="s">
        <v>152</v>
      </c>
      <c r="B62" t="s">
        <v>137</v>
      </c>
      <c r="C62">
        <v>19.9981769404042</v>
      </c>
      <c r="D62">
        <v>18</v>
      </c>
      <c r="E62">
        <v>223</v>
      </c>
      <c r="F62">
        <v>1229.59102856498</v>
      </c>
      <c r="G62" t="s">
        <v>36</v>
      </c>
      <c r="H62">
        <v>32</v>
      </c>
      <c r="I62" t="str">
        <f>IF(AND(D62="Out of Stock",H62&lt;10),"Yes","No")</f>
        <v>No</v>
      </c>
      <c r="J62">
        <v>14</v>
      </c>
      <c r="K62" t="str">
        <f>IF(ABS(J62-E167)&gt;2*E168,"High Variability", "Low Variability")</f>
        <v>High Variability</v>
      </c>
      <c r="L62">
        <v>22</v>
      </c>
      <c r="M62">
        <v>6</v>
      </c>
      <c r="N62" t="s">
        <v>26</v>
      </c>
      <c r="O62">
        <v>1.4543053101535499</v>
      </c>
      <c r="P62" t="s">
        <v>37</v>
      </c>
      <c r="Q62" t="s">
        <v>28</v>
      </c>
      <c r="R62">
        <v>4</v>
      </c>
      <c r="S62">
        <v>569</v>
      </c>
      <c r="T62">
        <v>18</v>
      </c>
      <c r="U62">
        <v>74.608969995194599</v>
      </c>
      <c r="V62">
        <f>F62-U62</f>
        <v>1154.9820585697853</v>
      </c>
      <c r="W62" t="s">
        <v>61</v>
      </c>
      <c r="X62">
        <v>2.0515129307662399</v>
      </c>
      <c r="Y62" t="str">
        <f>IF(X62&gt;0.5,"High","Normal")</f>
        <v>High</v>
      </c>
      <c r="Z62" t="s">
        <v>45</v>
      </c>
      <c r="AA62">
        <f t="shared" si="0"/>
        <v>0.13112297011457749</v>
      </c>
      <c r="AB62" t="s">
        <v>46</v>
      </c>
      <c r="AC62">
        <v>264.25488983586598</v>
      </c>
    </row>
    <row r="63" spans="1:29" x14ac:dyDescent="0.3">
      <c r="A63" t="s">
        <v>152</v>
      </c>
      <c r="B63" t="s">
        <v>120</v>
      </c>
      <c r="C63">
        <v>54.865528517069698</v>
      </c>
      <c r="D63">
        <v>62</v>
      </c>
      <c r="E63">
        <v>511</v>
      </c>
      <c r="F63">
        <v>1752.3810874841199</v>
      </c>
      <c r="G63" t="s">
        <v>25</v>
      </c>
      <c r="H63">
        <v>95</v>
      </c>
      <c r="I63" t="str">
        <f>IF(AND(D63="Out of Stock",H63&lt;10),"Yes","No")</f>
        <v>No</v>
      </c>
      <c r="J63">
        <v>1</v>
      </c>
      <c r="K63" t="str">
        <f>IF(ABS(J63-E168)&gt;2*E169,"High Variability", "Low Variability")</f>
        <v>High Variability</v>
      </c>
      <c r="L63">
        <v>27</v>
      </c>
      <c r="M63">
        <v>3</v>
      </c>
      <c r="N63" t="s">
        <v>26</v>
      </c>
      <c r="O63">
        <v>9.7052867901203399</v>
      </c>
      <c r="P63" t="s">
        <v>50</v>
      </c>
      <c r="Q63" t="s">
        <v>43</v>
      </c>
      <c r="R63">
        <v>9</v>
      </c>
      <c r="S63">
        <v>862</v>
      </c>
      <c r="T63">
        <v>7</v>
      </c>
      <c r="U63">
        <v>77.627765812748095</v>
      </c>
      <c r="V63">
        <f>F63-U63</f>
        <v>1674.7533216713719</v>
      </c>
      <c r="W63" t="s">
        <v>29</v>
      </c>
      <c r="X63">
        <v>1.3623879886490999</v>
      </c>
      <c r="Y63" t="str">
        <f>IF(X63&gt;0.5,"High","Normal")</f>
        <v>High</v>
      </c>
      <c r="Z63" t="s">
        <v>38</v>
      </c>
      <c r="AA63">
        <f t="shared" si="0"/>
        <v>9.0055412775809848E-2</v>
      </c>
      <c r="AB63" t="s">
        <v>46</v>
      </c>
      <c r="AC63">
        <v>207.66320620857499</v>
      </c>
    </row>
    <row r="64" spans="1:29" x14ac:dyDescent="0.3">
      <c r="A64" t="s">
        <v>152</v>
      </c>
      <c r="B64" t="s">
        <v>93</v>
      </c>
      <c r="C64">
        <v>46.529167614516702</v>
      </c>
      <c r="D64">
        <v>98</v>
      </c>
      <c r="E64">
        <v>155</v>
      </c>
      <c r="F64">
        <v>1839.60942585676</v>
      </c>
      <c r="G64" t="s">
        <v>33</v>
      </c>
      <c r="H64">
        <v>22</v>
      </c>
      <c r="I64" t="str">
        <f>IF(AND(D64="Out of Stock",H64&lt;10),"Yes","No")</f>
        <v>No</v>
      </c>
      <c r="J64">
        <v>27</v>
      </c>
      <c r="K64" t="str">
        <f>IF(ABS(J64-E169)&gt;2*E170,"High Variability", "Low Variability")</f>
        <v>High Variability</v>
      </c>
      <c r="L64">
        <v>57</v>
      </c>
      <c r="M64">
        <v>4</v>
      </c>
      <c r="N64" t="s">
        <v>41</v>
      </c>
      <c r="O64">
        <v>7.5262483268515004</v>
      </c>
      <c r="P64" t="s">
        <v>42</v>
      </c>
      <c r="Q64" t="s">
        <v>51</v>
      </c>
      <c r="R64">
        <v>26</v>
      </c>
      <c r="S64">
        <v>179</v>
      </c>
      <c r="T64">
        <v>7</v>
      </c>
      <c r="U64">
        <v>96.422820639571796</v>
      </c>
      <c r="V64">
        <f>F64-U64</f>
        <v>1743.1866052171881</v>
      </c>
      <c r="W64" t="s">
        <v>44</v>
      </c>
      <c r="X64">
        <v>4.9392552886209398</v>
      </c>
      <c r="Y64" t="str">
        <f>IF(X64&gt;0.5,"High","Normal")</f>
        <v>High</v>
      </c>
      <c r="Z64" t="s">
        <v>30</v>
      </c>
      <c r="AA64">
        <f t="shared" si="0"/>
        <v>0.53867497564006595</v>
      </c>
      <c r="AB64" t="s">
        <v>46</v>
      </c>
      <c r="AC64">
        <v>635.65712050199102</v>
      </c>
    </row>
    <row r="65" spans="1:29" x14ac:dyDescent="0.3">
      <c r="A65" t="s">
        <v>152</v>
      </c>
      <c r="B65" t="s">
        <v>126</v>
      </c>
      <c r="C65">
        <v>92.996884233970604</v>
      </c>
      <c r="D65">
        <v>29</v>
      </c>
      <c r="E65">
        <v>106</v>
      </c>
      <c r="F65">
        <v>1889.07358977933</v>
      </c>
      <c r="G65" t="s">
        <v>25</v>
      </c>
      <c r="H65">
        <v>16</v>
      </c>
      <c r="I65" t="str">
        <f>IF(AND(D65="Out of Stock",H65&lt;10),"Yes","No")</f>
        <v>No</v>
      </c>
      <c r="J65">
        <v>20</v>
      </c>
      <c r="K65" t="str">
        <f>IF(ABS(J65-E170)&gt;2*E171,"High Variability", "Low Variability")</f>
        <v>High Variability</v>
      </c>
      <c r="L65">
        <v>56</v>
      </c>
      <c r="M65">
        <v>10</v>
      </c>
      <c r="N65" t="s">
        <v>41</v>
      </c>
      <c r="O65">
        <v>2.47389776104546</v>
      </c>
      <c r="P65" t="s">
        <v>37</v>
      </c>
      <c r="Q65" t="s">
        <v>59</v>
      </c>
      <c r="R65">
        <v>25</v>
      </c>
      <c r="S65">
        <v>759</v>
      </c>
      <c r="T65">
        <v>11</v>
      </c>
      <c r="U65">
        <v>48.064782640006499</v>
      </c>
      <c r="V65">
        <f>F65-U65</f>
        <v>1841.0088071393234</v>
      </c>
      <c r="W65" t="s">
        <v>61</v>
      </c>
      <c r="X65">
        <v>2.0300690886687498</v>
      </c>
      <c r="Y65" t="str">
        <f>IF(X65&gt;0.5,"High","Normal")</f>
        <v>High</v>
      </c>
      <c r="Z65" t="s">
        <v>38</v>
      </c>
      <c r="AA65">
        <f t="shared" si="0"/>
        <v>6.3326459341247032E-2</v>
      </c>
      <c r="AB65" t="s">
        <v>39</v>
      </c>
      <c r="AC65">
        <v>873.12964801765099</v>
      </c>
    </row>
    <row r="66" spans="1:29" x14ac:dyDescent="0.3">
      <c r="A66" t="s">
        <v>152</v>
      </c>
      <c r="B66" t="s">
        <v>90</v>
      </c>
      <c r="C66">
        <v>19.127477265823199</v>
      </c>
      <c r="D66">
        <v>26</v>
      </c>
      <c r="E66">
        <v>176</v>
      </c>
      <c r="F66">
        <v>1912.4656631007599</v>
      </c>
      <c r="G66" t="s">
        <v>33</v>
      </c>
      <c r="H66">
        <v>78</v>
      </c>
      <c r="I66" t="str">
        <f>IF(AND(D66="Out of Stock",H66&lt;10),"Yes","No")</f>
        <v>No</v>
      </c>
      <c r="J66">
        <v>29</v>
      </c>
      <c r="K66" t="str">
        <f>IF(ABS(J66-E171)&gt;2*E172,"High Variability", "Low Variability")</f>
        <v>High Variability</v>
      </c>
      <c r="L66">
        <v>34</v>
      </c>
      <c r="M66">
        <v>3</v>
      </c>
      <c r="N66" t="s">
        <v>34</v>
      </c>
      <c r="O66">
        <v>5.5625037788303802</v>
      </c>
      <c r="P66" t="s">
        <v>58</v>
      </c>
      <c r="Q66" t="s">
        <v>43</v>
      </c>
      <c r="R66">
        <v>30</v>
      </c>
      <c r="S66">
        <v>791</v>
      </c>
      <c r="T66">
        <v>6</v>
      </c>
      <c r="U66">
        <v>9.0058074287816403</v>
      </c>
      <c r="V66">
        <f>F66-U66</f>
        <v>1903.4598556719782</v>
      </c>
      <c r="W66" t="s">
        <v>44</v>
      </c>
      <c r="X66">
        <v>1.4519722039968099</v>
      </c>
      <c r="Y66" t="str">
        <f>IF(X66&gt;0.5,"High","Normal")</f>
        <v>High</v>
      </c>
      <c r="Z66" t="s">
        <v>38</v>
      </c>
      <c r="AA66">
        <f t="shared" si="0"/>
        <v>1.1385344410596259E-2</v>
      </c>
      <c r="AB66" t="s">
        <v>31</v>
      </c>
      <c r="AC66">
        <v>653.67299455203295</v>
      </c>
    </row>
    <row r="67" spans="1:29" x14ac:dyDescent="0.3">
      <c r="A67" t="s">
        <v>152</v>
      </c>
      <c r="B67" t="s">
        <v>109</v>
      </c>
      <c r="C67">
        <v>59.841561377289302</v>
      </c>
      <c r="D67">
        <v>81</v>
      </c>
      <c r="E67">
        <v>896</v>
      </c>
      <c r="F67">
        <v>2021.1498103371</v>
      </c>
      <c r="G67" t="s">
        <v>25</v>
      </c>
      <c r="H67">
        <v>10</v>
      </c>
      <c r="I67" t="str">
        <f>IF(AND(D67="Out of Stock",H67&lt;10),"Yes","No")</f>
        <v>No</v>
      </c>
      <c r="J67">
        <v>5</v>
      </c>
      <c r="K67" t="str">
        <f>IF(ABS(J67-E172)&gt;2*E173,"High Variability", "Low Variability")</f>
        <v>High Variability</v>
      </c>
      <c r="L67">
        <v>44</v>
      </c>
      <c r="M67">
        <v>7</v>
      </c>
      <c r="N67" t="s">
        <v>34</v>
      </c>
      <c r="O67">
        <v>4.9384385647120901</v>
      </c>
      <c r="P67" t="s">
        <v>27</v>
      </c>
      <c r="Q67" t="s">
        <v>48</v>
      </c>
      <c r="R67">
        <v>18</v>
      </c>
      <c r="S67">
        <v>396</v>
      </c>
      <c r="T67">
        <v>7</v>
      </c>
      <c r="U67">
        <v>65.047415094691402</v>
      </c>
      <c r="V67">
        <f>F67-U67</f>
        <v>1956.1023952424086</v>
      </c>
      <c r="W67" t="s">
        <v>44</v>
      </c>
      <c r="X67">
        <v>1.7303747198591899</v>
      </c>
      <c r="Y67" t="str">
        <f>IF(X67&gt;0.5,"High","Normal")</f>
        <v>High</v>
      </c>
      <c r="Z67" t="s">
        <v>30</v>
      </c>
      <c r="AA67">
        <f t="shared" ref="AA67:AA101" si="1">U67/S67</f>
        <v>0.16426114922901869</v>
      </c>
      <c r="AB67" t="s">
        <v>31</v>
      </c>
      <c r="AC67">
        <v>110.364335231364</v>
      </c>
    </row>
    <row r="68" spans="1:29" x14ac:dyDescent="0.3">
      <c r="A68" t="s">
        <v>152</v>
      </c>
      <c r="B68" t="s">
        <v>60</v>
      </c>
      <c r="C68">
        <v>15.707795681912099</v>
      </c>
      <c r="D68">
        <v>11</v>
      </c>
      <c r="E68">
        <v>996</v>
      </c>
      <c r="F68">
        <v>2330.9658020919401</v>
      </c>
      <c r="G68" t="s">
        <v>25</v>
      </c>
      <c r="H68">
        <v>51</v>
      </c>
      <c r="I68" t="str">
        <f>IF(AND(D68="Out of Stock",H68&lt;10),"Yes","No")</f>
        <v>No</v>
      </c>
      <c r="J68">
        <v>13</v>
      </c>
      <c r="K68" t="str">
        <f>IF(ABS(J68-E173)&gt;2*E174,"High Variability", "Low Variability")</f>
        <v>High Variability</v>
      </c>
      <c r="L68">
        <v>80</v>
      </c>
      <c r="M68">
        <v>2</v>
      </c>
      <c r="N68" t="s">
        <v>41</v>
      </c>
      <c r="O68">
        <v>8.6732112112786108</v>
      </c>
      <c r="P68" t="s">
        <v>42</v>
      </c>
      <c r="Q68" t="s">
        <v>43</v>
      </c>
      <c r="R68">
        <v>18</v>
      </c>
      <c r="S68">
        <v>830</v>
      </c>
      <c r="T68">
        <v>5</v>
      </c>
      <c r="U68">
        <v>96.527352785310896</v>
      </c>
      <c r="V68">
        <f>F68-U68</f>
        <v>2234.4384493066291</v>
      </c>
      <c r="W68" t="s">
        <v>61</v>
      </c>
      <c r="X68">
        <v>1.72731392835594</v>
      </c>
      <c r="Y68" t="str">
        <f>IF(X68&gt;0.5,"High","Normal")</f>
        <v>High</v>
      </c>
      <c r="Z68" t="s">
        <v>30</v>
      </c>
      <c r="AA68">
        <f t="shared" si="1"/>
        <v>0.11629801540398903</v>
      </c>
      <c r="AB68" t="s">
        <v>31</v>
      </c>
      <c r="AC68">
        <v>806.10317770292295</v>
      </c>
    </row>
    <row r="69" spans="1:29" x14ac:dyDescent="0.3">
      <c r="A69" t="s">
        <v>152</v>
      </c>
      <c r="B69" t="s">
        <v>88</v>
      </c>
      <c r="C69">
        <v>23.3998447526143</v>
      </c>
      <c r="D69">
        <v>5</v>
      </c>
      <c r="E69">
        <v>963</v>
      </c>
      <c r="F69">
        <v>2438.3399304700201</v>
      </c>
      <c r="G69" t="s">
        <v>33</v>
      </c>
      <c r="H69">
        <v>25</v>
      </c>
      <c r="I69" t="str">
        <f>IF(AND(D69="Out of Stock",H69&lt;10),"Yes","No")</f>
        <v>No</v>
      </c>
      <c r="J69">
        <v>8</v>
      </c>
      <c r="K69" t="str">
        <f>IF(ABS(J69-E174)&gt;2*E175,"High Variability", "Low Variability")</f>
        <v>High Variability</v>
      </c>
      <c r="L69">
        <v>21</v>
      </c>
      <c r="M69">
        <v>9</v>
      </c>
      <c r="N69" t="s">
        <v>34</v>
      </c>
      <c r="O69">
        <v>1.53265527359043</v>
      </c>
      <c r="P69" t="s">
        <v>27</v>
      </c>
      <c r="Q69" t="s">
        <v>43</v>
      </c>
      <c r="R69">
        <v>24</v>
      </c>
      <c r="S69">
        <v>867</v>
      </c>
      <c r="T69">
        <v>15</v>
      </c>
      <c r="U69">
        <v>34.343277465075303</v>
      </c>
      <c r="V69">
        <f>F69-U69</f>
        <v>2403.9966530049446</v>
      </c>
      <c r="W69" t="s">
        <v>29</v>
      </c>
      <c r="X69">
        <v>2.61028808484811</v>
      </c>
      <c r="Y69" t="str">
        <f>IF(X69&gt;0.5,"High","Normal")</f>
        <v>High</v>
      </c>
      <c r="Z69" t="s">
        <v>54</v>
      </c>
      <c r="AA69">
        <f t="shared" si="1"/>
        <v>3.9611623373789276E-2</v>
      </c>
      <c r="AB69" t="s">
        <v>46</v>
      </c>
      <c r="AC69">
        <v>183.932968043594</v>
      </c>
    </row>
    <row r="70" spans="1:29" x14ac:dyDescent="0.3">
      <c r="A70" t="s">
        <v>152</v>
      </c>
      <c r="B70" t="s">
        <v>70</v>
      </c>
      <c r="C70">
        <v>51.123870087964697</v>
      </c>
      <c r="D70">
        <v>100</v>
      </c>
      <c r="E70">
        <v>187</v>
      </c>
      <c r="F70">
        <v>2553.4955849912099</v>
      </c>
      <c r="G70" t="s">
        <v>36</v>
      </c>
      <c r="H70">
        <v>48</v>
      </c>
      <c r="I70" t="str">
        <f>IF(AND(D70="Out of Stock",H70&lt;10),"Yes","No")</f>
        <v>No</v>
      </c>
      <c r="J70">
        <v>11</v>
      </c>
      <c r="K70" t="str">
        <f>IF(ABS(J70-E175)&gt;2*E176,"High Variability", "Low Variability")</f>
        <v>High Variability</v>
      </c>
      <c r="L70">
        <v>94</v>
      </c>
      <c r="M70">
        <v>3</v>
      </c>
      <c r="N70" t="s">
        <v>34</v>
      </c>
      <c r="O70">
        <v>4.7426358828418698</v>
      </c>
      <c r="P70" t="s">
        <v>50</v>
      </c>
      <c r="Q70" t="s">
        <v>59</v>
      </c>
      <c r="R70">
        <v>20</v>
      </c>
      <c r="S70">
        <v>694</v>
      </c>
      <c r="T70">
        <v>16</v>
      </c>
      <c r="U70">
        <v>82.373320587990193</v>
      </c>
      <c r="V70">
        <f>F70-U70</f>
        <v>2471.1222644032196</v>
      </c>
      <c r="W70" t="s">
        <v>44</v>
      </c>
      <c r="X70">
        <v>3.64645086541702</v>
      </c>
      <c r="Y70" t="str">
        <f>IF(X70&gt;0.5,"High","Normal")</f>
        <v>High</v>
      </c>
      <c r="Z70" t="s">
        <v>30</v>
      </c>
      <c r="AA70">
        <f t="shared" si="1"/>
        <v>0.11869354551583601</v>
      </c>
      <c r="AB70" t="s">
        <v>39</v>
      </c>
      <c r="AC70">
        <v>477.30763109090299</v>
      </c>
    </row>
    <row r="71" spans="1:29" x14ac:dyDescent="0.3">
      <c r="A71" t="s">
        <v>152</v>
      </c>
      <c r="B71" t="s">
        <v>47</v>
      </c>
      <c r="C71">
        <v>4.8054960363458896</v>
      </c>
      <c r="D71">
        <v>26</v>
      </c>
      <c r="E71">
        <v>871</v>
      </c>
      <c r="F71">
        <v>2686.50515156744</v>
      </c>
      <c r="G71" t="s">
        <v>25</v>
      </c>
      <c r="H71">
        <v>5</v>
      </c>
      <c r="I71" t="str">
        <f>IF(AND(D71="Out of Stock",H71&lt;10),"Yes","No")</f>
        <v>No</v>
      </c>
      <c r="J71">
        <v>3</v>
      </c>
      <c r="K71" t="str">
        <f>IF(ABS(J71-E176)&gt;2*E177,"High Variability", "Low Variability")</f>
        <v>High Variability</v>
      </c>
      <c r="L71">
        <v>56</v>
      </c>
      <c r="M71">
        <v>8</v>
      </c>
      <c r="N71" t="s">
        <v>34</v>
      </c>
      <c r="O71">
        <v>3.8905479158706702</v>
      </c>
      <c r="P71" t="s">
        <v>37</v>
      </c>
      <c r="Q71" t="s">
        <v>48</v>
      </c>
      <c r="R71">
        <v>5</v>
      </c>
      <c r="S71">
        <v>414</v>
      </c>
      <c r="T71">
        <v>3</v>
      </c>
      <c r="U71">
        <v>92.065160598712794</v>
      </c>
      <c r="V71">
        <f>F71-U71</f>
        <v>2594.4399909687272</v>
      </c>
      <c r="W71" t="s">
        <v>44</v>
      </c>
      <c r="X71">
        <v>3.1455795228330001</v>
      </c>
      <c r="Y71" t="str">
        <f>IF(X71&gt;0.5,"High","Normal")</f>
        <v>High</v>
      </c>
      <c r="Z71" t="s">
        <v>38</v>
      </c>
      <c r="AA71">
        <f t="shared" si="1"/>
        <v>0.22237961497273623</v>
      </c>
      <c r="AB71" t="s">
        <v>46</v>
      </c>
      <c r="AC71">
        <v>923.44063171192204</v>
      </c>
    </row>
    <row r="72" spans="1:29" x14ac:dyDescent="0.3">
      <c r="A72" t="s">
        <v>152</v>
      </c>
      <c r="B72" t="s">
        <v>133</v>
      </c>
      <c r="C72">
        <v>17.034930739467899</v>
      </c>
      <c r="D72">
        <v>13</v>
      </c>
      <c r="E72">
        <v>336</v>
      </c>
      <c r="F72">
        <v>2943.3818676094502</v>
      </c>
      <c r="G72" t="s">
        <v>36</v>
      </c>
      <c r="H72">
        <v>42</v>
      </c>
      <c r="I72" t="str">
        <f>IF(AND(D72="Out of Stock",H72&lt;10),"Yes","No")</f>
        <v>No</v>
      </c>
      <c r="J72">
        <v>19</v>
      </c>
      <c r="K72" t="str">
        <f>IF(ABS(J72-E177)&gt;2*E178,"High Variability", "Low Variability")</f>
        <v>High Variability</v>
      </c>
      <c r="L72">
        <v>72</v>
      </c>
      <c r="M72">
        <v>1</v>
      </c>
      <c r="N72" t="s">
        <v>34</v>
      </c>
      <c r="O72">
        <v>4.7081818735419301</v>
      </c>
      <c r="P72" t="s">
        <v>58</v>
      </c>
      <c r="Q72" t="s">
        <v>28</v>
      </c>
      <c r="R72">
        <v>6</v>
      </c>
      <c r="S72">
        <v>955</v>
      </c>
      <c r="T72">
        <v>26</v>
      </c>
      <c r="U72">
        <v>4.4652784349432402</v>
      </c>
      <c r="V72">
        <f>F72-U72</f>
        <v>2938.916589174507</v>
      </c>
      <c r="W72" t="s">
        <v>29</v>
      </c>
      <c r="X72">
        <v>4.1378770486223502</v>
      </c>
      <c r="Y72" t="str">
        <f>IF(X72&gt;0.5,"High","Normal")</f>
        <v>High</v>
      </c>
      <c r="Z72" t="s">
        <v>30</v>
      </c>
      <c r="AA72">
        <f t="shared" si="1"/>
        <v>4.6756842250714557E-3</v>
      </c>
      <c r="AB72" t="s">
        <v>39</v>
      </c>
      <c r="AC72">
        <v>589.97855562804</v>
      </c>
    </row>
    <row r="73" spans="1:29" x14ac:dyDescent="0.3">
      <c r="A73" t="s">
        <v>152</v>
      </c>
      <c r="B73" t="s">
        <v>64</v>
      </c>
      <c r="C73">
        <v>16.160393317379899</v>
      </c>
      <c r="D73">
        <v>5</v>
      </c>
      <c r="E73">
        <v>249</v>
      </c>
      <c r="F73">
        <v>4052.7384162378598</v>
      </c>
      <c r="G73" t="s">
        <v>53</v>
      </c>
      <c r="H73">
        <v>80</v>
      </c>
      <c r="I73" t="str">
        <f>IF(AND(D73="Out of Stock",H73&lt;10),"Yes","No")</f>
        <v>No</v>
      </c>
      <c r="J73">
        <v>8</v>
      </c>
      <c r="K73" t="str">
        <f>IF(ABS(J73-E178)&gt;2*E179,"High Variability", "Low Variability")</f>
        <v>High Variability</v>
      </c>
      <c r="L73">
        <v>48</v>
      </c>
      <c r="M73">
        <v>9</v>
      </c>
      <c r="N73" t="s">
        <v>34</v>
      </c>
      <c r="O73">
        <v>9.5372830611083295</v>
      </c>
      <c r="P73" t="s">
        <v>42</v>
      </c>
      <c r="Q73" t="s">
        <v>51</v>
      </c>
      <c r="R73">
        <v>23</v>
      </c>
      <c r="S73">
        <v>173</v>
      </c>
      <c r="T73">
        <v>10</v>
      </c>
      <c r="U73">
        <v>97.829050110173199</v>
      </c>
      <c r="V73">
        <f>F73-U73</f>
        <v>3954.9093661276866</v>
      </c>
      <c r="W73" t="s">
        <v>29</v>
      </c>
      <c r="X73">
        <v>1.63107423007153</v>
      </c>
      <c r="Y73" t="str">
        <f>IF(X73&gt;0.5,"High","Normal")</f>
        <v>High</v>
      </c>
      <c r="Z73" t="s">
        <v>30</v>
      </c>
      <c r="AA73">
        <f t="shared" si="1"/>
        <v>0.56548583878712833</v>
      </c>
      <c r="AB73" t="s">
        <v>31</v>
      </c>
      <c r="AC73">
        <v>547.24100516096803</v>
      </c>
    </row>
    <row r="74" spans="1:29" x14ac:dyDescent="0.3">
      <c r="A74" t="s">
        <v>152</v>
      </c>
      <c r="B74" t="s">
        <v>114</v>
      </c>
      <c r="C74">
        <v>13.0173767852878</v>
      </c>
      <c r="D74">
        <v>55</v>
      </c>
      <c r="E74">
        <v>246</v>
      </c>
      <c r="F74">
        <v>4256.9491408502199</v>
      </c>
      <c r="G74" t="s">
        <v>25</v>
      </c>
      <c r="H74">
        <v>54</v>
      </c>
      <c r="I74" t="str">
        <f>IF(AND(D74="Out of Stock",H74&lt;10),"Yes","No")</f>
        <v>No</v>
      </c>
      <c r="J74">
        <v>19</v>
      </c>
      <c r="K74" t="str">
        <f>IF(ABS(J74-E179)&gt;2*E180,"High Variability", "Low Variability")</f>
        <v>High Variability</v>
      </c>
      <c r="L74">
        <v>10</v>
      </c>
      <c r="M74">
        <v>4</v>
      </c>
      <c r="N74" t="s">
        <v>34</v>
      </c>
      <c r="O74">
        <v>2.45793352798733</v>
      </c>
      <c r="P74" t="s">
        <v>27</v>
      </c>
      <c r="Q74" t="s">
        <v>51</v>
      </c>
      <c r="R74">
        <v>18</v>
      </c>
      <c r="S74">
        <v>736</v>
      </c>
      <c r="T74">
        <v>10</v>
      </c>
      <c r="U74">
        <v>20.075003975630398</v>
      </c>
      <c r="V74">
        <f>F74-U74</f>
        <v>4236.8741368745896</v>
      </c>
      <c r="W74" t="s">
        <v>29</v>
      </c>
      <c r="X74">
        <v>3.6328432903821302</v>
      </c>
      <c r="Y74" t="str">
        <f>IF(X74&gt;0.5,"High","Normal")</f>
        <v>High</v>
      </c>
      <c r="Z74" t="s">
        <v>54</v>
      </c>
      <c r="AA74">
        <f t="shared" si="1"/>
        <v>2.727582061906304E-2</v>
      </c>
      <c r="AB74" t="s">
        <v>46</v>
      </c>
      <c r="AC74">
        <v>687.28617786641701</v>
      </c>
    </row>
    <row r="75" spans="1:29" x14ac:dyDescent="0.3">
      <c r="A75" t="s">
        <v>152</v>
      </c>
      <c r="B75" t="s">
        <v>107</v>
      </c>
      <c r="C75">
        <v>20.9863860370433</v>
      </c>
      <c r="D75">
        <v>90</v>
      </c>
      <c r="E75">
        <v>93</v>
      </c>
      <c r="F75">
        <v>4767.0204843441297</v>
      </c>
      <c r="G75" t="s">
        <v>25</v>
      </c>
      <c r="H75">
        <v>25</v>
      </c>
      <c r="I75" t="str">
        <f>IF(AND(D75="Out of Stock",H75&lt;10),"Yes","No")</f>
        <v>No</v>
      </c>
      <c r="J75">
        <v>23</v>
      </c>
      <c r="K75" t="str">
        <f>IF(ABS(J75-E180)&gt;2*E181,"High Variability", "Low Variability")</f>
        <v>High Variability</v>
      </c>
      <c r="L75">
        <v>83</v>
      </c>
      <c r="M75">
        <v>5</v>
      </c>
      <c r="N75" t="s">
        <v>41</v>
      </c>
      <c r="O75">
        <v>1.77442971407173</v>
      </c>
      <c r="P75" t="s">
        <v>37</v>
      </c>
      <c r="Q75" t="s">
        <v>28</v>
      </c>
      <c r="R75">
        <v>24</v>
      </c>
      <c r="S75">
        <v>826</v>
      </c>
      <c r="T75">
        <v>28</v>
      </c>
      <c r="U75">
        <v>12.8362845728327</v>
      </c>
      <c r="V75">
        <f>F75-U75</f>
        <v>4754.1841997712972</v>
      </c>
      <c r="W75" t="s">
        <v>61</v>
      </c>
      <c r="X75">
        <v>1.1737554953874501</v>
      </c>
      <c r="Y75" t="str">
        <f>IF(X75&gt;0.5,"High","Normal")</f>
        <v>High</v>
      </c>
      <c r="Z75" t="s">
        <v>38</v>
      </c>
      <c r="AA75">
        <f t="shared" si="1"/>
        <v>1.5540296093017795E-2</v>
      </c>
      <c r="AB75" t="s">
        <v>31</v>
      </c>
      <c r="AC75">
        <v>832.210808706021</v>
      </c>
    </row>
    <row r="76" spans="1:29" x14ac:dyDescent="0.3">
      <c r="A76" t="s">
        <v>152</v>
      </c>
      <c r="B76" t="s">
        <v>57</v>
      </c>
      <c r="C76">
        <v>64.0157329412785</v>
      </c>
      <c r="D76">
        <v>35</v>
      </c>
      <c r="E76">
        <v>980</v>
      </c>
      <c r="F76">
        <v>4971.1459875855498</v>
      </c>
      <c r="G76" t="s">
        <v>36</v>
      </c>
      <c r="H76">
        <v>14</v>
      </c>
      <c r="I76" t="str">
        <f>IF(AND(D76="Out of Stock",H76&lt;10),"Yes","No")</f>
        <v>No</v>
      </c>
      <c r="J76">
        <v>27</v>
      </c>
      <c r="K76" t="str">
        <f>IF(ABS(J76-E181)&gt;2*E182,"High Variability", "Low Variability")</f>
        <v>High Variability</v>
      </c>
      <c r="L76">
        <v>83</v>
      </c>
      <c r="M76">
        <v>1</v>
      </c>
      <c r="N76" t="s">
        <v>34</v>
      </c>
      <c r="O76">
        <v>7.1666452910482104</v>
      </c>
      <c r="P76" t="s">
        <v>58</v>
      </c>
      <c r="Q76" t="s">
        <v>59</v>
      </c>
      <c r="R76">
        <v>29</v>
      </c>
      <c r="S76">
        <v>963</v>
      </c>
      <c r="T76">
        <v>23</v>
      </c>
      <c r="U76">
        <v>47.957601634951502</v>
      </c>
      <c r="V76">
        <f>F76-U76</f>
        <v>4923.1883859505988</v>
      </c>
      <c r="W76" t="s">
        <v>29</v>
      </c>
      <c r="X76">
        <v>3.8446144787675798</v>
      </c>
      <c r="Y76" t="str">
        <f>IF(X76&gt;0.5,"High","Normal")</f>
        <v>High</v>
      </c>
      <c r="Z76" t="s">
        <v>45</v>
      </c>
      <c r="AA76">
        <f t="shared" si="1"/>
        <v>4.9800209382088789E-2</v>
      </c>
      <c r="AB76" t="s">
        <v>31</v>
      </c>
      <c r="AC76">
        <v>995.92946149864099</v>
      </c>
    </row>
    <row r="77" spans="1:29" x14ac:dyDescent="0.3">
      <c r="A77" t="s">
        <v>152</v>
      </c>
      <c r="B77" t="s">
        <v>66</v>
      </c>
      <c r="C77">
        <v>36.989244928626903</v>
      </c>
      <c r="D77">
        <v>94</v>
      </c>
      <c r="E77">
        <v>469</v>
      </c>
      <c r="F77">
        <v>5442.0867853976697</v>
      </c>
      <c r="G77" t="s">
        <v>25</v>
      </c>
      <c r="H77">
        <v>9</v>
      </c>
      <c r="I77" t="str">
        <f>IF(AND(D77="Out of Stock",H77&lt;10),"Yes","No")</f>
        <v>No</v>
      </c>
      <c r="J77">
        <v>8</v>
      </c>
      <c r="K77" t="str">
        <f>IF(ABS(J77-E182)&gt;2*E183,"High Variability", "Low Variability")</f>
        <v>High Variability</v>
      </c>
      <c r="L77">
        <v>69</v>
      </c>
      <c r="M77">
        <v>7</v>
      </c>
      <c r="N77" t="s">
        <v>26</v>
      </c>
      <c r="O77">
        <v>2.4220397232752</v>
      </c>
      <c r="P77" t="s">
        <v>37</v>
      </c>
      <c r="Q77" t="s">
        <v>51</v>
      </c>
      <c r="R77">
        <v>14</v>
      </c>
      <c r="S77">
        <v>580</v>
      </c>
      <c r="T77">
        <v>7</v>
      </c>
      <c r="U77">
        <v>97.121281751474299</v>
      </c>
      <c r="V77">
        <f>F77-U77</f>
        <v>5344.9655036461954</v>
      </c>
      <c r="W77" t="s">
        <v>61</v>
      </c>
      <c r="X77">
        <v>2.2644057611985402</v>
      </c>
      <c r="Y77" t="str">
        <f>IF(X77&gt;0.5,"High","Normal")</f>
        <v>High</v>
      </c>
      <c r="Z77" t="s">
        <v>54</v>
      </c>
      <c r="AA77">
        <f t="shared" si="1"/>
        <v>0.16745048577840396</v>
      </c>
      <c r="AB77" t="s">
        <v>31</v>
      </c>
      <c r="AC77">
        <v>127.861800001625</v>
      </c>
    </row>
    <row r="78" spans="1:29" x14ac:dyDescent="0.3">
      <c r="A78" t="s">
        <v>152</v>
      </c>
      <c r="B78" t="s">
        <v>92</v>
      </c>
      <c r="C78">
        <v>99.113291615317095</v>
      </c>
      <c r="D78">
        <v>35</v>
      </c>
      <c r="E78">
        <v>556</v>
      </c>
      <c r="F78">
        <v>5521.2052590109697</v>
      </c>
      <c r="G78" t="s">
        <v>33</v>
      </c>
      <c r="H78">
        <v>64</v>
      </c>
      <c r="I78" t="str">
        <f>IF(AND(D78="Out of Stock",H78&lt;10),"Yes","No")</f>
        <v>No</v>
      </c>
      <c r="J78">
        <v>19</v>
      </c>
      <c r="K78" t="str">
        <f>IF(ABS(J78-E183)&gt;2*E184,"High Variability", "Low Variability")</f>
        <v>High Variability</v>
      </c>
      <c r="L78">
        <v>38</v>
      </c>
      <c r="M78">
        <v>8</v>
      </c>
      <c r="N78" t="s">
        <v>26</v>
      </c>
      <c r="O78">
        <v>5.7732637437666501</v>
      </c>
      <c r="P78" t="s">
        <v>50</v>
      </c>
      <c r="Q78" t="s">
        <v>59</v>
      </c>
      <c r="R78">
        <v>18</v>
      </c>
      <c r="S78">
        <v>892</v>
      </c>
      <c r="T78">
        <v>7</v>
      </c>
      <c r="U78">
        <v>95.332064548772493</v>
      </c>
      <c r="V78">
        <f>F78-U78</f>
        <v>5425.8731944621968</v>
      </c>
      <c r="W78" t="s">
        <v>44</v>
      </c>
      <c r="X78">
        <v>4.5302262398259602E-2</v>
      </c>
      <c r="Y78" t="str">
        <f>IF(X78&gt;0.5,"High","Normal")</f>
        <v>Normal</v>
      </c>
      <c r="Z78" t="s">
        <v>54</v>
      </c>
      <c r="AA78">
        <f t="shared" si="1"/>
        <v>0.10687451182597812</v>
      </c>
      <c r="AB78" t="s">
        <v>46</v>
      </c>
      <c r="AC78">
        <v>275.52437113130901</v>
      </c>
    </row>
    <row r="79" spans="1:29" x14ac:dyDescent="0.3">
      <c r="A79" t="s">
        <v>152</v>
      </c>
      <c r="B79" t="s">
        <v>91</v>
      </c>
      <c r="C79">
        <v>80.541424170940303</v>
      </c>
      <c r="D79">
        <v>97</v>
      </c>
      <c r="E79">
        <v>933</v>
      </c>
      <c r="F79">
        <v>5724.9593504562599</v>
      </c>
      <c r="G79" t="s">
        <v>33</v>
      </c>
      <c r="H79">
        <v>90</v>
      </c>
      <c r="I79" t="str">
        <f>IF(AND(D79="Out of Stock",H79&lt;10),"Yes","No")</f>
        <v>No</v>
      </c>
      <c r="J79">
        <v>20</v>
      </c>
      <c r="K79" t="str">
        <f>IF(ABS(J79-E184)&gt;2*E185,"High Variability", "Low Variability")</f>
        <v>High Variability</v>
      </c>
      <c r="L79">
        <v>39</v>
      </c>
      <c r="M79">
        <v>8</v>
      </c>
      <c r="N79" t="s">
        <v>41</v>
      </c>
      <c r="O79">
        <v>7.2295951397364702</v>
      </c>
      <c r="P79" t="s">
        <v>37</v>
      </c>
      <c r="Q79" t="s">
        <v>43</v>
      </c>
      <c r="R79">
        <v>18</v>
      </c>
      <c r="S79">
        <v>793</v>
      </c>
      <c r="T79">
        <v>1</v>
      </c>
      <c r="U79">
        <v>88.179407104217404</v>
      </c>
      <c r="V79">
        <f>F79-U79</f>
        <v>5636.7799433520422</v>
      </c>
      <c r="W79" t="s">
        <v>29</v>
      </c>
      <c r="X79">
        <v>4.2132694305865597</v>
      </c>
      <c r="Y79" t="str">
        <f>IF(X79&gt;0.5,"High","Normal")</f>
        <v>High</v>
      </c>
      <c r="Z79" t="s">
        <v>30</v>
      </c>
      <c r="AA79">
        <f t="shared" si="1"/>
        <v>0.11119723468375461</v>
      </c>
      <c r="AB79" t="s">
        <v>46</v>
      </c>
      <c r="AC79">
        <v>529.80872398069096</v>
      </c>
    </row>
    <row r="80" spans="1:29" x14ac:dyDescent="0.3">
      <c r="A80" t="s">
        <v>152</v>
      </c>
      <c r="B80" t="s">
        <v>62</v>
      </c>
      <c r="C80">
        <v>90.635459982288594</v>
      </c>
      <c r="D80">
        <v>95</v>
      </c>
      <c r="E80">
        <v>960</v>
      </c>
      <c r="F80">
        <v>6099.9441155814502</v>
      </c>
      <c r="G80" t="s">
        <v>33</v>
      </c>
      <c r="H80">
        <v>46</v>
      </c>
      <c r="I80" t="str">
        <f>IF(AND(D80="Out of Stock",H80&lt;10),"Yes","No")</f>
        <v>No</v>
      </c>
      <c r="J80">
        <v>23</v>
      </c>
      <c r="K80" t="str">
        <f>IF(ABS(J80-E185)&gt;2*E186,"High Variability", "Low Variability")</f>
        <v>High Variability</v>
      </c>
      <c r="L80">
        <v>60</v>
      </c>
      <c r="M80">
        <v>1</v>
      </c>
      <c r="N80" t="s">
        <v>34</v>
      </c>
      <c r="O80">
        <v>4.5239431243166601</v>
      </c>
      <c r="P80" t="s">
        <v>58</v>
      </c>
      <c r="Q80" t="s">
        <v>43</v>
      </c>
      <c r="R80">
        <v>28</v>
      </c>
      <c r="S80">
        <v>362</v>
      </c>
      <c r="T80">
        <v>11</v>
      </c>
      <c r="U80">
        <v>27.5923630866636</v>
      </c>
      <c r="V80">
        <f>F80-U80</f>
        <v>6072.3517524947865</v>
      </c>
      <c r="W80" t="s">
        <v>29</v>
      </c>
      <c r="X80">
        <v>2.1169821372994301E-2</v>
      </c>
      <c r="Y80" t="str">
        <f>IF(X80&gt;0.5,"High","Normal")</f>
        <v>Normal</v>
      </c>
      <c r="Z80" t="s">
        <v>38</v>
      </c>
      <c r="AA80">
        <f t="shared" si="1"/>
        <v>7.6221997476971268E-2</v>
      </c>
      <c r="AB80" t="s">
        <v>46</v>
      </c>
      <c r="AC80">
        <v>126.72303340940699</v>
      </c>
    </row>
    <row r="81" spans="1:29" x14ac:dyDescent="0.3">
      <c r="A81" t="s">
        <v>152</v>
      </c>
      <c r="B81" t="s">
        <v>67</v>
      </c>
      <c r="C81">
        <v>7.5471721097912701</v>
      </c>
      <c r="D81">
        <v>74</v>
      </c>
      <c r="E81">
        <v>280</v>
      </c>
      <c r="F81">
        <v>6453.7979681762799</v>
      </c>
      <c r="G81" t="s">
        <v>33</v>
      </c>
      <c r="H81">
        <v>2</v>
      </c>
      <c r="I81" t="str">
        <f>IF(AND(D81="Out of Stock",H81&lt;10),"Yes","No")</f>
        <v>No</v>
      </c>
      <c r="J81">
        <v>5</v>
      </c>
      <c r="K81" t="str">
        <f>IF(ABS(J81-E186)&gt;2*E187,"High Variability", "Low Variability")</f>
        <v>High Variability</v>
      </c>
      <c r="L81">
        <v>78</v>
      </c>
      <c r="M81">
        <v>1</v>
      </c>
      <c r="N81" t="s">
        <v>26</v>
      </c>
      <c r="O81">
        <v>4.1913245857054999</v>
      </c>
      <c r="P81" t="s">
        <v>37</v>
      </c>
      <c r="Q81" t="s">
        <v>51</v>
      </c>
      <c r="R81">
        <v>3</v>
      </c>
      <c r="S81">
        <v>399</v>
      </c>
      <c r="T81">
        <v>21</v>
      </c>
      <c r="U81">
        <v>77.106342497849994</v>
      </c>
      <c r="V81">
        <f>F81-U81</f>
        <v>6376.6916256784298</v>
      </c>
      <c r="W81" t="s">
        <v>61</v>
      </c>
      <c r="X81">
        <v>1.01256308925804</v>
      </c>
      <c r="Y81" t="str">
        <f>IF(X81&gt;0.5,"High","Normal")</f>
        <v>High</v>
      </c>
      <c r="Z81" t="s">
        <v>38</v>
      </c>
      <c r="AA81">
        <f t="shared" si="1"/>
        <v>0.19324897869135338</v>
      </c>
      <c r="AB81" t="s">
        <v>46</v>
      </c>
      <c r="AC81">
        <v>865.52577977123997</v>
      </c>
    </row>
    <row r="82" spans="1:29" x14ac:dyDescent="0.3">
      <c r="A82" t="s">
        <v>152</v>
      </c>
      <c r="B82" t="s">
        <v>98</v>
      </c>
      <c r="C82">
        <v>95.712135880936003</v>
      </c>
      <c r="D82">
        <v>93</v>
      </c>
      <c r="E82">
        <v>910</v>
      </c>
      <c r="F82">
        <v>7089.4742499341801</v>
      </c>
      <c r="G82" t="s">
        <v>53</v>
      </c>
      <c r="H82">
        <v>4</v>
      </c>
      <c r="I82" t="str">
        <f>IF(AND(D82="Out of Stock",H82&lt;10),"Yes","No")</f>
        <v>No</v>
      </c>
      <c r="J82">
        <v>15</v>
      </c>
      <c r="K82" t="str">
        <f>IF(ABS(J82-E187)&gt;2*E188,"High Variability", "Low Variability")</f>
        <v>High Variability</v>
      </c>
      <c r="L82">
        <v>51</v>
      </c>
      <c r="M82">
        <v>9</v>
      </c>
      <c r="N82" t="s">
        <v>26</v>
      </c>
      <c r="O82">
        <v>8.9787507559499709</v>
      </c>
      <c r="P82" t="s">
        <v>37</v>
      </c>
      <c r="Q82" t="s">
        <v>43</v>
      </c>
      <c r="R82">
        <v>10</v>
      </c>
      <c r="S82">
        <v>964</v>
      </c>
      <c r="T82">
        <v>20</v>
      </c>
      <c r="U82">
        <v>19.7129929112936</v>
      </c>
      <c r="V82">
        <f>F82-U82</f>
        <v>7069.7612570228866</v>
      </c>
      <c r="W82" t="s">
        <v>29</v>
      </c>
      <c r="X82">
        <v>0.38057358671321301</v>
      </c>
      <c r="Y82" t="str">
        <f>IF(X82&gt;0.5,"High","Normal")</f>
        <v>Normal</v>
      </c>
      <c r="Z82" t="s">
        <v>45</v>
      </c>
      <c r="AA82">
        <f t="shared" si="1"/>
        <v>2.0449162771051452E-2</v>
      </c>
      <c r="AB82" t="s">
        <v>46</v>
      </c>
      <c r="AC82">
        <v>581.60235505058597</v>
      </c>
    </row>
    <row r="83" spans="1:29" x14ac:dyDescent="0.3">
      <c r="A83" t="s">
        <v>152</v>
      </c>
      <c r="B83" t="s">
        <v>32</v>
      </c>
      <c r="C83">
        <v>14.8435232750843</v>
      </c>
      <c r="D83">
        <v>95</v>
      </c>
      <c r="E83">
        <v>736</v>
      </c>
      <c r="F83">
        <v>7460.9000654458396</v>
      </c>
      <c r="G83" t="s">
        <v>33</v>
      </c>
      <c r="H83">
        <v>53</v>
      </c>
      <c r="I83" t="str">
        <f>IF(AND(D83="Out of Stock",H83&lt;10),"Yes","No")</f>
        <v>No</v>
      </c>
      <c r="J83">
        <v>30</v>
      </c>
      <c r="K83" t="str">
        <f>IF(ABS(J83-E188)&gt;2*E189,"High Variability", "Low Variability")</f>
        <v>High Variability</v>
      </c>
      <c r="L83">
        <v>37</v>
      </c>
      <c r="M83">
        <v>2</v>
      </c>
      <c r="N83" t="s">
        <v>34</v>
      </c>
      <c r="O83">
        <v>9.7165747714313095</v>
      </c>
      <c r="P83" t="s">
        <v>27</v>
      </c>
      <c r="Q83" t="s">
        <v>28</v>
      </c>
      <c r="R83">
        <v>23</v>
      </c>
      <c r="S83">
        <v>517</v>
      </c>
      <c r="T83">
        <v>30</v>
      </c>
      <c r="U83">
        <v>33.616768953730002</v>
      </c>
      <c r="V83">
        <f>F83-U83</f>
        <v>7427.2832964921099</v>
      </c>
      <c r="W83" t="s">
        <v>29</v>
      </c>
      <c r="X83">
        <v>4.8540680263886999</v>
      </c>
      <c r="Y83" t="str">
        <f>IF(X83&gt;0.5,"High","Normal")</f>
        <v>High</v>
      </c>
      <c r="Z83" t="s">
        <v>30</v>
      </c>
      <c r="AA83">
        <f t="shared" si="1"/>
        <v>6.5022763933713743E-2</v>
      </c>
      <c r="AB83" t="s">
        <v>31</v>
      </c>
      <c r="AC83">
        <v>503.06557914966902</v>
      </c>
    </row>
    <row r="84" spans="1:29" x14ac:dyDescent="0.3">
      <c r="A84" t="s">
        <v>152</v>
      </c>
      <c r="B84" t="s">
        <v>87</v>
      </c>
      <c r="C84">
        <v>9.81300257875405</v>
      </c>
      <c r="D84">
        <v>34</v>
      </c>
      <c r="E84">
        <v>963</v>
      </c>
      <c r="F84">
        <v>7573.4024578487297</v>
      </c>
      <c r="G84" t="s">
        <v>33</v>
      </c>
      <c r="H84">
        <v>18</v>
      </c>
      <c r="I84" t="str">
        <f>IF(AND(D84="Out of Stock",H84&lt;10),"Yes","No")</f>
        <v>No</v>
      </c>
      <c r="J84">
        <v>23</v>
      </c>
      <c r="K84" t="str">
        <f>IF(ABS(J84-E189)&gt;2*E190,"High Variability", "Low Variability")</f>
        <v>High Variability</v>
      </c>
      <c r="L84">
        <v>28</v>
      </c>
      <c r="M84">
        <v>3</v>
      </c>
      <c r="N84" t="s">
        <v>26</v>
      </c>
      <c r="O84">
        <v>2.1079512671590801</v>
      </c>
      <c r="P84" t="s">
        <v>58</v>
      </c>
      <c r="Q84" t="s">
        <v>48</v>
      </c>
      <c r="R84">
        <v>26</v>
      </c>
      <c r="S84">
        <v>671</v>
      </c>
      <c r="T84">
        <v>19</v>
      </c>
      <c r="U84">
        <v>45.531364237162101</v>
      </c>
      <c r="V84">
        <f>F84-U84</f>
        <v>7527.8710936115676</v>
      </c>
      <c r="W84" t="s">
        <v>44</v>
      </c>
      <c r="X84">
        <v>3.8055333792433501</v>
      </c>
      <c r="Y84" t="str">
        <f>IF(X84&gt;0.5,"High","Normal")</f>
        <v>High</v>
      </c>
      <c r="Z84" t="s">
        <v>38</v>
      </c>
      <c r="AA84">
        <f t="shared" si="1"/>
        <v>6.7855982469690171E-2</v>
      </c>
      <c r="AB84" t="s">
        <v>39</v>
      </c>
      <c r="AC84">
        <v>403.80897424817999</v>
      </c>
    </row>
    <row r="85" spans="1:29" x14ac:dyDescent="0.3">
      <c r="A85" t="s">
        <v>152</v>
      </c>
      <c r="B85" t="s">
        <v>40</v>
      </c>
      <c r="C85">
        <v>61.1633430164377</v>
      </c>
      <c r="D85">
        <v>68</v>
      </c>
      <c r="E85">
        <v>83</v>
      </c>
      <c r="F85">
        <v>7766.8364256852301</v>
      </c>
      <c r="G85" t="s">
        <v>25</v>
      </c>
      <c r="H85">
        <v>23</v>
      </c>
      <c r="I85" t="str">
        <f>IF(AND(D85="Out of Stock",H85&lt;10),"Yes","No")</f>
        <v>No</v>
      </c>
      <c r="J85">
        <v>13</v>
      </c>
      <c r="K85" t="str">
        <f>IF(ABS(J85-E190)&gt;2*E191,"High Variability", "Low Variability")</f>
        <v>High Variability</v>
      </c>
      <c r="L85">
        <v>59</v>
      </c>
      <c r="M85">
        <v>6</v>
      </c>
      <c r="N85" t="s">
        <v>41</v>
      </c>
      <c r="O85">
        <v>1.7295685635434199</v>
      </c>
      <c r="P85" t="s">
        <v>42</v>
      </c>
      <c r="Q85" t="s">
        <v>43</v>
      </c>
      <c r="R85">
        <v>24</v>
      </c>
      <c r="S85">
        <v>937</v>
      </c>
      <c r="T85">
        <v>18</v>
      </c>
      <c r="U85">
        <v>35.624741397125</v>
      </c>
      <c r="V85">
        <f>F85-U85</f>
        <v>7731.2116842881051</v>
      </c>
      <c r="W85" t="s">
        <v>44</v>
      </c>
      <c r="X85">
        <v>4.7466486206477496</v>
      </c>
      <c r="Y85" t="str">
        <f>IF(X85&gt;0.5,"High","Normal")</f>
        <v>High</v>
      </c>
      <c r="Z85" t="s">
        <v>45</v>
      </c>
      <c r="AA85">
        <f t="shared" si="1"/>
        <v>3.8020001491061897E-2</v>
      </c>
      <c r="AB85" t="s">
        <v>46</v>
      </c>
      <c r="AC85">
        <v>254.776159219286</v>
      </c>
    </row>
    <row r="86" spans="1:29" x14ac:dyDescent="0.3">
      <c r="A86" t="s">
        <v>152</v>
      </c>
      <c r="B86" t="s">
        <v>52</v>
      </c>
      <c r="C86">
        <v>4.0783328631079403</v>
      </c>
      <c r="D86">
        <v>48</v>
      </c>
      <c r="E86">
        <v>65</v>
      </c>
      <c r="F86">
        <v>7823.4765595317303</v>
      </c>
      <c r="G86" t="s">
        <v>53</v>
      </c>
      <c r="H86">
        <v>11</v>
      </c>
      <c r="I86" t="str">
        <f>IF(AND(D86="Out of Stock",H86&lt;10),"Yes","No")</f>
        <v>No</v>
      </c>
      <c r="J86">
        <v>15</v>
      </c>
      <c r="K86" t="str">
        <f>IF(ABS(J86-E191)&gt;2*E192,"High Variability", "Low Variability")</f>
        <v>High Variability</v>
      </c>
      <c r="L86">
        <v>58</v>
      </c>
      <c r="M86">
        <v>8</v>
      </c>
      <c r="N86" t="s">
        <v>41</v>
      </c>
      <c r="O86">
        <v>3.8807633029519999</v>
      </c>
      <c r="P86" t="s">
        <v>27</v>
      </c>
      <c r="Q86" t="s">
        <v>43</v>
      </c>
      <c r="R86">
        <v>14</v>
      </c>
      <c r="S86">
        <v>314</v>
      </c>
      <c r="T86">
        <v>24</v>
      </c>
      <c r="U86">
        <v>1.0850685695870601</v>
      </c>
      <c r="V86">
        <f>F86-U86</f>
        <v>7822.3914909621435</v>
      </c>
      <c r="W86" t="s">
        <v>29</v>
      </c>
      <c r="X86">
        <v>1.0009106193041299</v>
      </c>
      <c r="Y86" t="str">
        <f>IF(X86&gt;0.5,"High","Normal")</f>
        <v>High</v>
      </c>
      <c r="Z86" t="s">
        <v>54</v>
      </c>
      <c r="AA86">
        <f t="shared" si="1"/>
        <v>3.4556323872199368E-3</v>
      </c>
      <c r="AB86" t="s">
        <v>46</v>
      </c>
      <c r="AC86">
        <v>134.36909686103101</v>
      </c>
    </row>
    <row r="87" spans="1:29" x14ac:dyDescent="0.3">
      <c r="A87" t="s">
        <v>152</v>
      </c>
      <c r="B87" t="s">
        <v>71</v>
      </c>
      <c r="C87">
        <v>96.341072439963298</v>
      </c>
      <c r="D87">
        <v>22</v>
      </c>
      <c r="E87">
        <v>320</v>
      </c>
      <c r="F87">
        <v>8128.0276968511898</v>
      </c>
      <c r="G87" t="s">
        <v>36</v>
      </c>
      <c r="H87">
        <v>27</v>
      </c>
      <c r="I87" t="str">
        <f>IF(AND(D87="Out of Stock",H87&lt;10),"Yes","No")</f>
        <v>No</v>
      </c>
      <c r="J87">
        <v>12</v>
      </c>
      <c r="K87" t="str">
        <f>IF(ABS(J87-E192)&gt;2*E193,"High Variability", "Low Variability")</f>
        <v>High Variability</v>
      </c>
      <c r="L87">
        <v>68</v>
      </c>
      <c r="M87">
        <v>6</v>
      </c>
      <c r="N87" t="s">
        <v>34</v>
      </c>
      <c r="O87">
        <v>8.8783346509268402</v>
      </c>
      <c r="P87" t="s">
        <v>37</v>
      </c>
      <c r="Q87" t="s">
        <v>59</v>
      </c>
      <c r="R87">
        <v>29</v>
      </c>
      <c r="S87">
        <v>309</v>
      </c>
      <c r="T87">
        <v>6</v>
      </c>
      <c r="U87">
        <v>65.686259608488598</v>
      </c>
      <c r="V87">
        <f>F87-U87</f>
        <v>8062.3414372427014</v>
      </c>
      <c r="W87" t="s">
        <v>61</v>
      </c>
      <c r="X87">
        <v>4.2314165735345304</v>
      </c>
      <c r="Y87" t="str">
        <f>IF(X87&gt;0.5,"High","Normal")</f>
        <v>High</v>
      </c>
      <c r="Z87" t="s">
        <v>38</v>
      </c>
      <c r="AA87">
        <f t="shared" si="1"/>
        <v>0.2125768919368563</v>
      </c>
      <c r="AB87" t="s">
        <v>31</v>
      </c>
      <c r="AC87">
        <v>493.871215316205</v>
      </c>
    </row>
    <row r="88" spans="1:29" x14ac:dyDescent="0.3">
      <c r="A88" t="s">
        <v>152</v>
      </c>
      <c r="B88" t="s">
        <v>104</v>
      </c>
      <c r="C88">
        <v>30.3414707112142</v>
      </c>
      <c r="D88">
        <v>93</v>
      </c>
      <c r="E88">
        <v>242</v>
      </c>
      <c r="F88">
        <v>8232.3348294258194</v>
      </c>
      <c r="G88" t="s">
        <v>53</v>
      </c>
      <c r="H88">
        <v>96</v>
      </c>
      <c r="I88" t="str">
        <f>IF(AND(D88="Out of Stock",H88&lt;10),"Yes","No")</f>
        <v>No</v>
      </c>
      <c r="J88">
        <v>25</v>
      </c>
      <c r="K88" t="str">
        <f>IF(ABS(J88-E193)&gt;2*E194,"High Variability", "Low Variability")</f>
        <v>High Variability</v>
      </c>
      <c r="L88">
        <v>54</v>
      </c>
      <c r="M88">
        <v>3</v>
      </c>
      <c r="N88" t="s">
        <v>26</v>
      </c>
      <c r="O88">
        <v>1.0134865660958901</v>
      </c>
      <c r="P88" t="s">
        <v>37</v>
      </c>
      <c r="Q88" t="s">
        <v>48</v>
      </c>
      <c r="R88">
        <v>1</v>
      </c>
      <c r="S88">
        <v>631</v>
      </c>
      <c r="T88">
        <v>17</v>
      </c>
      <c r="U88">
        <v>83.344058991677898</v>
      </c>
      <c r="V88">
        <f>F88-U88</f>
        <v>8148.9907704341413</v>
      </c>
      <c r="W88" t="s">
        <v>29</v>
      </c>
      <c r="X88">
        <v>1.41034757607602</v>
      </c>
      <c r="Y88" t="str">
        <f>IF(X88&gt;0.5,"High","Normal")</f>
        <v>High</v>
      </c>
      <c r="Z88" t="s">
        <v>38</v>
      </c>
      <c r="AA88">
        <f t="shared" si="1"/>
        <v>0.13208250236399033</v>
      </c>
      <c r="AB88" t="s">
        <v>31</v>
      </c>
      <c r="AC88">
        <v>750.73784066827</v>
      </c>
    </row>
    <row r="89" spans="1:29" x14ac:dyDescent="0.3">
      <c r="A89" t="s">
        <v>152</v>
      </c>
      <c r="B89" t="s">
        <v>116</v>
      </c>
      <c r="C89">
        <v>33.697717206643098</v>
      </c>
      <c r="D89">
        <v>72</v>
      </c>
      <c r="E89">
        <v>457</v>
      </c>
      <c r="F89">
        <v>8354.5796864819895</v>
      </c>
      <c r="G89" t="s">
        <v>53</v>
      </c>
      <c r="H89">
        <v>57</v>
      </c>
      <c r="I89" t="str">
        <f>IF(AND(D89="Out of Stock",H89&lt;10),"Yes","No")</f>
        <v>No</v>
      </c>
      <c r="J89">
        <v>24</v>
      </c>
      <c r="K89" t="str">
        <f>IF(ABS(J89-E194)&gt;2*E195,"High Variability", "Low Variability")</f>
        <v>High Variability</v>
      </c>
      <c r="L89">
        <v>54</v>
      </c>
      <c r="M89">
        <v>8</v>
      </c>
      <c r="N89" t="s">
        <v>41</v>
      </c>
      <c r="O89">
        <v>6.5805413478845898</v>
      </c>
      <c r="P89" t="s">
        <v>42</v>
      </c>
      <c r="Q89" t="s">
        <v>43</v>
      </c>
      <c r="R89">
        <v>16</v>
      </c>
      <c r="S89">
        <v>358</v>
      </c>
      <c r="T89">
        <v>21</v>
      </c>
      <c r="U89">
        <v>1.59722274305067</v>
      </c>
      <c r="V89">
        <f>F89-U89</f>
        <v>8352.9824637389393</v>
      </c>
      <c r="W89" t="s">
        <v>44</v>
      </c>
      <c r="X89">
        <v>4.9110959548423301</v>
      </c>
      <c r="Y89" t="str">
        <f>IF(X89&gt;0.5,"High","Normal")</f>
        <v>High</v>
      </c>
      <c r="Z89" t="s">
        <v>45</v>
      </c>
      <c r="AA89">
        <f t="shared" si="1"/>
        <v>4.4615160420409779E-3</v>
      </c>
      <c r="AB89" t="s">
        <v>39</v>
      </c>
      <c r="AC89">
        <v>555.85910367174301</v>
      </c>
    </row>
    <row r="90" spans="1:29" x14ac:dyDescent="0.3">
      <c r="A90" t="s">
        <v>152</v>
      </c>
      <c r="B90" t="s">
        <v>117</v>
      </c>
      <c r="C90">
        <v>26.034869773962001</v>
      </c>
      <c r="D90">
        <v>52</v>
      </c>
      <c r="E90">
        <v>704</v>
      </c>
      <c r="F90">
        <v>8367.7216180201503</v>
      </c>
      <c r="G90" t="s">
        <v>33</v>
      </c>
      <c r="H90">
        <v>13</v>
      </c>
      <c r="I90" t="str">
        <f>IF(AND(D90="Out of Stock",H90&lt;10),"Yes","No")</f>
        <v>No</v>
      </c>
      <c r="J90">
        <v>17</v>
      </c>
      <c r="K90" t="str">
        <f>IF(ABS(J90-E195)&gt;2*E196,"High Variability", "Low Variability")</f>
        <v>High Variability</v>
      </c>
      <c r="L90">
        <v>19</v>
      </c>
      <c r="M90">
        <v>8</v>
      </c>
      <c r="N90" t="s">
        <v>34</v>
      </c>
      <c r="O90">
        <v>2.2161427287713602</v>
      </c>
      <c r="P90" t="s">
        <v>42</v>
      </c>
      <c r="Q90" t="s">
        <v>43</v>
      </c>
      <c r="R90">
        <v>24</v>
      </c>
      <c r="S90">
        <v>867</v>
      </c>
      <c r="T90">
        <v>28</v>
      </c>
      <c r="U90">
        <v>42.084436738309897</v>
      </c>
      <c r="V90">
        <f>F90-U90</f>
        <v>8325.6371812818397</v>
      </c>
      <c r="W90" t="s">
        <v>44</v>
      </c>
      <c r="X90">
        <v>3.44806328834026</v>
      </c>
      <c r="Y90" t="str">
        <f>IF(X90&gt;0.5,"High","Normal")</f>
        <v>High</v>
      </c>
      <c r="Z90" t="s">
        <v>30</v>
      </c>
      <c r="AA90">
        <f t="shared" si="1"/>
        <v>4.8540296122618107E-2</v>
      </c>
      <c r="AB90" t="s">
        <v>46</v>
      </c>
      <c r="AC90">
        <v>393.84334857842703</v>
      </c>
    </row>
    <row r="91" spans="1:29" x14ac:dyDescent="0.3">
      <c r="A91" t="s">
        <v>152</v>
      </c>
      <c r="B91" t="s">
        <v>115</v>
      </c>
      <c r="C91">
        <v>89.634095608135297</v>
      </c>
      <c r="D91">
        <v>11</v>
      </c>
      <c r="E91">
        <v>134</v>
      </c>
      <c r="F91">
        <v>8458.7308783671706</v>
      </c>
      <c r="G91" t="s">
        <v>33</v>
      </c>
      <c r="H91">
        <v>73</v>
      </c>
      <c r="I91" t="str">
        <f>IF(AND(D91="Out of Stock",H91&lt;10),"Yes","No")</f>
        <v>No</v>
      </c>
      <c r="J91">
        <v>27</v>
      </c>
      <c r="K91" t="str">
        <f>IF(ABS(J91-E196)&gt;2*E197,"High Variability", "Low Variability")</f>
        <v>High Variability</v>
      </c>
      <c r="L91">
        <v>75</v>
      </c>
      <c r="M91">
        <v>6</v>
      </c>
      <c r="N91" t="s">
        <v>41</v>
      </c>
      <c r="O91">
        <v>4.5853534681946497</v>
      </c>
      <c r="P91" t="s">
        <v>37</v>
      </c>
      <c r="Q91" t="s">
        <v>48</v>
      </c>
      <c r="R91">
        <v>17</v>
      </c>
      <c r="S91">
        <v>328</v>
      </c>
      <c r="T91">
        <v>6</v>
      </c>
      <c r="U91">
        <v>8.6930424258772803</v>
      </c>
      <c r="V91">
        <f>F91-U91</f>
        <v>8450.0378359412935</v>
      </c>
      <c r="W91" t="s">
        <v>44</v>
      </c>
      <c r="X91">
        <v>0.15948631471751401</v>
      </c>
      <c r="Y91" t="str">
        <f>IF(X91&gt;0.5,"High","Normal")</f>
        <v>Normal</v>
      </c>
      <c r="Z91" t="s">
        <v>38</v>
      </c>
      <c r="AA91">
        <f t="shared" si="1"/>
        <v>2.6503178127674634E-2</v>
      </c>
      <c r="AB91" t="s">
        <v>39</v>
      </c>
      <c r="AC91">
        <v>771.225084681157</v>
      </c>
    </row>
    <row r="92" spans="1:29" x14ac:dyDescent="0.3">
      <c r="A92" t="s">
        <v>152</v>
      </c>
      <c r="B92" t="s">
        <v>149</v>
      </c>
      <c r="C92">
        <v>19.754604866878601</v>
      </c>
      <c r="D92">
        <v>43</v>
      </c>
      <c r="E92">
        <v>913</v>
      </c>
      <c r="F92">
        <v>8525.9525596835192</v>
      </c>
      <c r="G92" t="s">
        <v>33</v>
      </c>
      <c r="H92">
        <v>53</v>
      </c>
      <c r="I92" t="str">
        <f>IF(AND(D92="Out of Stock",H92&lt;10),"Yes","No")</f>
        <v>No</v>
      </c>
      <c r="J92">
        <v>1</v>
      </c>
      <c r="K92" t="str">
        <f>IF(ABS(J92-E197)&gt;2*E198,"High Variability", "Low Variability")</f>
        <v>High Variability</v>
      </c>
      <c r="L92">
        <v>27</v>
      </c>
      <c r="M92">
        <v>7</v>
      </c>
      <c r="N92" t="s">
        <v>26</v>
      </c>
      <c r="O92">
        <v>1.4098010951380699</v>
      </c>
      <c r="P92" t="s">
        <v>42</v>
      </c>
      <c r="Q92" t="s">
        <v>59</v>
      </c>
      <c r="R92">
        <v>28</v>
      </c>
      <c r="S92">
        <v>581</v>
      </c>
      <c r="T92">
        <v>9</v>
      </c>
      <c r="U92">
        <v>5.6046908643717801</v>
      </c>
      <c r="V92">
        <f>F92-U92</f>
        <v>8520.3478688191481</v>
      </c>
      <c r="W92" t="s">
        <v>29</v>
      </c>
      <c r="X92">
        <v>2.9081221693512598</v>
      </c>
      <c r="Y92" t="str">
        <f>IF(X92&gt;0.5,"High","Normal")</f>
        <v>High</v>
      </c>
      <c r="Z92" t="s">
        <v>45</v>
      </c>
      <c r="AA92">
        <f t="shared" si="1"/>
        <v>9.6466279937552149E-3</v>
      </c>
      <c r="AB92" t="s">
        <v>46</v>
      </c>
      <c r="AC92">
        <v>882.19886354704101</v>
      </c>
    </row>
    <row r="93" spans="1:29" x14ac:dyDescent="0.3">
      <c r="A93" t="s">
        <v>152</v>
      </c>
      <c r="B93" t="s">
        <v>131</v>
      </c>
      <c r="C93">
        <v>91.128318350444303</v>
      </c>
      <c r="D93">
        <v>75</v>
      </c>
      <c r="E93">
        <v>872</v>
      </c>
      <c r="F93">
        <v>8651.67268298206</v>
      </c>
      <c r="G93" t="s">
        <v>36</v>
      </c>
      <c r="H93">
        <v>39</v>
      </c>
      <c r="I93" t="str">
        <f>IF(AND(D93="Out of Stock",H93&lt;10),"Yes","No")</f>
        <v>No</v>
      </c>
      <c r="J93">
        <v>14</v>
      </c>
      <c r="K93" t="str">
        <f>IF(ABS(J93-E198)&gt;2*E199,"High Variability", "Low Variability")</f>
        <v>High Variability</v>
      </c>
      <c r="L93">
        <v>41</v>
      </c>
      <c r="M93">
        <v>2</v>
      </c>
      <c r="N93" t="s">
        <v>41</v>
      </c>
      <c r="O93">
        <v>2.8331846794189701</v>
      </c>
      <c r="P93" t="s">
        <v>27</v>
      </c>
      <c r="Q93" t="s">
        <v>59</v>
      </c>
      <c r="R93">
        <v>8</v>
      </c>
      <c r="S93">
        <v>202</v>
      </c>
      <c r="T93">
        <v>5</v>
      </c>
      <c r="U93">
        <v>76.961228023819999</v>
      </c>
      <c r="V93">
        <f>F93-U93</f>
        <v>8574.7114549582402</v>
      </c>
      <c r="W93" t="s">
        <v>44</v>
      </c>
      <c r="X93">
        <v>2.8496621985053299</v>
      </c>
      <c r="Y93" t="str">
        <f>IF(X93&gt;0.5,"High","Normal")</f>
        <v>High</v>
      </c>
      <c r="Z93" t="s">
        <v>54</v>
      </c>
      <c r="AA93">
        <f t="shared" si="1"/>
        <v>0.38099617833574256</v>
      </c>
      <c r="AB93" t="s">
        <v>31</v>
      </c>
      <c r="AC93">
        <v>787.77985049434403</v>
      </c>
    </row>
    <row r="94" spans="1:29" x14ac:dyDescent="0.3">
      <c r="A94" t="s">
        <v>152</v>
      </c>
      <c r="B94" t="s">
        <v>65</v>
      </c>
      <c r="C94">
        <v>99.171328638624104</v>
      </c>
      <c r="D94">
        <v>26</v>
      </c>
      <c r="E94">
        <v>562</v>
      </c>
      <c r="F94">
        <v>8653.5709264697998</v>
      </c>
      <c r="G94" t="s">
        <v>25</v>
      </c>
      <c r="H94">
        <v>54</v>
      </c>
      <c r="I94" t="str">
        <f>IF(AND(D94="Out of Stock",H94&lt;10),"Yes","No")</f>
        <v>No</v>
      </c>
      <c r="J94">
        <v>29</v>
      </c>
      <c r="K94" t="str">
        <f>IF(ABS(J94-E199)&gt;2*E200,"High Variability", "Low Variability")</f>
        <v>High Variability</v>
      </c>
      <c r="L94">
        <v>78</v>
      </c>
      <c r="M94">
        <v>5</v>
      </c>
      <c r="N94" t="s">
        <v>26</v>
      </c>
      <c r="O94">
        <v>2.0397701894493299</v>
      </c>
      <c r="P94" t="s">
        <v>37</v>
      </c>
      <c r="Q94" t="s">
        <v>43</v>
      </c>
      <c r="R94">
        <v>25</v>
      </c>
      <c r="S94">
        <v>558</v>
      </c>
      <c r="T94">
        <v>14</v>
      </c>
      <c r="U94">
        <v>5.7914366298629796</v>
      </c>
      <c r="V94">
        <f>F94-U94</f>
        <v>8647.779489839937</v>
      </c>
      <c r="W94" t="s">
        <v>29</v>
      </c>
      <c r="X94">
        <v>0.100682851565093</v>
      </c>
      <c r="Y94" t="str">
        <f>IF(X94&gt;0.5,"High","Normal")</f>
        <v>Normal</v>
      </c>
      <c r="Z94" t="s">
        <v>38</v>
      </c>
      <c r="AA94">
        <f t="shared" si="1"/>
        <v>1.0378918691510716E-2</v>
      </c>
      <c r="AB94" t="s">
        <v>31</v>
      </c>
      <c r="AC94">
        <v>929.23528996088896</v>
      </c>
    </row>
    <row r="95" spans="1:29" x14ac:dyDescent="0.3">
      <c r="A95" t="s">
        <v>152</v>
      </c>
      <c r="B95" t="s">
        <v>111</v>
      </c>
      <c r="C95">
        <v>17.028027920188698</v>
      </c>
      <c r="D95">
        <v>16</v>
      </c>
      <c r="E95">
        <v>380</v>
      </c>
      <c r="F95">
        <v>8864.0843495864301</v>
      </c>
      <c r="G95" t="s">
        <v>33</v>
      </c>
      <c r="H95">
        <v>41</v>
      </c>
      <c r="I95" t="str">
        <f>IF(AND(D95="Out of Stock",H95&lt;10),"Yes","No")</f>
        <v>No</v>
      </c>
      <c r="J95">
        <v>27</v>
      </c>
      <c r="K95" t="str">
        <f>IF(ABS(J95-E200)&gt;2*E201,"High Variability", "Low Variability")</f>
        <v>High Variability</v>
      </c>
      <c r="L95">
        <v>72</v>
      </c>
      <c r="M95">
        <v>8</v>
      </c>
      <c r="N95" t="s">
        <v>41</v>
      </c>
      <c r="O95">
        <v>4.3813681581023101</v>
      </c>
      <c r="P95" t="s">
        <v>50</v>
      </c>
      <c r="Q95" t="s">
        <v>28</v>
      </c>
      <c r="R95">
        <v>29</v>
      </c>
      <c r="S95">
        <v>929</v>
      </c>
      <c r="T95">
        <v>24</v>
      </c>
      <c r="U95">
        <v>87.213057815135599</v>
      </c>
      <c r="V95">
        <f>F95-U95</f>
        <v>8776.8712917712946</v>
      </c>
      <c r="W95" t="s">
        <v>44</v>
      </c>
      <c r="X95">
        <v>2.8530906166490499</v>
      </c>
      <c r="Y95" t="str">
        <f>IF(X95&gt;0.5,"High","Normal")</f>
        <v>High</v>
      </c>
      <c r="Z95" t="s">
        <v>45</v>
      </c>
      <c r="AA95">
        <f t="shared" si="1"/>
        <v>9.3878426065807971E-2</v>
      </c>
      <c r="AB95" t="s">
        <v>46</v>
      </c>
      <c r="AC95">
        <v>430.16909697513597</v>
      </c>
    </row>
    <row r="96" spans="1:29" x14ac:dyDescent="0.3">
      <c r="A96" t="s">
        <v>152</v>
      </c>
      <c r="B96" t="s">
        <v>85</v>
      </c>
      <c r="C96">
        <v>37.467592329842397</v>
      </c>
      <c r="D96">
        <v>96</v>
      </c>
      <c r="E96">
        <v>602</v>
      </c>
      <c r="F96">
        <v>9061.7108955077201</v>
      </c>
      <c r="G96" t="s">
        <v>36</v>
      </c>
      <c r="H96">
        <v>1</v>
      </c>
      <c r="I96" t="str">
        <f>IF(AND(D96="Out of Stock",H96&lt;10),"Yes","No")</f>
        <v>No</v>
      </c>
      <c r="J96">
        <v>26</v>
      </c>
      <c r="K96" t="str">
        <f>IF(ABS(J96-E201)&gt;2*E202,"High Variability", "Low Variability")</f>
        <v>High Variability</v>
      </c>
      <c r="L96">
        <v>21</v>
      </c>
      <c r="M96">
        <v>7</v>
      </c>
      <c r="N96" t="s">
        <v>34</v>
      </c>
      <c r="O96">
        <v>1.0194875708221101</v>
      </c>
      <c r="P96" t="s">
        <v>37</v>
      </c>
      <c r="Q96" t="s">
        <v>59</v>
      </c>
      <c r="R96">
        <v>4</v>
      </c>
      <c r="S96">
        <v>452</v>
      </c>
      <c r="T96">
        <v>10</v>
      </c>
      <c r="U96">
        <v>10.754272815029299</v>
      </c>
      <c r="V96">
        <f>F96-U96</f>
        <v>9050.9566226926909</v>
      </c>
      <c r="W96" t="s">
        <v>61</v>
      </c>
      <c r="X96">
        <v>0.64660455937205397</v>
      </c>
      <c r="Y96" t="str">
        <f>IF(X96&gt;0.5,"High","Normal")</f>
        <v>High</v>
      </c>
      <c r="Z96" t="s">
        <v>30</v>
      </c>
      <c r="AA96">
        <f t="shared" si="1"/>
        <v>2.3792638971303761E-2</v>
      </c>
      <c r="AB96" t="s">
        <v>31</v>
      </c>
      <c r="AC96">
        <v>510.35800043352299</v>
      </c>
    </row>
    <row r="97" spans="1:29" x14ac:dyDescent="0.3">
      <c r="A97" t="s">
        <v>152</v>
      </c>
      <c r="B97" t="s">
        <v>103</v>
      </c>
      <c r="C97">
        <v>98.031829656465007</v>
      </c>
      <c r="D97">
        <v>1</v>
      </c>
      <c r="E97">
        <v>820</v>
      </c>
      <c r="F97">
        <v>9435.7626089121295</v>
      </c>
      <c r="G97" t="s">
        <v>53</v>
      </c>
      <c r="H97">
        <v>64</v>
      </c>
      <c r="I97" t="str">
        <f>IF(AND(D97="Out of Stock",H97&lt;10),"Yes","No")</f>
        <v>No</v>
      </c>
      <c r="J97">
        <v>11</v>
      </c>
      <c r="K97" t="str">
        <f>IF(ABS(J97-E202)&gt;2*E203,"High Variability", "Low Variability")</f>
        <v>High Variability</v>
      </c>
      <c r="L97">
        <v>11</v>
      </c>
      <c r="M97">
        <v>1</v>
      </c>
      <c r="N97" t="s">
        <v>26</v>
      </c>
      <c r="O97">
        <v>8.6310521797689397</v>
      </c>
      <c r="P97" t="s">
        <v>37</v>
      </c>
      <c r="Q97" t="s">
        <v>28</v>
      </c>
      <c r="R97">
        <v>10</v>
      </c>
      <c r="S97">
        <v>727</v>
      </c>
      <c r="T97">
        <v>27</v>
      </c>
      <c r="U97">
        <v>9.1668491485971497</v>
      </c>
      <c r="V97">
        <f>F97-U97</f>
        <v>9426.5957597635315</v>
      </c>
      <c r="W97" t="s">
        <v>29</v>
      </c>
      <c r="X97">
        <v>2.1224716191438202</v>
      </c>
      <c r="Y97" t="str">
        <f>IF(X97&gt;0.5,"High","Normal")</f>
        <v>High</v>
      </c>
      <c r="Z97" t="s">
        <v>38</v>
      </c>
      <c r="AA97">
        <f t="shared" si="1"/>
        <v>1.2609146009074484E-2</v>
      </c>
      <c r="AB97" t="s">
        <v>39</v>
      </c>
      <c r="AC97">
        <v>602.89849883838303</v>
      </c>
    </row>
    <row r="98" spans="1:29" x14ac:dyDescent="0.3">
      <c r="A98" t="s">
        <v>152</v>
      </c>
      <c r="B98" t="s">
        <v>118</v>
      </c>
      <c r="C98">
        <v>87.755432354001002</v>
      </c>
      <c r="D98">
        <v>16</v>
      </c>
      <c r="E98">
        <v>513</v>
      </c>
      <c r="F98">
        <v>9473.7980325083299</v>
      </c>
      <c r="G98" t="s">
        <v>36</v>
      </c>
      <c r="H98">
        <v>12</v>
      </c>
      <c r="I98" t="str">
        <f>IF(AND(D98="Out of Stock",H98&lt;10),"Yes","No")</f>
        <v>No</v>
      </c>
      <c r="J98">
        <v>9</v>
      </c>
      <c r="K98" t="str">
        <f>IF(ABS(J98-E203)&gt;2*E204,"High Variability", "Low Variability")</f>
        <v>High Variability</v>
      </c>
      <c r="L98">
        <v>71</v>
      </c>
      <c r="M98">
        <v>9</v>
      </c>
      <c r="N98" t="s">
        <v>41</v>
      </c>
      <c r="O98">
        <v>9.1478115447106294</v>
      </c>
      <c r="P98" t="s">
        <v>37</v>
      </c>
      <c r="Q98" t="s">
        <v>28</v>
      </c>
      <c r="R98">
        <v>10</v>
      </c>
      <c r="S98">
        <v>198</v>
      </c>
      <c r="T98">
        <v>11</v>
      </c>
      <c r="U98">
        <v>7.0578761469782298</v>
      </c>
      <c r="V98">
        <f>F98-U98</f>
        <v>9466.7401563613512</v>
      </c>
      <c r="W98" t="s">
        <v>61</v>
      </c>
      <c r="X98">
        <v>0.131955444311814</v>
      </c>
      <c r="Y98" t="str">
        <f>IF(X98&gt;0.5,"High","Normal")</f>
        <v>Normal</v>
      </c>
      <c r="Z98" t="s">
        <v>54</v>
      </c>
      <c r="AA98">
        <f t="shared" si="1"/>
        <v>3.5645839126152677E-2</v>
      </c>
      <c r="AB98" t="s">
        <v>39</v>
      </c>
      <c r="AC98">
        <v>169.27180138478599</v>
      </c>
    </row>
    <row r="99" spans="1:29" x14ac:dyDescent="0.3">
      <c r="A99" t="s">
        <v>152</v>
      </c>
      <c r="B99" t="s">
        <v>83</v>
      </c>
      <c r="C99">
        <v>79.209936015656695</v>
      </c>
      <c r="D99">
        <v>43</v>
      </c>
      <c r="E99">
        <v>781</v>
      </c>
      <c r="F99">
        <v>9571.5504873278096</v>
      </c>
      <c r="G99" t="s">
        <v>36</v>
      </c>
      <c r="H99">
        <v>89</v>
      </c>
      <c r="I99" t="str">
        <f>IF(AND(D99="Out of Stock",H99&lt;10),"Yes","No")</f>
        <v>No</v>
      </c>
      <c r="J99">
        <v>13</v>
      </c>
      <c r="K99" t="str">
        <f>IF(ABS(J99-E204)&gt;2*E205,"High Variability", "Low Variability")</f>
        <v>High Variability</v>
      </c>
      <c r="L99">
        <v>64</v>
      </c>
      <c r="M99">
        <v>4</v>
      </c>
      <c r="N99" t="s">
        <v>41</v>
      </c>
      <c r="O99">
        <v>6.5991049012385803</v>
      </c>
      <c r="P99" t="s">
        <v>27</v>
      </c>
      <c r="Q99" t="s">
        <v>43</v>
      </c>
      <c r="R99">
        <v>30</v>
      </c>
      <c r="S99">
        <v>737</v>
      </c>
      <c r="T99">
        <v>7</v>
      </c>
      <c r="U99">
        <v>29.6924671537497</v>
      </c>
      <c r="V99">
        <f>F99-U99</f>
        <v>9541.8580201740606</v>
      </c>
      <c r="W99" t="s">
        <v>61</v>
      </c>
      <c r="X99">
        <v>1.94603611938611</v>
      </c>
      <c r="Y99" t="str">
        <f>IF(X99&gt;0.5,"High","Normal")</f>
        <v>High</v>
      </c>
      <c r="Z99" t="s">
        <v>30</v>
      </c>
      <c r="AA99">
        <f t="shared" si="1"/>
        <v>4.0288286504409361E-2</v>
      </c>
      <c r="AB99" t="s">
        <v>46</v>
      </c>
      <c r="AC99">
        <v>761.17390951487698</v>
      </c>
    </row>
    <row r="100" spans="1:29" x14ac:dyDescent="0.3">
      <c r="A100" t="s">
        <v>152</v>
      </c>
      <c r="B100" t="s">
        <v>141</v>
      </c>
      <c r="C100">
        <v>13.881913501359101</v>
      </c>
      <c r="D100">
        <v>56</v>
      </c>
      <c r="E100">
        <v>320</v>
      </c>
      <c r="F100">
        <v>9592.6335702803099</v>
      </c>
      <c r="G100" t="s">
        <v>25</v>
      </c>
      <c r="H100">
        <v>66</v>
      </c>
      <c r="I100" t="str">
        <f>IF(AND(D100="Out of Stock",H100&lt;10),"Yes","No")</f>
        <v>No</v>
      </c>
      <c r="J100">
        <v>18</v>
      </c>
      <c r="K100" t="str">
        <f>IF(ABS(J100-E205)&gt;2*E206,"High Variability", "Low Variability")</f>
        <v>High Variability</v>
      </c>
      <c r="L100">
        <v>96</v>
      </c>
      <c r="M100">
        <v>7</v>
      </c>
      <c r="N100" t="s">
        <v>26</v>
      </c>
      <c r="O100">
        <v>7.6744307081126903</v>
      </c>
      <c r="P100" t="s">
        <v>27</v>
      </c>
      <c r="Q100" t="s">
        <v>51</v>
      </c>
      <c r="R100">
        <v>8</v>
      </c>
      <c r="S100">
        <v>585</v>
      </c>
      <c r="T100">
        <v>8</v>
      </c>
      <c r="U100">
        <v>85.675963335797903</v>
      </c>
      <c r="V100">
        <f>F100-U100</f>
        <v>9506.957606944512</v>
      </c>
      <c r="W100" t="s">
        <v>61</v>
      </c>
      <c r="X100">
        <v>1.2193822244013801</v>
      </c>
      <c r="Y100" t="str">
        <f>IF(X100&gt;0.5,"High","Normal")</f>
        <v>High</v>
      </c>
      <c r="Z100" t="s">
        <v>45</v>
      </c>
      <c r="AA100">
        <f t="shared" si="1"/>
        <v>0.14645463818085111</v>
      </c>
      <c r="AB100" t="s">
        <v>31</v>
      </c>
      <c r="AC100">
        <v>990.07847250581096</v>
      </c>
    </row>
    <row r="101" spans="1:29" x14ac:dyDescent="0.3">
      <c r="A101" t="s">
        <v>152</v>
      </c>
      <c r="B101" t="s">
        <v>82</v>
      </c>
      <c r="C101">
        <v>50.847393051718697</v>
      </c>
      <c r="D101">
        <v>28</v>
      </c>
      <c r="E101">
        <v>168</v>
      </c>
      <c r="F101">
        <v>9655.1351027193905</v>
      </c>
      <c r="G101" t="s">
        <v>53</v>
      </c>
      <c r="H101">
        <v>6</v>
      </c>
      <c r="I101" t="str">
        <f>IF(AND(D101="Out of Stock",H101&lt;10),"Yes","No")</f>
        <v>No</v>
      </c>
      <c r="J101">
        <v>17</v>
      </c>
      <c r="K101" t="str">
        <f>IF(ABS(J101-E206)&gt;2*E207,"High Variability", "Low Variability")</f>
        <v>High Variability</v>
      </c>
      <c r="L101">
        <v>44</v>
      </c>
      <c r="M101">
        <v>4</v>
      </c>
      <c r="N101" t="s">
        <v>26</v>
      </c>
      <c r="O101">
        <v>2.6796609649813998</v>
      </c>
      <c r="P101" t="s">
        <v>27</v>
      </c>
      <c r="Q101" t="s">
        <v>59</v>
      </c>
      <c r="R101">
        <v>24</v>
      </c>
      <c r="S101">
        <v>461</v>
      </c>
      <c r="T101">
        <v>8</v>
      </c>
      <c r="U101">
        <v>60.251145661598002</v>
      </c>
      <c r="V101">
        <f>F101-U101</f>
        <v>9594.8839570577929</v>
      </c>
      <c r="W101" t="s">
        <v>29</v>
      </c>
      <c r="X101">
        <v>2.9890000066550702</v>
      </c>
      <c r="Y101" t="str">
        <f>IF(X101&gt;0.5,"High","Normal")</f>
        <v>High</v>
      </c>
      <c r="Z101" t="s">
        <v>45</v>
      </c>
      <c r="AA101">
        <f t="shared" si="1"/>
        <v>0.13069662833318438</v>
      </c>
      <c r="AB101" t="s">
        <v>39</v>
      </c>
      <c r="AC101">
        <v>609.379206618426</v>
      </c>
    </row>
    <row r="107" spans="1:29" x14ac:dyDescent="0.3">
      <c r="D107" t="s">
        <v>200</v>
      </c>
      <c r="E107">
        <f>AVERAGE(J:J)</f>
        <v>15.96</v>
      </c>
    </row>
    <row r="108" spans="1:29" x14ac:dyDescent="0.3">
      <c r="D108" t="s">
        <v>201</v>
      </c>
      <c r="E108">
        <f>_xlfn.STDEV.P(J:J)</f>
        <v>8.7417618361517953</v>
      </c>
    </row>
  </sheetData>
  <autoFilter ref="A1:AC101">
    <sortState ref="A2:AC101">
      <sortCondition ref="A1:A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topLeftCell="A4" zoomScale="96" workbookViewId="0">
      <selection activeCell="C5" sqref="C5"/>
    </sheetView>
  </sheetViews>
  <sheetFormatPr defaultRowHeight="14.4" x14ac:dyDescent="0.3"/>
  <cols>
    <col min="1" max="1" width="13.109375" bestFit="1" customWidth="1"/>
    <col min="2" max="2" width="30" bestFit="1" customWidth="1"/>
    <col min="3" max="3" width="25.109375" bestFit="1" customWidth="1"/>
    <col min="4" max="5" width="12.44140625" bestFit="1" customWidth="1"/>
    <col min="6" max="6" width="11.44140625" bestFit="1" customWidth="1"/>
    <col min="7" max="7" width="12.44140625" bestFit="1" customWidth="1"/>
    <col min="8" max="8" width="11.44140625" bestFit="1" customWidth="1"/>
    <col min="9" max="49" width="12.44140625" bestFit="1" customWidth="1"/>
    <col min="50" max="51" width="11.44140625" bestFit="1" customWidth="1"/>
    <col min="52" max="62" width="12.44140625" bestFit="1" customWidth="1"/>
    <col min="63" max="63" width="11.44140625" bestFit="1" customWidth="1"/>
    <col min="64" max="69" width="12.44140625" bestFit="1" customWidth="1"/>
    <col min="70" max="70" width="11.44140625" bestFit="1" customWidth="1"/>
    <col min="71" max="83" width="12.44140625" bestFit="1" customWidth="1"/>
    <col min="84" max="85" width="11.44140625" bestFit="1" customWidth="1"/>
    <col min="86" max="96" width="12.44140625" bestFit="1" customWidth="1"/>
    <col min="97" max="97" width="11.44140625" bestFit="1" customWidth="1"/>
    <col min="98" max="101" width="12.44140625" bestFit="1" customWidth="1"/>
    <col min="102" max="102" width="11.21875" bestFit="1" customWidth="1"/>
    <col min="103" max="105" width="12.44140625" bestFit="1" customWidth="1"/>
    <col min="106" max="106" width="8" bestFit="1" customWidth="1"/>
    <col min="107" max="111" width="12.44140625" bestFit="1" customWidth="1"/>
    <col min="112" max="112" width="8" bestFit="1" customWidth="1"/>
    <col min="113" max="115" width="12.44140625" bestFit="1" customWidth="1"/>
    <col min="116" max="116" width="11.44140625" bestFit="1" customWidth="1"/>
    <col min="117" max="118" width="12.44140625" bestFit="1" customWidth="1"/>
    <col min="119" max="119" width="8" bestFit="1" customWidth="1"/>
    <col min="120" max="120" width="12.44140625" bestFit="1" customWidth="1"/>
    <col min="121" max="121" width="8" bestFit="1" customWidth="1"/>
    <col min="122" max="125" width="12.44140625" bestFit="1" customWidth="1"/>
    <col min="126" max="126" width="11.44140625" bestFit="1" customWidth="1"/>
    <col min="127" max="127" width="8" bestFit="1" customWidth="1"/>
    <col min="128" max="128" width="11.44140625" bestFit="1" customWidth="1"/>
    <col min="129" max="129" width="12.44140625" bestFit="1" customWidth="1"/>
    <col min="130" max="130" width="8" bestFit="1" customWidth="1"/>
    <col min="131" max="131" width="11.21875" bestFit="1" customWidth="1"/>
    <col min="132" max="132" width="6.88671875" bestFit="1" customWidth="1"/>
    <col min="133" max="133" width="8" bestFit="1" customWidth="1"/>
    <col min="134" max="134" width="12.44140625" bestFit="1" customWidth="1"/>
    <col min="135" max="135" width="6.88671875" bestFit="1" customWidth="1"/>
    <col min="136" max="136" width="12.44140625" bestFit="1" customWidth="1"/>
    <col min="137" max="137" width="8" bestFit="1" customWidth="1"/>
    <col min="138" max="138" width="12.44140625" bestFit="1" customWidth="1"/>
    <col min="139" max="140" width="8" bestFit="1" customWidth="1"/>
    <col min="141" max="141" width="12.44140625" bestFit="1" customWidth="1"/>
    <col min="142" max="143" width="8" bestFit="1" customWidth="1"/>
    <col min="144" max="144" width="12.44140625" bestFit="1" customWidth="1"/>
    <col min="145" max="145" width="6.88671875" bestFit="1" customWidth="1"/>
    <col min="146" max="146" width="12.44140625" bestFit="1" customWidth="1"/>
    <col min="147" max="148" width="8" bestFit="1" customWidth="1"/>
    <col min="149" max="149" width="12.44140625" bestFit="1" customWidth="1"/>
    <col min="150" max="150" width="8" bestFit="1" customWidth="1"/>
    <col min="151" max="151" width="12.44140625" bestFit="1" customWidth="1"/>
    <col min="152" max="153" width="8" bestFit="1" customWidth="1"/>
    <col min="154" max="154" width="12.44140625" bestFit="1" customWidth="1"/>
    <col min="155" max="155" width="6.88671875" bestFit="1" customWidth="1"/>
    <col min="156" max="156" width="8" bestFit="1" customWidth="1"/>
    <col min="157" max="157" width="12.44140625" bestFit="1" customWidth="1"/>
    <col min="158" max="158" width="8" bestFit="1" customWidth="1"/>
    <col min="159" max="159" width="11.44140625" bestFit="1" customWidth="1"/>
    <col min="160" max="161" width="8" bestFit="1" customWidth="1"/>
    <col min="162" max="162" width="12.44140625" bestFit="1" customWidth="1"/>
    <col min="163" max="163" width="6.88671875" bestFit="1" customWidth="1"/>
    <col min="164" max="164" width="8" bestFit="1" customWidth="1"/>
    <col min="165" max="165" width="12.44140625" bestFit="1" customWidth="1"/>
    <col min="166" max="167" width="8" bestFit="1" customWidth="1"/>
    <col min="168" max="168" width="12.44140625" bestFit="1" customWidth="1"/>
    <col min="169" max="169" width="8" bestFit="1" customWidth="1"/>
    <col min="170" max="170" width="12.44140625" bestFit="1" customWidth="1"/>
    <col min="171" max="172" width="8" bestFit="1" customWidth="1"/>
    <col min="173" max="173" width="12.44140625" bestFit="1" customWidth="1"/>
    <col min="174" max="175" width="8" bestFit="1" customWidth="1"/>
    <col min="176" max="176" width="11.44140625" bestFit="1" customWidth="1"/>
    <col min="177" max="177" width="8" bestFit="1" customWidth="1"/>
    <col min="178" max="178" width="12.44140625" bestFit="1" customWidth="1"/>
    <col min="179" max="180" width="8" bestFit="1" customWidth="1"/>
    <col min="181" max="181" width="12.44140625" bestFit="1" customWidth="1"/>
    <col min="182" max="183" width="8" bestFit="1" customWidth="1"/>
    <col min="184" max="184" width="12.44140625" bestFit="1" customWidth="1"/>
    <col min="185" max="186" width="8" bestFit="1" customWidth="1"/>
    <col min="187" max="187" width="12.44140625" bestFit="1" customWidth="1"/>
    <col min="188" max="188" width="6.88671875" bestFit="1" customWidth="1"/>
    <col min="189" max="189" width="8" bestFit="1" customWidth="1"/>
    <col min="190" max="190" width="12.44140625" bestFit="1" customWidth="1"/>
    <col min="191" max="191" width="6.88671875" bestFit="1" customWidth="1"/>
    <col min="192" max="192" width="12.44140625" bestFit="1" customWidth="1"/>
    <col min="193" max="194" width="8" bestFit="1" customWidth="1"/>
    <col min="195" max="195" width="12.44140625" bestFit="1" customWidth="1"/>
    <col min="196" max="196" width="6.88671875" bestFit="1" customWidth="1"/>
    <col min="197" max="197" width="8" bestFit="1" customWidth="1"/>
    <col min="198" max="198" width="12.44140625" bestFit="1" customWidth="1"/>
    <col min="199" max="199" width="8" bestFit="1" customWidth="1"/>
    <col min="200" max="200" width="12.44140625" bestFit="1" customWidth="1"/>
    <col min="201" max="202" width="8" bestFit="1" customWidth="1"/>
    <col min="203" max="203" width="12.44140625" bestFit="1" customWidth="1"/>
    <col min="204" max="204" width="6.88671875" bestFit="1" customWidth="1"/>
    <col min="205" max="205" width="8" bestFit="1" customWidth="1"/>
    <col min="206" max="206" width="12.44140625" bestFit="1" customWidth="1"/>
    <col min="207" max="208" width="8" bestFit="1" customWidth="1"/>
    <col min="209" max="209" width="12.44140625" bestFit="1" customWidth="1"/>
    <col min="210" max="211" width="8" bestFit="1" customWidth="1"/>
    <col min="212" max="212" width="12.44140625" bestFit="1" customWidth="1"/>
    <col min="213" max="213" width="6.88671875" bestFit="1" customWidth="1"/>
    <col min="214" max="214" width="8" bestFit="1" customWidth="1"/>
    <col min="215" max="215" width="12.44140625" bestFit="1" customWidth="1"/>
    <col min="216" max="217" width="8" bestFit="1" customWidth="1"/>
    <col min="218" max="218" width="12.44140625" bestFit="1" customWidth="1"/>
    <col min="219" max="219" width="6.88671875" bestFit="1" customWidth="1"/>
    <col min="220" max="220" width="8" bestFit="1" customWidth="1"/>
    <col min="221" max="221" width="12.44140625" bestFit="1" customWidth="1"/>
    <col min="222" max="222" width="6.88671875" bestFit="1" customWidth="1"/>
    <col min="223" max="223" width="8" bestFit="1" customWidth="1"/>
    <col min="224" max="224" width="12.44140625" bestFit="1" customWidth="1"/>
    <col min="225" max="226" width="8" bestFit="1" customWidth="1"/>
    <col min="227" max="227" width="12.44140625" bestFit="1" customWidth="1"/>
    <col min="228" max="228" width="6.88671875" bestFit="1" customWidth="1"/>
    <col min="229" max="229" width="11.44140625" bestFit="1" customWidth="1"/>
    <col min="230" max="230" width="8" bestFit="1" customWidth="1"/>
    <col min="231" max="231" width="12.44140625" bestFit="1" customWidth="1"/>
    <col min="232" max="232" width="8" bestFit="1" customWidth="1"/>
    <col min="233" max="233" width="12.44140625" bestFit="1" customWidth="1"/>
    <col min="234" max="235" width="8" bestFit="1" customWidth="1"/>
    <col min="236" max="236" width="12.44140625" bestFit="1" customWidth="1"/>
    <col min="237" max="238" width="8" bestFit="1" customWidth="1"/>
    <col min="239" max="239" width="12.44140625" bestFit="1" customWidth="1"/>
    <col min="240" max="240" width="6.88671875" bestFit="1" customWidth="1"/>
    <col min="241" max="241" width="12.44140625" bestFit="1" customWidth="1"/>
    <col min="242" max="243" width="8" bestFit="1" customWidth="1"/>
    <col min="244" max="244" width="11.44140625" bestFit="1" customWidth="1"/>
    <col min="245" max="245" width="6.88671875" bestFit="1" customWidth="1"/>
    <col min="246" max="246" width="8" bestFit="1" customWidth="1"/>
    <col min="247" max="247" width="12.44140625" bestFit="1" customWidth="1"/>
    <col min="248" max="248" width="8" bestFit="1" customWidth="1"/>
    <col min="249" max="249" width="12.44140625" bestFit="1" customWidth="1"/>
    <col min="250" max="251" width="8" bestFit="1" customWidth="1"/>
    <col min="252" max="252" width="12.44140625" bestFit="1" customWidth="1"/>
    <col min="253" max="253" width="8" bestFit="1" customWidth="1"/>
    <col min="254" max="254" width="12.44140625" bestFit="1" customWidth="1"/>
    <col min="255" max="256" width="8" bestFit="1" customWidth="1"/>
    <col min="257" max="257" width="12.44140625" bestFit="1" customWidth="1"/>
    <col min="258" max="259" width="8" bestFit="1" customWidth="1"/>
    <col min="260" max="260" width="12.44140625" bestFit="1" customWidth="1"/>
    <col min="261" max="261" width="6.88671875" bestFit="1" customWidth="1"/>
    <col min="262" max="262" width="12.44140625" bestFit="1" customWidth="1"/>
    <col min="263" max="263" width="8" bestFit="1" customWidth="1"/>
    <col min="264" max="264" width="11.44140625" bestFit="1" customWidth="1"/>
    <col min="265" max="265" width="8" bestFit="1" customWidth="1"/>
    <col min="266" max="266" width="9" bestFit="1" customWidth="1"/>
    <col min="267" max="267" width="11.21875" bestFit="1" customWidth="1"/>
    <col min="268" max="269" width="9.5546875" bestFit="1" customWidth="1"/>
    <col min="270" max="270" width="16.33203125" bestFit="1" customWidth="1"/>
    <col min="271" max="271" width="10.44140625" bestFit="1" customWidth="1"/>
    <col min="272" max="272" width="16.33203125" bestFit="1" customWidth="1"/>
    <col min="273" max="273" width="10.88671875" bestFit="1" customWidth="1"/>
    <col min="274" max="274" width="9.109375" bestFit="1" customWidth="1"/>
    <col min="275" max="275" width="16.33203125" bestFit="1" customWidth="1"/>
    <col min="276" max="277" width="9.5546875" bestFit="1" customWidth="1"/>
    <col min="278" max="278" width="16.33203125" bestFit="1" customWidth="1"/>
    <col min="279" max="279" width="10.44140625" bestFit="1" customWidth="1"/>
    <col min="280" max="280" width="16.33203125" bestFit="1" customWidth="1"/>
    <col min="281" max="281" width="10.44140625" bestFit="1" customWidth="1"/>
    <col min="282" max="282" width="16.33203125" bestFit="1" customWidth="1"/>
    <col min="283" max="283" width="10.88671875" bestFit="1" customWidth="1"/>
    <col min="284" max="284" width="9.5546875" bestFit="1" customWidth="1"/>
    <col min="285" max="285" width="16.33203125" bestFit="1" customWidth="1"/>
    <col min="286" max="286" width="9.5546875" bestFit="1" customWidth="1"/>
    <col min="287" max="287" width="16.33203125" bestFit="1" customWidth="1"/>
    <col min="288" max="288" width="9.5546875" bestFit="1" customWidth="1"/>
    <col min="289" max="289" width="16.33203125" bestFit="1" customWidth="1"/>
    <col min="290" max="290" width="9.5546875" bestFit="1" customWidth="1"/>
    <col min="291" max="291" width="16.33203125" bestFit="1" customWidth="1"/>
    <col min="292" max="292" width="10.44140625" bestFit="1" customWidth="1"/>
    <col min="293" max="293" width="16.33203125" bestFit="1" customWidth="1"/>
    <col min="294" max="294" width="10.44140625" bestFit="1" customWidth="1"/>
    <col min="295" max="295" width="9.5546875" bestFit="1" customWidth="1"/>
    <col min="296" max="296" width="16.33203125" bestFit="1" customWidth="1"/>
    <col min="297" max="297" width="10.44140625" bestFit="1" customWidth="1"/>
    <col min="298" max="298" width="9.5546875" bestFit="1" customWidth="1"/>
    <col min="299" max="299" width="16.33203125" bestFit="1" customWidth="1"/>
    <col min="300" max="301" width="9.5546875" bestFit="1" customWidth="1"/>
    <col min="302" max="302" width="16.33203125" bestFit="1" customWidth="1"/>
    <col min="303" max="303" width="9.5546875" bestFit="1" customWidth="1"/>
    <col min="304" max="304" width="16.33203125" bestFit="1" customWidth="1"/>
    <col min="305" max="305" width="10.44140625" bestFit="1" customWidth="1"/>
    <col min="306" max="306" width="16.33203125" bestFit="1" customWidth="1"/>
    <col min="307" max="308" width="10.44140625" bestFit="1" customWidth="1"/>
    <col min="309" max="309" width="16.33203125" bestFit="1" customWidth="1"/>
    <col min="310" max="310" width="10.44140625" bestFit="1" customWidth="1"/>
    <col min="311" max="311" width="10.109375" bestFit="1" customWidth="1"/>
    <col min="312" max="312" width="16.33203125" bestFit="1" customWidth="1"/>
    <col min="313" max="313" width="9.5546875" bestFit="1" customWidth="1"/>
    <col min="314" max="314" width="10.44140625" bestFit="1" customWidth="1"/>
    <col min="315" max="315" width="16.33203125" bestFit="1" customWidth="1"/>
    <col min="316" max="316" width="10.44140625" bestFit="1" customWidth="1"/>
    <col min="317" max="317" width="16.33203125" bestFit="1" customWidth="1"/>
    <col min="318" max="319" width="10.44140625" bestFit="1" customWidth="1"/>
    <col min="320" max="320" width="16.33203125" bestFit="1" customWidth="1"/>
    <col min="321" max="321" width="10.88671875" bestFit="1" customWidth="1"/>
    <col min="322" max="322" width="10.44140625" bestFit="1" customWidth="1"/>
    <col min="323" max="323" width="14.77734375" bestFit="1" customWidth="1"/>
    <col min="324" max="324" width="10.44140625" bestFit="1" customWidth="1"/>
    <col min="325" max="325" width="16.33203125" bestFit="1" customWidth="1"/>
    <col min="326" max="327" width="10.44140625" bestFit="1" customWidth="1"/>
    <col min="328" max="328" width="16.33203125" bestFit="1" customWidth="1"/>
    <col min="329" max="329" width="10.88671875" bestFit="1" customWidth="1"/>
    <col min="330" max="330" width="10.44140625" bestFit="1" customWidth="1"/>
    <col min="331" max="331" width="16.33203125" bestFit="1" customWidth="1"/>
    <col min="332" max="332" width="10.88671875" bestFit="1" customWidth="1"/>
    <col min="333" max="333" width="10.44140625" bestFit="1" customWidth="1"/>
    <col min="334" max="334" width="16.33203125" bestFit="1" customWidth="1"/>
    <col min="335" max="335" width="10.88671875" bestFit="1" customWidth="1"/>
    <col min="336" max="336" width="10.44140625" bestFit="1" customWidth="1"/>
    <col min="337" max="337" width="16.33203125" bestFit="1" customWidth="1"/>
    <col min="338" max="339" width="10.88671875" bestFit="1" customWidth="1"/>
    <col min="340" max="340" width="16.33203125" bestFit="1" customWidth="1"/>
    <col min="341" max="341" width="10.44140625" bestFit="1" customWidth="1"/>
    <col min="342" max="342" width="10.88671875" bestFit="1" customWidth="1"/>
    <col min="343" max="343" width="16.33203125" bestFit="1" customWidth="1"/>
    <col min="344" max="344" width="9.5546875" bestFit="1" customWidth="1"/>
    <col min="345" max="345" width="16.33203125" bestFit="1" customWidth="1"/>
    <col min="346" max="347" width="10.88671875" bestFit="1" customWidth="1"/>
    <col min="348" max="348" width="16.33203125" bestFit="1" customWidth="1"/>
    <col min="349" max="349" width="10.44140625" bestFit="1" customWidth="1"/>
    <col min="350" max="350" width="10.88671875" bestFit="1" customWidth="1"/>
    <col min="351" max="351" width="16.33203125" bestFit="1" customWidth="1"/>
    <col min="352" max="352" width="10.44140625" bestFit="1" customWidth="1"/>
    <col min="353" max="353" width="10.88671875" bestFit="1" customWidth="1"/>
    <col min="354" max="354" width="16.33203125" bestFit="1" customWidth="1"/>
    <col min="355" max="355" width="10.88671875" bestFit="1" customWidth="1"/>
    <col min="356" max="356" width="16.33203125" bestFit="1" customWidth="1"/>
    <col min="357" max="357" width="10.88671875" bestFit="1" customWidth="1"/>
    <col min="358" max="358" width="10.44140625" bestFit="1" customWidth="1"/>
    <col min="359" max="359" width="14.77734375" bestFit="1" customWidth="1"/>
    <col min="360" max="360" width="10.44140625" bestFit="1" customWidth="1"/>
    <col min="361" max="361" width="16.33203125" bestFit="1" customWidth="1"/>
    <col min="362" max="363" width="10.88671875" bestFit="1" customWidth="1"/>
    <col min="364" max="364" width="16.33203125" bestFit="1" customWidth="1"/>
    <col min="365" max="366" width="10.88671875" bestFit="1" customWidth="1"/>
    <col min="367" max="367" width="16.33203125" bestFit="1" customWidth="1"/>
    <col min="368" max="369" width="10.88671875" bestFit="1" customWidth="1"/>
    <col min="370" max="370" width="16.33203125" bestFit="1" customWidth="1"/>
    <col min="371" max="371" width="9.109375" bestFit="1" customWidth="1"/>
    <col min="372" max="372" width="10.88671875" bestFit="1" customWidth="1"/>
    <col min="373" max="373" width="16.33203125" bestFit="1" customWidth="1"/>
    <col min="374" max="374" width="10.44140625" bestFit="1" customWidth="1"/>
    <col min="375" max="375" width="10.88671875" bestFit="1" customWidth="1"/>
    <col min="376" max="376" width="14.77734375" bestFit="1" customWidth="1"/>
    <col min="377" max="377" width="9.5546875" bestFit="1" customWidth="1"/>
    <col min="378" max="378" width="16.33203125" bestFit="1" customWidth="1"/>
    <col min="379" max="379" width="10.88671875" bestFit="1" customWidth="1"/>
    <col min="380" max="380" width="10.44140625" bestFit="1" customWidth="1"/>
    <col min="381" max="381" width="16.33203125" bestFit="1" customWidth="1"/>
    <col min="382" max="382" width="10.44140625" bestFit="1" customWidth="1"/>
    <col min="383" max="383" width="14.77734375" bestFit="1" customWidth="1"/>
    <col min="384" max="385" width="10.88671875" bestFit="1" customWidth="1"/>
    <col min="386" max="386" width="16.33203125" bestFit="1" customWidth="1"/>
    <col min="387" max="387" width="9.5546875" bestFit="1" customWidth="1"/>
    <col min="388" max="388" width="16.33203125" bestFit="1" customWidth="1"/>
    <col min="389" max="389" width="10.44140625" bestFit="1" customWidth="1"/>
    <col min="390" max="390" width="10.88671875" bestFit="1" customWidth="1"/>
    <col min="391" max="391" width="16.33203125" bestFit="1" customWidth="1"/>
    <col min="392" max="392" width="10.44140625" bestFit="1" customWidth="1"/>
    <col min="393" max="393" width="16.33203125" bestFit="1" customWidth="1"/>
    <col min="394" max="395" width="10.88671875" bestFit="1" customWidth="1"/>
    <col min="396" max="396" width="16.33203125" bestFit="1" customWidth="1"/>
    <col min="397" max="397" width="9.5546875" bestFit="1" customWidth="1"/>
    <col min="398" max="398" width="10.88671875" bestFit="1" customWidth="1"/>
    <col min="399" max="399" width="16.33203125" bestFit="1" customWidth="1"/>
    <col min="400" max="400" width="9.5546875" bestFit="1" customWidth="1"/>
    <col min="401" max="401" width="16.33203125" bestFit="1" customWidth="1"/>
    <col min="402" max="402" width="10.109375" bestFit="1" customWidth="1"/>
    <col min="403" max="403" width="16.33203125" bestFit="1" customWidth="1"/>
    <col min="404" max="404" width="10.44140625" bestFit="1" customWidth="1"/>
    <col min="405" max="405" width="10.88671875" bestFit="1" customWidth="1"/>
    <col min="406" max="406" width="16.33203125" bestFit="1" customWidth="1"/>
    <col min="407" max="408" width="10.44140625" bestFit="1" customWidth="1"/>
    <col min="409" max="409" width="16.33203125" bestFit="1" customWidth="1"/>
    <col min="410" max="410" width="9.109375" bestFit="1" customWidth="1"/>
    <col min="411" max="411" width="16.33203125" bestFit="1" customWidth="1"/>
    <col min="412" max="413" width="10.88671875" bestFit="1" customWidth="1"/>
    <col min="414" max="414" width="16.33203125" bestFit="1" customWidth="1"/>
    <col min="415" max="415" width="10.44140625" bestFit="1" customWidth="1"/>
    <col min="416" max="416" width="16.33203125" bestFit="1" customWidth="1"/>
    <col min="417" max="418" width="10.88671875" bestFit="1" customWidth="1"/>
    <col min="419" max="419" width="16.33203125" bestFit="1" customWidth="1"/>
    <col min="420" max="420" width="9.5546875" bestFit="1" customWidth="1"/>
    <col min="421" max="421" width="10.88671875" bestFit="1" customWidth="1"/>
    <col min="422" max="422" width="16.33203125" bestFit="1" customWidth="1"/>
    <col min="423" max="423" width="10.88671875" bestFit="1" customWidth="1"/>
    <col min="424" max="424" width="14.77734375" bestFit="1" customWidth="1"/>
    <col min="425" max="426" width="10.88671875" bestFit="1" customWidth="1"/>
    <col min="427" max="427" width="16.33203125" bestFit="1" customWidth="1"/>
    <col min="428" max="428" width="9.5546875" bestFit="1" customWidth="1"/>
    <col min="429" max="429" width="10.88671875" bestFit="1" customWidth="1"/>
    <col min="430" max="430" width="16.33203125" bestFit="1" customWidth="1"/>
    <col min="431" max="431" width="10.44140625" bestFit="1" customWidth="1"/>
    <col min="432" max="432" width="10.88671875" bestFit="1" customWidth="1"/>
    <col min="433" max="433" width="16.33203125" bestFit="1" customWidth="1"/>
    <col min="434" max="434" width="10.44140625" bestFit="1" customWidth="1"/>
    <col min="435" max="435" width="16.33203125" bestFit="1" customWidth="1"/>
    <col min="436" max="437" width="10.88671875" bestFit="1" customWidth="1"/>
    <col min="438" max="438" width="16.33203125" bestFit="1" customWidth="1"/>
    <col min="439" max="439" width="10.44140625" bestFit="1" customWidth="1"/>
    <col min="440" max="440" width="10.88671875" bestFit="1" customWidth="1"/>
    <col min="441" max="441" width="14.77734375" bestFit="1" customWidth="1"/>
    <col min="442" max="442" width="10.109375" bestFit="1" customWidth="1"/>
    <col min="443" max="443" width="16.33203125" bestFit="1" customWidth="1"/>
    <col min="444" max="444" width="10.44140625" bestFit="1" customWidth="1"/>
    <col min="445" max="445" width="10.88671875" bestFit="1" customWidth="1"/>
    <col min="446" max="446" width="16.33203125" bestFit="1" customWidth="1"/>
    <col min="447" max="448" width="10.88671875" bestFit="1" customWidth="1"/>
    <col min="449" max="449" width="16.33203125" bestFit="1" customWidth="1"/>
    <col min="450" max="450" width="10.44140625" bestFit="1" customWidth="1"/>
    <col min="451" max="451" width="10.88671875" bestFit="1" customWidth="1"/>
    <col min="452" max="452" width="16.33203125" bestFit="1" customWidth="1"/>
    <col min="453" max="453" width="9.5546875" bestFit="1" customWidth="1"/>
    <col min="454" max="454" width="10.88671875" bestFit="1" customWidth="1"/>
    <col min="455" max="455" width="16.33203125" bestFit="1" customWidth="1"/>
    <col min="456" max="456" width="9.109375" bestFit="1" customWidth="1"/>
    <col min="457" max="457" width="16.33203125" bestFit="1" customWidth="1"/>
    <col min="458" max="459" width="10.88671875" bestFit="1" customWidth="1"/>
    <col min="460" max="460" width="16.33203125" bestFit="1" customWidth="1"/>
    <col min="461" max="461" width="9.109375" bestFit="1" customWidth="1"/>
    <col min="462" max="462" width="10.44140625" bestFit="1" customWidth="1"/>
    <col min="463" max="463" width="16.33203125" bestFit="1" customWidth="1"/>
    <col min="464" max="464" width="10.88671875" bestFit="1" customWidth="1"/>
    <col min="465" max="465" width="16.33203125" bestFit="1" customWidth="1"/>
    <col min="466" max="467" width="10.88671875" bestFit="1" customWidth="1"/>
    <col min="468" max="468" width="16.33203125" bestFit="1" customWidth="1"/>
    <col min="469" max="469" width="9.5546875" bestFit="1" customWidth="1"/>
    <col min="470" max="470" width="10.88671875" bestFit="1" customWidth="1"/>
    <col min="471" max="471" width="16.33203125" bestFit="1" customWidth="1"/>
    <col min="472" max="473" width="10.88671875" bestFit="1" customWidth="1"/>
    <col min="474" max="474" width="16.33203125" bestFit="1" customWidth="1"/>
    <col min="475" max="476" width="10.88671875" bestFit="1" customWidth="1"/>
    <col min="477" max="477" width="16.33203125" bestFit="1" customWidth="1"/>
    <col min="478" max="478" width="9.5546875" bestFit="1" customWidth="1"/>
    <col min="479" max="479" width="10.88671875" bestFit="1" customWidth="1"/>
    <col min="480" max="480" width="16.33203125" bestFit="1" customWidth="1"/>
    <col min="481" max="481" width="10.109375" bestFit="1" customWidth="1"/>
    <col min="482" max="482" width="10.88671875" bestFit="1" customWidth="1"/>
    <col min="483" max="483" width="16.33203125" bestFit="1" customWidth="1"/>
    <col min="484" max="484" width="9.5546875" bestFit="1" customWidth="1"/>
    <col min="485" max="485" width="10.88671875" bestFit="1" customWidth="1"/>
    <col min="486" max="486" width="16.33203125" bestFit="1" customWidth="1"/>
    <col min="487" max="487" width="9.5546875" bestFit="1" customWidth="1"/>
    <col min="488" max="488" width="10.88671875" bestFit="1" customWidth="1"/>
    <col min="489" max="489" width="16.33203125" bestFit="1" customWidth="1"/>
    <col min="490" max="490" width="10.44140625" bestFit="1" customWidth="1"/>
    <col min="491" max="491" width="10.88671875" bestFit="1" customWidth="1"/>
    <col min="492" max="492" width="16.33203125" bestFit="1" customWidth="1"/>
    <col min="493" max="493" width="9.109375" bestFit="1" customWidth="1"/>
    <col min="494" max="494" width="14.77734375" bestFit="1" customWidth="1"/>
    <col min="495" max="495" width="10.88671875" bestFit="1" customWidth="1"/>
    <col min="496" max="496" width="16.33203125" bestFit="1" customWidth="1"/>
    <col min="497" max="497" width="10.88671875" bestFit="1" customWidth="1"/>
    <col min="498" max="498" width="16.33203125" bestFit="1" customWidth="1"/>
    <col min="499" max="500" width="10.88671875" bestFit="1" customWidth="1"/>
    <col min="501" max="501" width="16.33203125" bestFit="1" customWidth="1"/>
    <col min="502" max="503" width="10.88671875" bestFit="1" customWidth="1"/>
    <col min="504" max="504" width="16.33203125" bestFit="1" customWidth="1"/>
    <col min="505" max="505" width="9.5546875" bestFit="1" customWidth="1"/>
    <col min="506" max="506" width="16.33203125" bestFit="1" customWidth="1"/>
    <col min="507" max="507" width="10.44140625" bestFit="1" customWidth="1"/>
    <col min="508" max="508" width="10.88671875" bestFit="1" customWidth="1"/>
    <col min="509" max="509" width="14.77734375" bestFit="1" customWidth="1"/>
    <col min="510" max="510" width="9.109375" bestFit="1" customWidth="1"/>
    <col min="511" max="511" width="10.88671875" bestFit="1" customWidth="1"/>
    <col min="512" max="512" width="16.33203125" bestFit="1" customWidth="1"/>
    <col min="513" max="513" width="10.88671875" bestFit="1" customWidth="1"/>
    <col min="514" max="514" width="16.33203125" bestFit="1" customWidth="1"/>
    <col min="515" max="516" width="10.88671875" bestFit="1" customWidth="1"/>
    <col min="517" max="517" width="16.33203125" bestFit="1" customWidth="1"/>
    <col min="518" max="518" width="10.109375" bestFit="1" customWidth="1"/>
    <col min="519" max="519" width="16.33203125" bestFit="1" customWidth="1"/>
    <col min="520" max="521" width="10.88671875" bestFit="1" customWidth="1"/>
    <col min="522" max="522" width="16.33203125" bestFit="1" customWidth="1"/>
    <col min="523" max="524" width="10.88671875" bestFit="1" customWidth="1"/>
    <col min="525" max="525" width="16.33203125" bestFit="1" customWidth="1"/>
    <col min="526" max="526" width="9.5546875" bestFit="1" customWidth="1"/>
    <col min="527" max="527" width="16.33203125" bestFit="1" customWidth="1"/>
    <col min="528" max="528" width="10.44140625" bestFit="1" customWidth="1"/>
    <col min="529" max="529" width="14.77734375" bestFit="1" customWidth="1"/>
    <col min="530" max="530" width="10.88671875" bestFit="1" customWidth="1"/>
    <col min="531" max="531" width="11.77734375" bestFit="1" customWidth="1"/>
    <col min="532" max="532" width="40.5546875" bestFit="1" customWidth="1"/>
    <col min="533" max="533" width="47.21875" bestFit="1" customWidth="1"/>
    <col min="534" max="534" width="6.6640625" bestFit="1" customWidth="1"/>
    <col min="535" max="535" width="21.5546875" bestFit="1" customWidth="1"/>
    <col min="536" max="536" width="14" bestFit="1" customWidth="1"/>
    <col min="537" max="537" width="7.6640625" bestFit="1" customWidth="1"/>
    <col min="538" max="538" width="21.5546875" bestFit="1" customWidth="1"/>
    <col min="539" max="539" width="14" bestFit="1" customWidth="1"/>
    <col min="540" max="540" width="7.6640625" bestFit="1" customWidth="1"/>
    <col min="541" max="541" width="21.5546875" bestFit="1" customWidth="1"/>
    <col min="542" max="542" width="14" bestFit="1" customWidth="1"/>
    <col min="543" max="543" width="7.6640625" bestFit="1" customWidth="1"/>
    <col min="544" max="544" width="21.5546875" bestFit="1" customWidth="1"/>
    <col min="545" max="545" width="14" bestFit="1" customWidth="1"/>
    <col min="546" max="546" width="6.6640625" bestFit="1" customWidth="1"/>
    <col min="547" max="547" width="21.5546875" bestFit="1" customWidth="1"/>
    <col min="548" max="548" width="13" bestFit="1" customWidth="1"/>
    <col min="549" max="549" width="7.6640625" bestFit="1" customWidth="1"/>
    <col min="550" max="550" width="21.5546875" bestFit="1" customWidth="1"/>
    <col min="551" max="551" width="13" bestFit="1" customWidth="1"/>
    <col min="552" max="552" width="7.6640625" bestFit="1" customWidth="1"/>
    <col min="553" max="553" width="21.5546875" bestFit="1" customWidth="1"/>
    <col min="554" max="554" width="14" bestFit="1" customWidth="1"/>
    <col min="555" max="555" width="7.6640625" bestFit="1" customWidth="1"/>
    <col min="556" max="556" width="21.5546875" bestFit="1" customWidth="1"/>
    <col min="557" max="557" width="14" bestFit="1" customWidth="1"/>
    <col min="558" max="558" width="7.6640625" bestFit="1" customWidth="1"/>
    <col min="559" max="559" width="21.5546875" bestFit="1" customWidth="1"/>
    <col min="560" max="560" width="14" bestFit="1" customWidth="1"/>
    <col min="561" max="561" width="7.6640625" bestFit="1" customWidth="1"/>
    <col min="562" max="562" width="21.5546875" bestFit="1" customWidth="1"/>
    <col min="563" max="563" width="14" bestFit="1" customWidth="1"/>
    <col min="564" max="564" width="6.6640625" bestFit="1" customWidth="1"/>
    <col min="565" max="565" width="21.5546875" bestFit="1" customWidth="1"/>
    <col min="566" max="566" width="14" bestFit="1" customWidth="1"/>
    <col min="567" max="567" width="7.6640625" bestFit="1" customWidth="1"/>
    <col min="568" max="568" width="21.5546875" bestFit="1" customWidth="1"/>
    <col min="569" max="569" width="14" bestFit="1" customWidth="1"/>
    <col min="570" max="570" width="7.6640625" bestFit="1" customWidth="1"/>
    <col min="571" max="571" width="21.5546875" bestFit="1" customWidth="1"/>
    <col min="572" max="572" width="14" bestFit="1" customWidth="1"/>
    <col min="573" max="573" width="6.6640625" bestFit="1" customWidth="1"/>
    <col min="574" max="574" width="21.5546875" bestFit="1" customWidth="1"/>
    <col min="575" max="575" width="14" bestFit="1" customWidth="1"/>
    <col min="576" max="576" width="7.6640625" bestFit="1" customWidth="1"/>
    <col min="577" max="577" width="21.5546875" bestFit="1" customWidth="1"/>
    <col min="578" max="578" width="14" bestFit="1" customWidth="1"/>
    <col min="579" max="579" width="7.6640625" bestFit="1" customWidth="1"/>
    <col min="580" max="580" width="21.5546875" bestFit="1" customWidth="1"/>
    <col min="581" max="581" width="14" bestFit="1" customWidth="1"/>
    <col min="582" max="582" width="7.6640625" bestFit="1" customWidth="1"/>
    <col min="583" max="583" width="21.5546875" bestFit="1" customWidth="1"/>
    <col min="584" max="584" width="14" bestFit="1" customWidth="1"/>
    <col min="585" max="585" width="7.6640625" bestFit="1" customWidth="1"/>
    <col min="586" max="586" width="21.5546875" bestFit="1" customWidth="1"/>
    <col min="587" max="587" width="13" bestFit="1" customWidth="1"/>
    <col min="588" max="588" width="7.6640625" bestFit="1" customWidth="1"/>
    <col min="589" max="589" width="21.5546875" bestFit="1" customWidth="1"/>
    <col min="590" max="590" width="14" bestFit="1" customWidth="1"/>
    <col min="591" max="591" width="7.6640625" bestFit="1" customWidth="1"/>
    <col min="592" max="592" width="21.5546875" bestFit="1" customWidth="1"/>
    <col min="593" max="593" width="14" bestFit="1" customWidth="1"/>
    <col min="594" max="594" width="6.6640625" bestFit="1" customWidth="1"/>
    <col min="595" max="595" width="21.5546875" bestFit="1" customWidth="1"/>
    <col min="596" max="596" width="14" bestFit="1" customWidth="1"/>
    <col min="597" max="597" width="7.6640625" bestFit="1" customWidth="1"/>
    <col min="598" max="598" width="21.5546875" bestFit="1" customWidth="1"/>
    <col min="599" max="599" width="14" bestFit="1" customWidth="1"/>
    <col min="600" max="600" width="7.6640625" bestFit="1" customWidth="1"/>
    <col min="601" max="601" width="21.5546875" bestFit="1" customWidth="1"/>
    <col min="602" max="602" width="28.88671875" bestFit="1" customWidth="1"/>
    <col min="603" max="603" width="33.6640625" bestFit="1" customWidth="1"/>
  </cols>
  <sheetData>
    <row r="4" spans="1:3" x14ac:dyDescent="0.3">
      <c r="A4" s="2" t="s">
        <v>161</v>
      </c>
      <c r="B4" t="s">
        <v>160</v>
      </c>
      <c r="C4" t="s">
        <v>159</v>
      </c>
    </row>
    <row r="5" spans="1:3" x14ac:dyDescent="0.3">
      <c r="A5" s="3" t="s">
        <v>153</v>
      </c>
      <c r="B5" s="1">
        <v>11757</v>
      </c>
      <c r="C5" s="1">
        <v>161521.265999483</v>
      </c>
    </row>
    <row r="6" spans="1:3" x14ac:dyDescent="0.3">
      <c r="A6" s="3" t="s">
        <v>151</v>
      </c>
      <c r="B6" s="1">
        <v>13611</v>
      </c>
      <c r="C6" s="1">
        <v>174455.39060546216</v>
      </c>
    </row>
    <row r="7" spans="1:3" x14ac:dyDescent="0.3">
      <c r="A7" s="3" t="s">
        <v>152</v>
      </c>
      <c r="B7" s="1">
        <v>20731</v>
      </c>
      <c r="C7" s="1">
        <v>241628.16213306299</v>
      </c>
    </row>
    <row r="8" spans="1:3" x14ac:dyDescent="0.3">
      <c r="A8" s="3" t="s">
        <v>162</v>
      </c>
      <c r="B8" s="1">
        <v>46099</v>
      </c>
      <c r="C8" s="1">
        <v>577604.81873800815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zoomScale="77" workbookViewId="0">
      <selection activeCell="H17" sqref="H17"/>
    </sheetView>
  </sheetViews>
  <sheetFormatPr defaultRowHeight="14.4" x14ac:dyDescent="0.3"/>
  <cols>
    <col min="1" max="1" width="13.44140625" bestFit="1" customWidth="1"/>
    <col min="2" max="2" width="25.5546875" bestFit="1" customWidth="1"/>
    <col min="3" max="3" width="20.109375" bestFit="1" customWidth="1"/>
    <col min="4" max="4" width="13" bestFit="1" customWidth="1"/>
    <col min="5" max="5" width="11.6640625" bestFit="1" customWidth="1"/>
    <col min="6" max="6" width="15.5546875" bestFit="1" customWidth="1"/>
    <col min="8" max="8" width="18.5546875" bestFit="1" customWidth="1"/>
  </cols>
  <sheetData>
    <row r="1" spans="1:8" x14ac:dyDescent="0.3">
      <c r="A1" t="s">
        <v>0</v>
      </c>
      <c r="B1" t="s">
        <v>4</v>
      </c>
      <c r="C1" t="s">
        <v>5</v>
      </c>
      <c r="D1" t="s">
        <v>7</v>
      </c>
      <c r="E1" t="s">
        <v>8</v>
      </c>
      <c r="F1" t="s">
        <v>12</v>
      </c>
    </row>
    <row r="2" spans="1:8" x14ac:dyDescent="0.3">
      <c r="A2" t="s">
        <v>153</v>
      </c>
      <c r="B2">
        <v>484</v>
      </c>
      <c r="C2">
        <v>1061.6185230132801</v>
      </c>
      <c r="D2">
        <v>100</v>
      </c>
      <c r="E2">
        <v>16</v>
      </c>
      <c r="F2">
        <v>7.2937225968677204</v>
      </c>
    </row>
    <row r="3" spans="1:8" x14ac:dyDescent="0.3">
      <c r="A3" t="s">
        <v>153</v>
      </c>
      <c r="B3">
        <v>916</v>
      </c>
      <c r="C3">
        <v>1935.20679350759</v>
      </c>
      <c r="D3">
        <v>98</v>
      </c>
      <c r="E3">
        <v>22</v>
      </c>
      <c r="F3">
        <v>7.4715140844011403</v>
      </c>
      <c r="H3" s="4" t="s">
        <v>163</v>
      </c>
    </row>
    <row r="4" spans="1:8" x14ac:dyDescent="0.3">
      <c r="A4" t="s">
        <v>153</v>
      </c>
      <c r="B4">
        <v>276</v>
      </c>
      <c r="C4">
        <v>2100.1297546259302</v>
      </c>
      <c r="D4">
        <v>90</v>
      </c>
      <c r="E4">
        <v>25</v>
      </c>
      <c r="F4">
        <v>4.4695000261236002</v>
      </c>
      <c r="H4">
        <f>SUM(C:C)</f>
        <v>577604.81873800827</v>
      </c>
    </row>
    <row r="5" spans="1:8" x14ac:dyDescent="0.3">
      <c r="A5" t="s">
        <v>153</v>
      </c>
      <c r="B5">
        <v>126</v>
      </c>
      <c r="C5">
        <v>2629.39643484526</v>
      </c>
      <c r="D5">
        <v>45</v>
      </c>
      <c r="E5">
        <v>17</v>
      </c>
      <c r="F5">
        <v>3.5854189582323399</v>
      </c>
    </row>
    <row r="6" spans="1:8" x14ac:dyDescent="0.3">
      <c r="A6" t="s">
        <v>153</v>
      </c>
      <c r="B6">
        <v>478</v>
      </c>
      <c r="C6">
        <v>2633.1219813122498</v>
      </c>
      <c r="D6">
        <v>57</v>
      </c>
      <c r="E6">
        <v>29</v>
      </c>
      <c r="F6">
        <v>6.5996141596895397</v>
      </c>
      <c r="H6" t="s">
        <v>164</v>
      </c>
    </row>
    <row r="7" spans="1:8" x14ac:dyDescent="0.3">
      <c r="A7" t="s">
        <v>153</v>
      </c>
      <c r="B7">
        <v>352</v>
      </c>
      <c r="C7">
        <v>2686.4572235759802</v>
      </c>
      <c r="D7">
        <v>47</v>
      </c>
      <c r="E7">
        <v>9</v>
      </c>
      <c r="F7">
        <v>7.4067509529980704</v>
      </c>
      <c r="H7">
        <f>AVERAGE(E:E)</f>
        <v>15.96</v>
      </c>
    </row>
    <row r="8" spans="1:8" x14ac:dyDescent="0.3">
      <c r="A8" t="s">
        <v>153</v>
      </c>
      <c r="B8">
        <v>270</v>
      </c>
      <c r="C8">
        <v>3899.7468337292198</v>
      </c>
      <c r="D8">
        <v>86</v>
      </c>
      <c r="E8">
        <v>2</v>
      </c>
      <c r="F8">
        <v>7.2917013887767697</v>
      </c>
    </row>
    <row r="9" spans="1:8" x14ac:dyDescent="0.3">
      <c r="A9" t="s">
        <v>153</v>
      </c>
      <c r="B9">
        <v>616</v>
      </c>
      <c r="C9">
        <v>5149.9983504080301</v>
      </c>
      <c r="D9">
        <v>4</v>
      </c>
      <c r="E9">
        <v>17</v>
      </c>
      <c r="F9">
        <v>4.85827050343664</v>
      </c>
      <c r="H9" s="4" t="s">
        <v>165</v>
      </c>
    </row>
    <row r="10" spans="1:8" x14ac:dyDescent="0.3">
      <c r="A10" t="s">
        <v>153</v>
      </c>
      <c r="B10">
        <v>633</v>
      </c>
      <c r="C10">
        <v>5910.8853896688897</v>
      </c>
      <c r="D10">
        <v>31</v>
      </c>
      <c r="E10">
        <v>23</v>
      </c>
      <c r="F10">
        <v>6.2478609149759903</v>
      </c>
      <c r="H10">
        <f>SUM(D:D)</f>
        <v>4777</v>
      </c>
    </row>
    <row r="11" spans="1:8" x14ac:dyDescent="0.3">
      <c r="A11" t="s">
        <v>153</v>
      </c>
      <c r="B11">
        <v>134</v>
      </c>
      <c r="C11">
        <v>5924.6825668532301</v>
      </c>
      <c r="D11">
        <v>90</v>
      </c>
      <c r="E11">
        <v>1</v>
      </c>
      <c r="F11">
        <v>9.9298162452772498</v>
      </c>
    </row>
    <row r="12" spans="1:8" x14ac:dyDescent="0.3">
      <c r="A12" t="s">
        <v>153</v>
      </c>
      <c r="B12">
        <v>394</v>
      </c>
      <c r="C12">
        <v>6117.3246150839896</v>
      </c>
      <c r="D12">
        <v>48</v>
      </c>
      <c r="E12">
        <v>15</v>
      </c>
      <c r="F12">
        <v>9.8981405080692202</v>
      </c>
      <c r="H12" s="4" t="s">
        <v>166</v>
      </c>
    </row>
    <row r="13" spans="1:8" x14ac:dyDescent="0.3">
      <c r="A13" t="s">
        <v>153</v>
      </c>
      <c r="B13">
        <v>449</v>
      </c>
      <c r="C13">
        <v>6541.3293448024597</v>
      </c>
      <c r="D13">
        <v>42</v>
      </c>
      <c r="E13">
        <v>27</v>
      </c>
      <c r="F13">
        <v>5.2881899903273997</v>
      </c>
      <c r="H13">
        <f>SUM(F:F)</f>
        <v>554.81490720195814</v>
      </c>
    </row>
    <row r="14" spans="1:8" x14ac:dyDescent="0.3">
      <c r="A14" t="s">
        <v>153</v>
      </c>
      <c r="B14">
        <v>601</v>
      </c>
      <c r="C14">
        <v>7087.0526963574302</v>
      </c>
      <c r="D14">
        <v>69</v>
      </c>
      <c r="E14">
        <v>25</v>
      </c>
      <c r="F14">
        <v>6.0378837692182898</v>
      </c>
    </row>
    <row r="15" spans="1:8" x14ac:dyDescent="0.3">
      <c r="A15" t="s">
        <v>153</v>
      </c>
      <c r="B15">
        <v>919</v>
      </c>
      <c r="C15">
        <v>7152.28604943551</v>
      </c>
      <c r="D15">
        <v>13</v>
      </c>
      <c r="E15">
        <v>19</v>
      </c>
      <c r="F15">
        <v>7.5774496573766896</v>
      </c>
    </row>
    <row r="16" spans="1:8" x14ac:dyDescent="0.3">
      <c r="A16" t="s">
        <v>153</v>
      </c>
      <c r="B16">
        <v>150</v>
      </c>
      <c r="C16">
        <v>7517.3632106311197</v>
      </c>
      <c r="D16">
        <v>5</v>
      </c>
      <c r="E16">
        <v>10</v>
      </c>
      <c r="F16">
        <v>3.4047338570830199</v>
      </c>
    </row>
    <row r="17" spans="1:6" x14ac:dyDescent="0.3">
      <c r="A17" t="s">
        <v>153</v>
      </c>
      <c r="B17">
        <v>324</v>
      </c>
      <c r="C17">
        <v>7698.4247656321104</v>
      </c>
      <c r="D17">
        <v>67</v>
      </c>
      <c r="E17">
        <v>2</v>
      </c>
      <c r="F17">
        <v>5.3528780439967996</v>
      </c>
    </row>
    <row r="18" spans="1:6" x14ac:dyDescent="0.3">
      <c r="A18" t="s">
        <v>153</v>
      </c>
      <c r="B18">
        <v>987</v>
      </c>
      <c r="C18">
        <v>7888.3565466618702</v>
      </c>
      <c r="D18">
        <v>77</v>
      </c>
      <c r="E18">
        <v>26</v>
      </c>
      <c r="F18">
        <v>6.9429459420325799</v>
      </c>
    </row>
    <row r="19" spans="1:6" x14ac:dyDescent="0.3">
      <c r="A19" t="s">
        <v>153</v>
      </c>
      <c r="B19">
        <v>375</v>
      </c>
      <c r="C19">
        <v>7910.8869161406801</v>
      </c>
      <c r="D19">
        <v>17</v>
      </c>
      <c r="E19">
        <v>25</v>
      </c>
      <c r="F19">
        <v>1.5129368369160701</v>
      </c>
    </row>
    <row r="20" spans="1:6" x14ac:dyDescent="0.3">
      <c r="A20" t="s">
        <v>153</v>
      </c>
      <c r="B20">
        <v>99</v>
      </c>
      <c r="C20">
        <v>8001.6132065190004</v>
      </c>
      <c r="D20">
        <v>97</v>
      </c>
      <c r="E20">
        <v>24</v>
      </c>
      <c r="F20">
        <v>2.5056210329009101</v>
      </c>
    </row>
    <row r="21" spans="1:6" x14ac:dyDescent="0.3">
      <c r="A21" t="s">
        <v>153</v>
      </c>
      <c r="B21">
        <v>637</v>
      </c>
      <c r="C21">
        <v>8180.3370854254399</v>
      </c>
      <c r="D21">
        <v>76</v>
      </c>
      <c r="E21">
        <v>2</v>
      </c>
      <c r="F21">
        <v>9.2281903170525101</v>
      </c>
    </row>
    <row r="22" spans="1:6" x14ac:dyDescent="0.3">
      <c r="A22" t="s">
        <v>153</v>
      </c>
      <c r="B22">
        <v>253</v>
      </c>
      <c r="C22">
        <v>8318.9031946171708</v>
      </c>
      <c r="D22">
        <v>45</v>
      </c>
      <c r="E22">
        <v>5</v>
      </c>
      <c r="F22">
        <v>8.1009731453970293</v>
      </c>
    </row>
    <row r="23" spans="1:6" x14ac:dyDescent="0.3">
      <c r="A23" t="s">
        <v>153</v>
      </c>
      <c r="B23">
        <v>426</v>
      </c>
      <c r="C23">
        <v>8496.1038130898305</v>
      </c>
      <c r="D23">
        <v>93</v>
      </c>
      <c r="E23">
        <v>17</v>
      </c>
      <c r="F23">
        <v>2.3483387844177801</v>
      </c>
    </row>
    <row r="24" spans="1:6" x14ac:dyDescent="0.3">
      <c r="A24" t="s">
        <v>153</v>
      </c>
      <c r="B24">
        <v>25</v>
      </c>
      <c r="C24">
        <v>8684.6130592538502</v>
      </c>
      <c r="D24">
        <v>15</v>
      </c>
      <c r="E24">
        <v>18</v>
      </c>
      <c r="F24">
        <v>8.2491687048717193</v>
      </c>
    </row>
    <row r="25" spans="1:6" x14ac:dyDescent="0.3">
      <c r="A25" t="s">
        <v>153</v>
      </c>
      <c r="B25">
        <v>391</v>
      </c>
      <c r="C25">
        <v>8858.3675710114803</v>
      </c>
      <c r="D25">
        <v>84</v>
      </c>
      <c r="E25">
        <v>5</v>
      </c>
      <c r="F25">
        <v>2.92485760114555</v>
      </c>
    </row>
    <row r="26" spans="1:6" x14ac:dyDescent="0.3">
      <c r="A26" t="s">
        <v>153</v>
      </c>
      <c r="B26">
        <v>737</v>
      </c>
      <c r="C26">
        <v>9444.7420330629793</v>
      </c>
      <c r="D26">
        <v>60</v>
      </c>
      <c r="E26">
        <v>18</v>
      </c>
      <c r="F26">
        <v>3.8012531329310701</v>
      </c>
    </row>
    <row r="27" spans="1:6" x14ac:dyDescent="0.3">
      <c r="A27" t="s">
        <v>153</v>
      </c>
      <c r="B27">
        <v>705</v>
      </c>
      <c r="C27">
        <v>9692.3180402184298</v>
      </c>
      <c r="D27">
        <v>69</v>
      </c>
      <c r="E27">
        <v>1</v>
      </c>
      <c r="F27">
        <v>9.2359314372492207</v>
      </c>
    </row>
    <row r="28" spans="1:6" x14ac:dyDescent="0.3">
      <c r="A28" t="s">
        <v>151</v>
      </c>
      <c r="B28">
        <v>946</v>
      </c>
      <c r="C28">
        <v>1292.45841793775</v>
      </c>
      <c r="D28">
        <v>5</v>
      </c>
      <c r="E28">
        <v>4</v>
      </c>
      <c r="F28">
        <v>8.4670497708619905</v>
      </c>
    </row>
    <row r="29" spans="1:6" x14ac:dyDescent="0.3">
      <c r="A29" t="s">
        <v>151</v>
      </c>
      <c r="B29">
        <v>227</v>
      </c>
      <c r="C29">
        <v>1605.8669003924001</v>
      </c>
      <c r="D29">
        <v>5</v>
      </c>
      <c r="E29">
        <v>18</v>
      </c>
      <c r="F29">
        <v>9.1605585353818704</v>
      </c>
    </row>
    <row r="30" spans="1:6" x14ac:dyDescent="0.3">
      <c r="A30" t="s">
        <v>151</v>
      </c>
      <c r="B30">
        <v>618</v>
      </c>
      <c r="C30">
        <v>2048.2900998487098</v>
      </c>
      <c r="D30">
        <v>73</v>
      </c>
      <c r="E30">
        <v>26</v>
      </c>
      <c r="F30">
        <v>8.3816156249226292</v>
      </c>
    </row>
    <row r="31" spans="1:6" x14ac:dyDescent="0.3">
      <c r="A31" t="s">
        <v>151</v>
      </c>
      <c r="B31">
        <v>142</v>
      </c>
      <c r="C31">
        <v>2174.7770543506499</v>
      </c>
      <c r="D31">
        <v>82</v>
      </c>
      <c r="E31">
        <v>11</v>
      </c>
      <c r="F31">
        <v>2.2310736812817198</v>
      </c>
    </row>
    <row r="32" spans="1:6" x14ac:dyDescent="0.3">
      <c r="A32" t="s">
        <v>151</v>
      </c>
      <c r="B32">
        <v>884</v>
      </c>
      <c r="C32">
        <v>2390.8078665561702</v>
      </c>
      <c r="D32">
        <v>71</v>
      </c>
      <c r="E32">
        <v>1</v>
      </c>
      <c r="F32">
        <v>9.5676489209230393</v>
      </c>
    </row>
    <row r="33" spans="1:6" x14ac:dyDescent="0.3">
      <c r="A33" t="s">
        <v>151</v>
      </c>
      <c r="B33">
        <v>663</v>
      </c>
      <c r="C33">
        <v>2411.7546321104901</v>
      </c>
      <c r="D33">
        <v>65</v>
      </c>
      <c r="E33">
        <v>24</v>
      </c>
      <c r="F33">
        <v>4.94983957799694</v>
      </c>
    </row>
    <row r="34" spans="1:6" x14ac:dyDescent="0.3">
      <c r="A34" t="s">
        <v>151</v>
      </c>
      <c r="B34">
        <v>359</v>
      </c>
      <c r="C34">
        <v>2483.7601775427902</v>
      </c>
      <c r="D34">
        <v>96</v>
      </c>
      <c r="E34">
        <v>28</v>
      </c>
      <c r="F34">
        <v>6.7809466256178901</v>
      </c>
    </row>
    <row r="35" spans="1:6" x14ac:dyDescent="0.3">
      <c r="A35" t="s">
        <v>151</v>
      </c>
      <c r="B35">
        <v>859</v>
      </c>
      <c r="C35">
        <v>2556.7673606335902</v>
      </c>
      <c r="D35">
        <v>92</v>
      </c>
      <c r="E35">
        <v>29</v>
      </c>
      <c r="F35">
        <v>4.0709558370840799</v>
      </c>
    </row>
    <row r="36" spans="1:6" x14ac:dyDescent="0.3">
      <c r="A36" t="s">
        <v>151</v>
      </c>
      <c r="B36">
        <v>327</v>
      </c>
      <c r="C36">
        <v>2766.3423668660798</v>
      </c>
      <c r="D36">
        <v>60</v>
      </c>
      <c r="E36">
        <v>26</v>
      </c>
      <c r="F36">
        <v>8.9545283153180097</v>
      </c>
    </row>
    <row r="37" spans="1:6" x14ac:dyDescent="0.3">
      <c r="A37" t="s">
        <v>151</v>
      </c>
      <c r="B37">
        <v>147</v>
      </c>
      <c r="C37">
        <v>2828.3487459757498</v>
      </c>
      <c r="D37">
        <v>90</v>
      </c>
      <c r="E37">
        <v>27</v>
      </c>
      <c r="F37">
        <v>4.4440988643822896</v>
      </c>
    </row>
    <row r="38" spans="1:6" x14ac:dyDescent="0.3">
      <c r="A38" t="s">
        <v>151</v>
      </c>
      <c r="B38">
        <v>336</v>
      </c>
      <c r="C38">
        <v>2873.74144602144</v>
      </c>
      <c r="D38">
        <v>100</v>
      </c>
      <c r="E38">
        <v>30</v>
      </c>
      <c r="F38">
        <v>1.32527401018452</v>
      </c>
    </row>
    <row r="39" spans="1:6" x14ac:dyDescent="0.3">
      <c r="A39" t="s">
        <v>151</v>
      </c>
      <c r="B39">
        <v>701</v>
      </c>
      <c r="C39">
        <v>2925.6751703038099</v>
      </c>
      <c r="D39">
        <v>97</v>
      </c>
      <c r="E39">
        <v>11</v>
      </c>
      <c r="F39">
        <v>5.0143649550309002</v>
      </c>
    </row>
    <row r="40" spans="1:6" x14ac:dyDescent="0.3">
      <c r="A40" t="s">
        <v>151</v>
      </c>
      <c r="B40">
        <v>163</v>
      </c>
      <c r="C40">
        <v>3550.21843278099</v>
      </c>
      <c r="D40">
        <v>0</v>
      </c>
      <c r="E40">
        <v>8</v>
      </c>
      <c r="F40">
        <v>1.19425186488499</v>
      </c>
    </row>
    <row r="41" spans="1:6" x14ac:dyDescent="0.3">
      <c r="A41" t="s">
        <v>151</v>
      </c>
      <c r="B41">
        <v>353</v>
      </c>
      <c r="C41">
        <v>3716.49332589403</v>
      </c>
      <c r="D41">
        <v>59</v>
      </c>
      <c r="E41">
        <v>16</v>
      </c>
      <c r="F41">
        <v>6.5075486210785503</v>
      </c>
    </row>
    <row r="42" spans="1:6" x14ac:dyDescent="0.3">
      <c r="A42" t="s">
        <v>151</v>
      </c>
      <c r="B42">
        <v>62</v>
      </c>
      <c r="C42">
        <v>4370.9165799845296</v>
      </c>
      <c r="D42">
        <v>46</v>
      </c>
      <c r="E42">
        <v>19</v>
      </c>
      <c r="F42">
        <v>7.9048456112096703</v>
      </c>
    </row>
    <row r="43" spans="1:6" x14ac:dyDescent="0.3">
      <c r="A43" t="s">
        <v>151</v>
      </c>
      <c r="B43">
        <v>774</v>
      </c>
      <c r="C43">
        <v>4384.4134000458598</v>
      </c>
      <c r="D43">
        <v>48</v>
      </c>
      <c r="E43">
        <v>6</v>
      </c>
      <c r="F43">
        <v>4.0662775015120403</v>
      </c>
    </row>
    <row r="44" spans="1:6" x14ac:dyDescent="0.3">
      <c r="A44" t="s">
        <v>151</v>
      </c>
      <c r="B44">
        <v>114</v>
      </c>
      <c r="C44">
        <v>4531.4021336919004</v>
      </c>
      <c r="D44">
        <v>63</v>
      </c>
      <c r="E44">
        <v>17</v>
      </c>
      <c r="F44">
        <v>7.00643205900439</v>
      </c>
    </row>
    <row r="45" spans="1:6" x14ac:dyDescent="0.3">
      <c r="A45" t="s">
        <v>151</v>
      </c>
      <c r="B45">
        <v>79</v>
      </c>
      <c r="C45">
        <v>5133.8467010866898</v>
      </c>
      <c r="D45">
        <v>5</v>
      </c>
      <c r="E45">
        <v>7</v>
      </c>
      <c r="F45">
        <v>6.5758037975485299</v>
      </c>
    </row>
    <row r="46" spans="1:6" x14ac:dyDescent="0.3">
      <c r="A46" t="s">
        <v>151</v>
      </c>
      <c r="B46">
        <v>24</v>
      </c>
      <c r="C46">
        <v>5267.9568075105199</v>
      </c>
      <c r="D46">
        <v>93</v>
      </c>
      <c r="E46">
        <v>7</v>
      </c>
      <c r="F46">
        <v>5.2151550087119096</v>
      </c>
    </row>
    <row r="47" spans="1:6" x14ac:dyDescent="0.3">
      <c r="A47" t="s">
        <v>151</v>
      </c>
      <c r="B47">
        <v>241</v>
      </c>
      <c r="C47">
        <v>5328.3759842977497</v>
      </c>
      <c r="D47">
        <v>38</v>
      </c>
      <c r="E47">
        <v>1</v>
      </c>
      <c r="F47">
        <v>7.0545383368369201</v>
      </c>
    </row>
    <row r="48" spans="1:6" x14ac:dyDescent="0.3">
      <c r="A48" t="s">
        <v>151</v>
      </c>
      <c r="B48">
        <v>904</v>
      </c>
      <c r="C48">
        <v>5709.9452959692799</v>
      </c>
      <c r="D48">
        <v>41</v>
      </c>
      <c r="E48">
        <v>6</v>
      </c>
      <c r="F48">
        <v>5.2376546500374399</v>
      </c>
    </row>
    <row r="49" spans="1:6" x14ac:dyDescent="0.3">
      <c r="A49" t="s">
        <v>151</v>
      </c>
      <c r="B49">
        <v>598</v>
      </c>
      <c r="C49">
        <v>5737.4255991190203</v>
      </c>
      <c r="D49">
        <v>36</v>
      </c>
      <c r="E49">
        <v>29</v>
      </c>
      <c r="F49">
        <v>3.6940212683884499</v>
      </c>
    </row>
    <row r="50" spans="1:6" x14ac:dyDescent="0.3">
      <c r="A50" t="s">
        <v>151</v>
      </c>
      <c r="B50">
        <v>622</v>
      </c>
      <c r="C50">
        <v>6088.0214799408504</v>
      </c>
      <c r="D50">
        <v>33</v>
      </c>
      <c r="E50">
        <v>22</v>
      </c>
      <c r="F50">
        <v>4.3051034712876302</v>
      </c>
    </row>
    <row r="51" spans="1:6" x14ac:dyDescent="0.3">
      <c r="A51" t="s">
        <v>151</v>
      </c>
      <c r="B51">
        <v>117</v>
      </c>
      <c r="C51">
        <v>6885.5893508962499</v>
      </c>
      <c r="D51">
        <v>32</v>
      </c>
      <c r="E51">
        <v>23</v>
      </c>
      <c r="F51">
        <v>9.0303404225219399</v>
      </c>
    </row>
    <row r="52" spans="1:6" x14ac:dyDescent="0.3">
      <c r="A52" t="s">
        <v>151</v>
      </c>
      <c r="B52">
        <v>32</v>
      </c>
      <c r="C52">
        <v>7014.8879872033804</v>
      </c>
      <c r="D52">
        <v>10</v>
      </c>
      <c r="E52">
        <v>12</v>
      </c>
      <c r="F52">
        <v>6.3157177546007199</v>
      </c>
    </row>
    <row r="53" spans="1:6" x14ac:dyDescent="0.3">
      <c r="A53" t="s">
        <v>151</v>
      </c>
      <c r="B53">
        <v>672</v>
      </c>
      <c r="C53">
        <v>7386.3639440486604</v>
      </c>
      <c r="D53">
        <v>15</v>
      </c>
      <c r="E53">
        <v>14</v>
      </c>
      <c r="F53">
        <v>8.6303388696027508</v>
      </c>
    </row>
    <row r="54" spans="1:6" x14ac:dyDescent="0.3">
      <c r="A54" t="s">
        <v>151</v>
      </c>
      <c r="B54">
        <v>29</v>
      </c>
      <c r="C54">
        <v>7397.0710045871801</v>
      </c>
      <c r="D54">
        <v>30</v>
      </c>
      <c r="E54">
        <v>16</v>
      </c>
      <c r="F54">
        <v>7.0958331565551296</v>
      </c>
    </row>
    <row r="55" spans="1:6" x14ac:dyDescent="0.3">
      <c r="A55" t="s">
        <v>151</v>
      </c>
      <c r="B55">
        <v>198</v>
      </c>
      <c r="C55">
        <v>7888.7232684270803</v>
      </c>
      <c r="D55">
        <v>31</v>
      </c>
      <c r="E55">
        <v>25</v>
      </c>
      <c r="F55">
        <v>6.49632536429504</v>
      </c>
    </row>
    <row r="56" spans="1:6" x14ac:dyDescent="0.3">
      <c r="A56" t="s">
        <v>151</v>
      </c>
      <c r="B56">
        <v>802</v>
      </c>
      <c r="C56">
        <v>8661.9967923923796</v>
      </c>
      <c r="D56">
        <v>58</v>
      </c>
      <c r="E56">
        <v>7</v>
      </c>
      <c r="F56">
        <v>2.9565721394308002</v>
      </c>
    </row>
    <row r="57" spans="1:6" x14ac:dyDescent="0.3">
      <c r="A57" t="s">
        <v>151</v>
      </c>
      <c r="B57">
        <v>209</v>
      </c>
      <c r="C57">
        <v>9049.0778609398894</v>
      </c>
      <c r="D57">
        <v>4</v>
      </c>
      <c r="E57">
        <v>26</v>
      </c>
      <c r="F57">
        <v>9.7412916892843597</v>
      </c>
    </row>
    <row r="58" spans="1:6" x14ac:dyDescent="0.3">
      <c r="A58" t="s">
        <v>151</v>
      </c>
      <c r="B58">
        <v>627</v>
      </c>
      <c r="C58">
        <v>9185.1858291817007</v>
      </c>
      <c r="D58">
        <v>55</v>
      </c>
      <c r="E58">
        <v>8</v>
      </c>
      <c r="F58">
        <v>1.3110237561206199</v>
      </c>
    </row>
    <row r="59" spans="1:6" x14ac:dyDescent="0.3">
      <c r="A59" t="s">
        <v>151</v>
      </c>
      <c r="B59">
        <v>620</v>
      </c>
      <c r="C59">
        <v>9364.6735050761708</v>
      </c>
      <c r="D59">
        <v>10</v>
      </c>
      <c r="E59">
        <v>10</v>
      </c>
      <c r="F59">
        <v>4.3392247141107001</v>
      </c>
    </row>
    <row r="60" spans="1:6" x14ac:dyDescent="0.3">
      <c r="A60" t="s">
        <v>151</v>
      </c>
      <c r="B60">
        <v>8</v>
      </c>
      <c r="C60">
        <v>9577.7496258687297</v>
      </c>
      <c r="D60">
        <v>1</v>
      </c>
      <c r="E60">
        <v>10</v>
      </c>
      <c r="F60">
        <v>8.0544792617321495</v>
      </c>
    </row>
    <row r="61" spans="1:6" x14ac:dyDescent="0.3">
      <c r="A61" t="s">
        <v>151</v>
      </c>
      <c r="B61">
        <v>154</v>
      </c>
      <c r="C61">
        <v>9866.4654579796897</v>
      </c>
      <c r="D61">
        <v>100</v>
      </c>
      <c r="E61">
        <v>4</v>
      </c>
      <c r="F61">
        <v>4.78300055794766</v>
      </c>
    </row>
    <row r="62" spans="1:6" x14ac:dyDescent="0.3">
      <c r="A62" t="s">
        <v>152</v>
      </c>
      <c r="B62">
        <v>223</v>
      </c>
      <c r="C62">
        <v>1229.59102856498</v>
      </c>
      <c r="D62">
        <v>32</v>
      </c>
      <c r="E62">
        <v>14</v>
      </c>
      <c r="F62">
        <v>1.4543053101535499</v>
      </c>
    </row>
    <row r="63" spans="1:6" x14ac:dyDescent="0.3">
      <c r="A63" t="s">
        <v>152</v>
      </c>
      <c r="B63">
        <v>511</v>
      </c>
      <c r="C63">
        <v>1752.3810874841199</v>
      </c>
      <c r="D63">
        <v>95</v>
      </c>
      <c r="E63">
        <v>1</v>
      </c>
      <c r="F63">
        <v>9.7052867901203399</v>
      </c>
    </row>
    <row r="64" spans="1:6" x14ac:dyDescent="0.3">
      <c r="A64" t="s">
        <v>152</v>
      </c>
      <c r="B64">
        <v>155</v>
      </c>
      <c r="C64">
        <v>1839.60942585676</v>
      </c>
      <c r="D64">
        <v>22</v>
      </c>
      <c r="E64">
        <v>27</v>
      </c>
      <c r="F64">
        <v>7.5262483268515004</v>
      </c>
    </row>
    <row r="65" spans="1:6" x14ac:dyDescent="0.3">
      <c r="A65" t="s">
        <v>152</v>
      </c>
      <c r="B65">
        <v>106</v>
      </c>
      <c r="C65">
        <v>1889.07358977933</v>
      </c>
      <c r="D65">
        <v>16</v>
      </c>
      <c r="E65">
        <v>20</v>
      </c>
      <c r="F65">
        <v>2.47389776104546</v>
      </c>
    </row>
    <row r="66" spans="1:6" x14ac:dyDescent="0.3">
      <c r="A66" t="s">
        <v>152</v>
      </c>
      <c r="B66">
        <v>176</v>
      </c>
      <c r="C66">
        <v>1912.4656631007599</v>
      </c>
      <c r="D66">
        <v>78</v>
      </c>
      <c r="E66">
        <v>29</v>
      </c>
      <c r="F66">
        <v>5.5625037788303802</v>
      </c>
    </row>
    <row r="67" spans="1:6" x14ac:dyDescent="0.3">
      <c r="A67" t="s">
        <v>152</v>
      </c>
      <c r="B67">
        <v>896</v>
      </c>
      <c r="C67">
        <v>2021.1498103371</v>
      </c>
      <c r="D67">
        <v>10</v>
      </c>
      <c r="E67">
        <v>5</v>
      </c>
      <c r="F67">
        <v>4.9384385647120901</v>
      </c>
    </row>
    <row r="68" spans="1:6" x14ac:dyDescent="0.3">
      <c r="A68" t="s">
        <v>152</v>
      </c>
      <c r="B68">
        <v>996</v>
      </c>
      <c r="C68">
        <v>2330.9658020919401</v>
      </c>
      <c r="D68">
        <v>51</v>
      </c>
      <c r="E68">
        <v>13</v>
      </c>
      <c r="F68">
        <v>8.6732112112786108</v>
      </c>
    </row>
    <row r="69" spans="1:6" x14ac:dyDescent="0.3">
      <c r="A69" t="s">
        <v>152</v>
      </c>
      <c r="B69">
        <v>963</v>
      </c>
      <c r="C69">
        <v>2438.3399304700201</v>
      </c>
      <c r="D69">
        <v>25</v>
      </c>
      <c r="E69">
        <v>8</v>
      </c>
      <c r="F69">
        <v>1.53265527359043</v>
      </c>
    </row>
    <row r="70" spans="1:6" x14ac:dyDescent="0.3">
      <c r="A70" t="s">
        <v>152</v>
      </c>
      <c r="B70">
        <v>187</v>
      </c>
      <c r="C70">
        <v>2553.4955849912099</v>
      </c>
      <c r="D70">
        <v>48</v>
      </c>
      <c r="E70">
        <v>11</v>
      </c>
      <c r="F70">
        <v>4.7426358828418698</v>
      </c>
    </row>
    <row r="71" spans="1:6" x14ac:dyDescent="0.3">
      <c r="A71" t="s">
        <v>152</v>
      </c>
      <c r="B71">
        <v>871</v>
      </c>
      <c r="C71">
        <v>2686.50515156744</v>
      </c>
      <c r="D71">
        <v>5</v>
      </c>
      <c r="E71">
        <v>3</v>
      </c>
      <c r="F71">
        <v>3.8905479158706702</v>
      </c>
    </row>
    <row r="72" spans="1:6" x14ac:dyDescent="0.3">
      <c r="A72" t="s">
        <v>152</v>
      </c>
      <c r="B72">
        <v>336</v>
      </c>
      <c r="C72">
        <v>2943.3818676094502</v>
      </c>
      <c r="D72">
        <v>42</v>
      </c>
      <c r="E72">
        <v>19</v>
      </c>
      <c r="F72">
        <v>4.7081818735419301</v>
      </c>
    </row>
    <row r="73" spans="1:6" x14ac:dyDescent="0.3">
      <c r="A73" t="s">
        <v>152</v>
      </c>
      <c r="B73">
        <v>249</v>
      </c>
      <c r="C73">
        <v>4052.7384162378598</v>
      </c>
      <c r="D73">
        <v>80</v>
      </c>
      <c r="E73">
        <v>8</v>
      </c>
      <c r="F73">
        <v>9.5372830611083295</v>
      </c>
    </row>
    <row r="74" spans="1:6" x14ac:dyDescent="0.3">
      <c r="A74" t="s">
        <v>152</v>
      </c>
      <c r="B74">
        <v>246</v>
      </c>
      <c r="C74">
        <v>4256.9491408502199</v>
      </c>
      <c r="D74">
        <v>54</v>
      </c>
      <c r="E74">
        <v>19</v>
      </c>
      <c r="F74">
        <v>2.45793352798733</v>
      </c>
    </row>
    <row r="75" spans="1:6" x14ac:dyDescent="0.3">
      <c r="A75" t="s">
        <v>152</v>
      </c>
      <c r="B75">
        <v>93</v>
      </c>
      <c r="C75">
        <v>4767.0204843441297</v>
      </c>
      <c r="D75">
        <v>25</v>
      </c>
      <c r="E75">
        <v>23</v>
      </c>
      <c r="F75">
        <v>1.77442971407173</v>
      </c>
    </row>
    <row r="76" spans="1:6" x14ac:dyDescent="0.3">
      <c r="A76" t="s">
        <v>152</v>
      </c>
      <c r="B76">
        <v>980</v>
      </c>
      <c r="C76">
        <v>4971.1459875855498</v>
      </c>
      <c r="D76">
        <v>14</v>
      </c>
      <c r="E76">
        <v>27</v>
      </c>
      <c r="F76">
        <v>7.1666452910482104</v>
      </c>
    </row>
    <row r="77" spans="1:6" x14ac:dyDescent="0.3">
      <c r="A77" t="s">
        <v>152</v>
      </c>
      <c r="B77">
        <v>469</v>
      </c>
      <c r="C77">
        <v>5442.0867853976697</v>
      </c>
      <c r="D77">
        <v>9</v>
      </c>
      <c r="E77">
        <v>8</v>
      </c>
      <c r="F77">
        <v>2.4220397232752</v>
      </c>
    </row>
    <row r="78" spans="1:6" x14ac:dyDescent="0.3">
      <c r="A78" t="s">
        <v>152</v>
      </c>
      <c r="B78">
        <v>556</v>
      </c>
      <c r="C78">
        <v>5521.2052590109697</v>
      </c>
      <c r="D78">
        <v>64</v>
      </c>
      <c r="E78">
        <v>19</v>
      </c>
      <c r="F78">
        <v>5.7732637437666501</v>
      </c>
    </row>
    <row r="79" spans="1:6" x14ac:dyDescent="0.3">
      <c r="A79" t="s">
        <v>152</v>
      </c>
      <c r="B79">
        <v>933</v>
      </c>
      <c r="C79">
        <v>5724.9593504562599</v>
      </c>
      <c r="D79">
        <v>90</v>
      </c>
      <c r="E79">
        <v>20</v>
      </c>
      <c r="F79">
        <v>7.2295951397364702</v>
      </c>
    </row>
    <row r="80" spans="1:6" x14ac:dyDescent="0.3">
      <c r="A80" t="s">
        <v>152</v>
      </c>
      <c r="B80">
        <v>960</v>
      </c>
      <c r="C80">
        <v>6099.9441155814502</v>
      </c>
      <c r="D80">
        <v>46</v>
      </c>
      <c r="E80">
        <v>23</v>
      </c>
      <c r="F80">
        <v>4.5239431243166601</v>
      </c>
    </row>
    <row r="81" spans="1:6" x14ac:dyDescent="0.3">
      <c r="A81" t="s">
        <v>152</v>
      </c>
      <c r="B81">
        <v>280</v>
      </c>
      <c r="C81">
        <v>6453.7979681762799</v>
      </c>
      <c r="D81">
        <v>2</v>
      </c>
      <c r="E81">
        <v>5</v>
      </c>
      <c r="F81">
        <v>4.1913245857054999</v>
      </c>
    </row>
    <row r="82" spans="1:6" x14ac:dyDescent="0.3">
      <c r="A82" t="s">
        <v>152</v>
      </c>
      <c r="B82">
        <v>910</v>
      </c>
      <c r="C82">
        <v>7089.4742499341801</v>
      </c>
      <c r="D82">
        <v>4</v>
      </c>
      <c r="E82">
        <v>15</v>
      </c>
      <c r="F82">
        <v>8.9787507559499709</v>
      </c>
    </row>
    <row r="83" spans="1:6" x14ac:dyDescent="0.3">
      <c r="A83" t="s">
        <v>152</v>
      </c>
      <c r="B83">
        <v>736</v>
      </c>
      <c r="C83">
        <v>7460.9000654458396</v>
      </c>
      <c r="D83">
        <v>53</v>
      </c>
      <c r="E83">
        <v>30</v>
      </c>
      <c r="F83">
        <v>9.7165747714313095</v>
      </c>
    </row>
    <row r="84" spans="1:6" x14ac:dyDescent="0.3">
      <c r="A84" t="s">
        <v>152</v>
      </c>
      <c r="B84">
        <v>963</v>
      </c>
      <c r="C84">
        <v>7573.4024578487297</v>
      </c>
      <c r="D84">
        <v>18</v>
      </c>
      <c r="E84">
        <v>23</v>
      </c>
      <c r="F84">
        <v>2.1079512671590801</v>
      </c>
    </row>
    <row r="85" spans="1:6" x14ac:dyDescent="0.3">
      <c r="A85" t="s">
        <v>152</v>
      </c>
      <c r="B85">
        <v>83</v>
      </c>
      <c r="C85">
        <v>7766.8364256852301</v>
      </c>
      <c r="D85">
        <v>23</v>
      </c>
      <c r="E85">
        <v>13</v>
      </c>
      <c r="F85">
        <v>1.7295685635434199</v>
      </c>
    </row>
    <row r="86" spans="1:6" x14ac:dyDescent="0.3">
      <c r="A86" t="s">
        <v>152</v>
      </c>
      <c r="B86">
        <v>65</v>
      </c>
      <c r="C86">
        <v>7823.4765595317303</v>
      </c>
      <c r="D86">
        <v>11</v>
      </c>
      <c r="E86">
        <v>15</v>
      </c>
      <c r="F86">
        <v>3.8807633029519999</v>
      </c>
    </row>
    <row r="87" spans="1:6" x14ac:dyDescent="0.3">
      <c r="A87" t="s">
        <v>152</v>
      </c>
      <c r="B87">
        <v>320</v>
      </c>
      <c r="C87">
        <v>8128.0276968511898</v>
      </c>
      <c r="D87">
        <v>27</v>
      </c>
      <c r="E87">
        <v>12</v>
      </c>
      <c r="F87">
        <v>8.8783346509268402</v>
      </c>
    </row>
    <row r="88" spans="1:6" x14ac:dyDescent="0.3">
      <c r="A88" t="s">
        <v>152</v>
      </c>
      <c r="B88">
        <v>242</v>
      </c>
      <c r="C88">
        <v>8232.3348294258194</v>
      </c>
      <c r="D88">
        <v>96</v>
      </c>
      <c r="E88">
        <v>25</v>
      </c>
      <c r="F88">
        <v>1.0134865660958901</v>
      </c>
    </row>
    <row r="89" spans="1:6" x14ac:dyDescent="0.3">
      <c r="A89" t="s">
        <v>152</v>
      </c>
      <c r="B89">
        <v>457</v>
      </c>
      <c r="C89">
        <v>8354.5796864819895</v>
      </c>
      <c r="D89">
        <v>57</v>
      </c>
      <c r="E89">
        <v>24</v>
      </c>
      <c r="F89">
        <v>6.5805413478845898</v>
      </c>
    </row>
    <row r="90" spans="1:6" x14ac:dyDescent="0.3">
      <c r="A90" t="s">
        <v>152</v>
      </c>
      <c r="B90">
        <v>704</v>
      </c>
      <c r="C90">
        <v>8367.7216180201503</v>
      </c>
      <c r="D90">
        <v>13</v>
      </c>
      <c r="E90">
        <v>17</v>
      </c>
      <c r="F90">
        <v>2.2161427287713602</v>
      </c>
    </row>
    <row r="91" spans="1:6" x14ac:dyDescent="0.3">
      <c r="A91" t="s">
        <v>152</v>
      </c>
      <c r="B91">
        <v>134</v>
      </c>
      <c r="C91">
        <v>8458.7308783671706</v>
      </c>
      <c r="D91">
        <v>73</v>
      </c>
      <c r="E91">
        <v>27</v>
      </c>
      <c r="F91">
        <v>4.5853534681946497</v>
      </c>
    </row>
    <row r="92" spans="1:6" x14ac:dyDescent="0.3">
      <c r="A92" t="s">
        <v>152</v>
      </c>
      <c r="B92">
        <v>913</v>
      </c>
      <c r="C92">
        <v>8525.9525596835192</v>
      </c>
      <c r="D92">
        <v>53</v>
      </c>
      <c r="E92">
        <v>1</v>
      </c>
      <c r="F92">
        <v>1.4098010951380699</v>
      </c>
    </row>
    <row r="93" spans="1:6" x14ac:dyDescent="0.3">
      <c r="A93" t="s">
        <v>152</v>
      </c>
      <c r="B93">
        <v>872</v>
      </c>
      <c r="C93">
        <v>8651.67268298206</v>
      </c>
      <c r="D93">
        <v>39</v>
      </c>
      <c r="E93">
        <v>14</v>
      </c>
      <c r="F93">
        <v>2.8331846794189701</v>
      </c>
    </row>
    <row r="94" spans="1:6" x14ac:dyDescent="0.3">
      <c r="A94" t="s">
        <v>152</v>
      </c>
      <c r="B94">
        <v>562</v>
      </c>
      <c r="C94">
        <v>8653.5709264697998</v>
      </c>
      <c r="D94">
        <v>54</v>
      </c>
      <c r="E94">
        <v>29</v>
      </c>
      <c r="F94">
        <v>2.0397701894493299</v>
      </c>
    </row>
    <row r="95" spans="1:6" x14ac:dyDescent="0.3">
      <c r="A95" t="s">
        <v>152</v>
      </c>
      <c r="B95">
        <v>380</v>
      </c>
      <c r="C95">
        <v>8864.0843495864301</v>
      </c>
      <c r="D95">
        <v>41</v>
      </c>
      <c r="E95">
        <v>27</v>
      </c>
      <c r="F95">
        <v>4.3813681581023101</v>
      </c>
    </row>
    <row r="96" spans="1:6" x14ac:dyDescent="0.3">
      <c r="A96" t="s">
        <v>152</v>
      </c>
      <c r="B96">
        <v>602</v>
      </c>
      <c r="C96">
        <v>9061.7108955077201</v>
      </c>
      <c r="D96">
        <v>1</v>
      </c>
      <c r="E96">
        <v>26</v>
      </c>
      <c r="F96">
        <v>1.0194875708221101</v>
      </c>
    </row>
    <row r="97" spans="1:6" x14ac:dyDescent="0.3">
      <c r="A97" t="s">
        <v>152</v>
      </c>
      <c r="B97">
        <v>820</v>
      </c>
      <c r="C97">
        <v>9435.7626089121295</v>
      </c>
      <c r="D97">
        <v>64</v>
      </c>
      <c r="E97">
        <v>11</v>
      </c>
      <c r="F97">
        <v>8.6310521797689397</v>
      </c>
    </row>
    <row r="98" spans="1:6" x14ac:dyDescent="0.3">
      <c r="A98" t="s">
        <v>152</v>
      </c>
      <c r="B98">
        <v>513</v>
      </c>
      <c r="C98">
        <v>9473.7980325083299</v>
      </c>
      <c r="D98">
        <v>12</v>
      </c>
      <c r="E98">
        <v>9</v>
      </c>
      <c r="F98">
        <v>9.1478115447106294</v>
      </c>
    </row>
    <row r="99" spans="1:6" x14ac:dyDescent="0.3">
      <c r="A99" t="s">
        <v>152</v>
      </c>
      <c r="B99">
        <v>781</v>
      </c>
      <c r="C99">
        <v>9571.5504873278096</v>
      </c>
      <c r="D99">
        <v>89</v>
      </c>
      <c r="E99">
        <v>13</v>
      </c>
      <c r="F99">
        <v>6.5991049012385803</v>
      </c>
    </row>
    <row r="100" spans="1:6" x14ac:dyDescent="0.3">
      <c r="A100" t="s">
        <v>152</v>
      </c>
      <c r="B100">
        <v>320</v>
      </c>
      <c r="C100">
        <v>9592.6335702803099</v>
      </c>
      <c r="D100">
        <v>66</v>
      </c>
      <c r="E100">
        <v>18</v>
      </c>
      <c r="F100">
        <v>7.6744307081126903</v>
      </c>
    </row>
    <row r="101" spans="1:6" x14ac:dyDescent="0.3">
      <c r="A101" t="s">
        <v>152</v>
      </c>
      <c r="B101">
        <v>168</v>
      </c>
      <c r="C101">
        <v>9655.1351027193905</v>
      </c>
      <c r="D101">
        <v>6</v>
      </c>
      <c r="E101">
        <v>17</v>
      </c>
      <c r="F101">
        <v>2.6796609649813998</v>
      </c>
    </row>
    <row r="107" spans="1:6" x14ac:dyDescent="0.3">
      <c r="B107">
        <v>15.96</v>
      </c>
    </row>
    <row r="108" spans="1:6" x14ac:dyDescent="0.3">
      <c r="B108">
        <v>8.7417618361517953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F5" sqref="F5"/>
    </sheetView>
  </sheetViews>
  <sheetFormatPr defaultRowHeight="14.4" x14ac:dyDescent="0.3"/>
  <cols>
    <col min="1" max="1" width="13" bestFit="1" customWidth="1"/>
    <col min="2" max="2" width="11.6640625" bestFit="1" customWidth="1"/>
    <col min="3" max="3" width="15.5546875" bestFit="1" customWidth="1"/>
    <col min="4" max="4" width="13.44140625" bestFit="1" customWidth="1"/>
    <col min="5" max="5" width="16.44140625" bestFit="1" customWidth="1"/>
  </cols>
  <sheetData>
    <row r="1" spans="1:5" x14ac:dyDescent="0.3">
      <c r="A1" t="s">
        <v>7</v>
      </c>
      <c r="B1" t="s">
        <v>8</v>
      </c>
      <c r="C1" t="s">
        <v>12</v>
      </c>
      <c r="D1" t="s">
        <v>0</v>
      </c>
      <c r="E1" t="s">
        <v>9</v>
      </c>
    </row>
    <row r="2" spans="1:5" x14ac:dyDescent="0.3">
      <c r="A2">
        <v>100</v>
      </c>
      <c r="B2">
        <v>16</v>
      </c>
      <c r="C2">
        <v>7.2937225968677204</v>
      </c>
      <c r="D2" t="s">
        <v>153</v>
      </c>
      <c r="E2">
        <v>26</v>
      </c>
    </row>
    <row r="3" spans="1:5" x14ac:dyDescent="0.3">
      <c r="A3">
        <v>98</v>
      </c>
      <c r="B3">
        <v>22</v>
      </c>
      <c r="C3">
        <v>7.4715140844011403</v>
      </c>
      <c r="D3" t="s">
        <v>153</v>
      </c>
      <c r="E3">
        <v>85</v>
      </c>
    </row>
    <row r="4" spans="1:5" x14ac:dyDescent="0.3">
      <c r="A4">
        <v>90</v>
      </c>
      <c r="B4">
        <v>25</v>
      </c>
      <c r="C4">
        <v>4.4695000261236002</v>
      </c>
      <c r="D4" t="s">
        <v>153</v>
      </c>
      <c r="E4">
        <v>10</v>
      </c>
    </row>
    <row r="5" spans="1:5" x14ac:dyDescent="0.3">
      <c r="A5">
        <v>45</v>
      </c>
      <c r="B5">
        <v>17</v>
      </c>
      <c r="C5">
        <v>3.5854189582323399</v>
      </c>
      <c r="D5" t="s">
        <v>153</v>
      </c>
      <c r="E5">
        <v>85</v>
      </c>
    </row>
    <row r="6" spans="1:5" x14ac:dyDescent="0.3">
      <c r="A6">
        <v>57</v>
      </c>
      <c r="B6">
        <v>29</v>
      </c>
      <c r="C6">
        <v>6.5996141596895397</v>
      </c>
      <c r="D6" t="s">
        <v>153</v>
      </c>
      <c r="E6">
        <v>77</v>
      </c>
    </row>
    <row r="7" spans="1:5" x14ac:dyDescent="0.3">
      <c r="A7">
        <v>47</v>
      </c>
      <c r="B7">
        <v>9</v>
      </c>
      <c r="C7">
        <v>7.4067509529980704</v>
      </c>
      <c r="D7" t="s">
        <v>153</v>
      </c>
      <c r="E7">
        <v>62</v>
      </c>
    </row>
    <row r="8" spans="1:5" x14ac:dyDescent="0.3">
      <c r="A8">
        <v>86</v>
      </c>
      <c r="B8">
        <v>2</v>
      </c>
      <c r="C8">
        <v>7.2917013887767697</v>
      </c>
      <c r="D8" t="s">
        <v>153</v>
      </c>
      <c r="E8">
        <v>40</v>
      </c>
    </row>
    <row r="9" spans="1:5" x14ac:dyDescent="0.3">
      <c r="A9">
        <v>4</v>
      </c>
      <c r="B9">
        <v>17</v>
      </c>
      <c r="C9">
        <v>4.85827050343664</v>
      </c>
      <c r="D9" t="s">
        <v>153</v>
      </c>
      <c r="E9">
        <v>95</v>
      </c>
    </row>
    <row r="10" spans="1:5" x14ac:dyDescent="0.3">
      <c r="A10">
        <v>31</v>
      </c>
      <c r="B10">
        <v>23</v>
      </c>
      <c r="C10">
        <v>6.2478609149759903</v>
      </c>
      <c r="D10" t="s">
        <v>153</v>
      </c>
      <c r="E10">
        <v>82</v>
      </c>
    </row>
    <row r="11" spans="1:5" x14ac:dyDescent="0.3">
      <c r="A11">
        <v>90</v>
      </c>
      <c r="B11">
        <v>1</v>
      </c>
      <c r="C11">
        <v>9.9298162452772498</v>
      </c>
      <c r="D11" t="s">
        <v>153</v>
      </c>
      <c r="E11">
        <v>27</v>
      </c>
    </row>
    <row r="12" spans="1:5" x14ac:dyDescent="0.3">
      <c r="A12">
        <v>48</v>
      </c>
      <c r="B12">
        <v>15</v>
      </c>
      <c r="C12">
        <v>9.8981405080692202</v>
      </c>
      <c r="D12" t="s">
        <v>153</v>
      </c>
      <c r="E12">
        <v>24</v>
      </c>
    </row>
    <row r="13" spans="1:5" x14ac:dyDescent="0.3">
      <c r="A13">
        <v>42</v>
      </c>
      <c r="B13">
        <v>27</v>
      </c>
      <c r="C13">
        <v>5.2881899903273997</v>
      </c>
      <c r="D13" t="s">
        <v>153</v>
      </c>
      <c r="E13">
        <v>85</v>
      </c>
    </row>
    <row r="14" spans="1:5" x14ac:dyDescent="0.3">
      <c r="A14">
        <v>69</v>
      </c>
      <c r="B14">
        <v>25</v>
      </c>
      <c r="C14">
        <v>6.0378837692182898</v>
      </c>
      <c r="D14" t="s">
        <v>153</v>
      </c>
      <c r="E14">
        <v>7</v>
      </c>
    </row>
    <row r="15" spans="1:5" x14ac:dyDescent="0.3">
      <c r="A15">
        <v>13</v>
      </c>
      <c r="B15">
        <v>19</v>
      </c>
      <c r="C15">
        <v>7.5774496573766896</v>
      </c>
      <c r="D15" t="s">
        <v>153</v>
      </c>
      <c r="E15">
        <v>72</v>
      </c>
    </row>
    <row r="16" spans="1:5" x14ac:dyDescent="0.3">
      <c r="A16">
        <v>5</v>
      </c>
      <c r="B16">
        <v>10</v>
      </c>
      <c r="C16">
        <v>3.4047338570830199</v>
      </c>
      <c r="D16" t="s">
        <v>153</v>
      </c>
      <c r="E16">
        <v>15</v>
      </c>
    </row>
    <row r="17" spans="1:5" x14ac:dyDescent="0.3">
      <c r="A17">
        <v>67</v>
      </c>
      <c r="B17">
        <v>2</v>
      </c>
      <c r="C17">
        <v>5.3528780439967996</v>
      </c>
      <c r="D17" t="s">
        <v>153</v>
      </c>
      <c r="E17">
        <v>32</v>
      </c>
    </row>
    <row r="18" spans="1:5" x14ac:dyDescent="0.3">
      <c r="A18">
        <v>77</v>
      </c>
      <c r="B18">
        <v>26</v>
      </c>
      <c r="C18">
        <v>6.9429459420325799</v>
      </c>
      <c r="D18" t="s">
        <v>153</v>
      </c>
      <c r="E18">
        <v>72</v>
      </c>
    </row>
    <row r="19" spans="1:5" x14ac:dyDescent="0.3">
      <c r="A19">
        <v>17</v>
      </c>
      <c r="B19">
        <v>25</v>
      </c>
      <c r="C19">
        <v>1.5129368369160701</v>
      </c>
      <c r="D19" t="s">
        <v>153</v>
      </c>
      <c r="E19">
        <v>66</v>
      </c>
    </row>
    <row r="20" spans="1:5" x14ac:dyDescent="0.3">
      <c r="A20">
        <v>97</v>
      </c>
      <c r="B20">
        <v>24</v>
      </c>
      <c r="C20">
        <v>2.5056210329009101</v>
      </c>
      <c r="D20" t="s">
        <v>153</v>
      </c>
      <c r="E20">
        <v>9</v>
      </c>
    </row>
    <row r="21" spans="1:5" x14ac:dyDescent="0.3">
      <c r="A21">
        <v>76</v>
      </c>
      <c r="B21">
        <v>2</v>
      </c>
      <c r="C21">
        <v>9.2281903170525101</v>
      </c>
      <c r="D21" t="s">
        <v>153</v>
      </c>
      <c r="E21">
        <v>26</v>
      </c>
    </row>
    <row r="22" spans="1:5" x14ac:dyDescent="0.3">
      <c r="A22">
        <v>45</v>
      </c>
      <c r="B22">
        <v>5</v>
      </c>
      <c r="C22">
        <v>8.1009731453970293</v>
      </c>
      <c r="D22" t="s">
        <v>153</v>
      </c>
      <c r="E22">
        <v>67</v>
      </c>
    </row>
    <row r="23" spans="1:5" x14ac:dyDescent="0.3">
      <c r="A23">
        <v>93</v>
      </c>
      <c r="B23">
        <v>17</v>
      </c>
      <c r="C23">
        <v>2.3483387844177801</v>
      </c>
      <c r="D23" t="s">
        <v>153</v>
      </c>
      <c r="E23">
        <v>11</v>
      </c>
    </row>
    <row r="24" spans="1:5" x14ac:dyDescent="0.3">
      <c r="A24">
        <v>15</v>
      </c>
      <c r="B24">
        <v>18</v>
      </c>
      <c r="C24">
        <v>8.2491687048717193</v>
      </c>
      <c r="D24" t="s">
        <v>153</v>
      </c>
      <c r="E24">
        <v>66</v>
      </c>
    </row>
    <row r="25" spans="1:5" x14ac:dyDescent="0.3">
      <c r="A25">
        <v>84</v>
      </c>
      <c r="B25">
        <v>5</v>
      </c>
      <c r="C25">
        <v>2.92485760114555</v>
      </c>
      <c r="D25" t="s">
        <v>153</v>
      </c>
      <c r="E25">
        <v>29</v>
      </c>
    </row>
    <row r="26" spans="1:5" x14ac:dyDescent="0.3">
      <c r="A26">
        <v>60</v>
      </c>
      <c r="B26">
        <v>18</v>
      </c>
      <c r="C26">
        <v>3.8012531329310701</v>
      </c>
      <c r="D26" t="s">
        <v>153</v>
      </c>
      <c r="E26">
        <v>85</v>
      </c>
    </row>
    <row r="27" spans="1:5" x14ac:dyDescent="0.3">
      <c r="A27">
        <v>69</v>
      </c>
      <c r="B27">
        <v>1</v>
      </c>
      <c r="C27">
        <v>9.2359314372492207</v>
      </c>
      <c r="D27" t="s">
        <v>153</v>
      </c>
      <c r="E27">
        <v>88</v>
      </c>
    </row>
    <row r="28" spans="1:5" x14ac:dyDescent="0.3">
      <c r="A28">
        <v>5</v>
      </c>
      <c r="B28">
        <v>4</v>
      </c>
      <c r="C28">
        <v>8.4670497708619905</v>
      </c>
      <c r="D28" t="s">
        <v>151</v>
      </c>
      <c r="E28">
        <v>51</v>
      </c>
    </row>
    <row r="29" spans="1:5" x14ac:dyDescent="0.3">
      <c r="A29">
        <v>5</v>
      </c>
      <c r="B29">
        <v>18</v>
      </c>
      <c r="C29">
        <v>9.1605585353818704</v>
      </c>
      <c r="D29" t="s">
        <v>151</v>
      </c>
      <c r="E29">
        <v>51</v>
      </c>
    </row>
    <row r="30" spans="1:5" x14ac:dyDescent="0.3">
      <c r="A30">
        <v>73</v>
      </c>
      <c r="B30">
        <v>26</v>
      </c>
      <c r="C30">
        <v>8.3816156249226292</v>
      </c>
      <c r="D30" t="s">
        <v>151</v>
      </c>
      <c r="E30">
        <v>80</v>
      </c>
    </row>
    <row r="31" spans="1:5" x14ac:dyDescent="0.3">
      <c r="A31">
        <v>82</v>
      </c>
      <c r="B31">
        <v>11</v>
      </c>
      <c r="C31">
        <v>2.2310736812817198</v>
      </c>
      <c r="D31" t="s">
        <v>151</v>
      </c>
      <c r="E31">
        <v>52</v>
      </c>
    </row>
    <row r="32" spans="1:5" x14ac:dyDescent="0.3">
      <c r="A32">
        <v>71</v>
      </c>
      <c r="B32">
        <v>1</v>
      </c>
      <c r="C32">
        <v>9.5676489209230393</v>
      </c>
      <c r="D32" t="s">
        <v>151</v>
      </c>
      <c r="E32">
        <v>63</v>
      </c>
    </row>
    <row r="33" spans="1:5" x14ac:dyDescent="0.3">
      <c r="A33">
        <v>65</v>
      </c>
      <c r="B33">
        <v>24</v>
      </c>
      <c r="C33">
        <v>4.94983957799694</v>
      </c>
      <c r="D33" t="s">
        <v>151</v>
      </c>
      <c r="E33">
        <v>7</v>
      </c>
    </row>
    <row r="34" spans="1:5" x14ac:dyDescent="0.3">
      <c r="A34">
        <v>96</v>
      </c>
      <c r="B34">
        <v>28</v>
      </c>
      <c r="C34">
        <v>6.7809466256178901</v>
      </c>
      <c r="D34" t="s">
        <v>151</v>
      </c>
      <c r="E34">
        <v>57</v>
      </c>
    </row>
    <row r="35" spans="1:5" x14ac:dyDescent="0.3">
      <c r="A35">
        <v>92</v>
      </c>
      <c r="B35">
        <v>29</v>
      </c>
      <c r="C35">
        <v>4.0709558370840799</v>
      </c>
      <c r="D35" t="s">
        <v>151</v>
      </c>
      <c r="E35">
        <v>6</v>
      </c>
    </row>
    <row r="36" spans="1:5" x14ac:dyDescent="0.3">
      <c r="A36">
        <v>60</v>
      </c>
      <c r="B36">
        <v>26</v>
      </c>
      <c r="C36">
        <v>8.9545283153180097</v>
      </c>
      <c r="D36" t="s">
        <v>151</v>
      </c>
      <c r="E36">
        <v>35</v>
      </c>
    </row>
    <row r="37" spans="1:5" x14ac:dyDescent="0.3">
      <c r="A37">
        <v>90</v>
      </c>
      <c r="B37">
        <v>27</v>
      </c>
      <c r="C37">
        <v>4.4440988643822896</v>
      </c>
      <c r="D37" t="s">
        <v>151</v>
      </c>
      <c r="E37">
        <v>66</v>
      </c>
    </row>
    <row r="38" spans="1:5" x14ac:dyDescent="0.3">
      <c r="A38">
        <v>100</v>
      </c>
      <c r="B38">
        <v>30</v>
      </c>
      <c r="C38">
        <v>1.32527401018452</v>
      </c>
      <c r="D38" t="s">
        <v>151</v>
      </c>
      <c r="E38">
        <v>85</v>
      </c>
    </row>
    <row r="39" spans="1:5" x14ac:dyDescent="0.3">
      <c r="A39">
        <v>97</v>
      </c>
      <c r="B39">
        <v>11</v>
      </c>
      <c r="C39">
        <v>5.0143649550309002</v>
      </c>
      <c r="D39" t="s">
        <v>151</v>
      </c>
      <c r="E39">
        <v>11</v>
      </c>
    </row>
    <row r="40" spans="1:5" x14ac:dyDescent="0.3">
      <c r="A40">
        <v>0</v>
      </c>
      <c r="B40">
        <v>8</v>
      </c>
      <c r="C40">
        <v>1.19425186488499</v>
      </c>
      <c r="D40" t="s">
        <v>151</v>
      </c>
      <c r="E40">
        <v>58</v>
      </c>
    </row>
    <row r="41" spans="1:5" x14ac:dyDescent="0.3">
      <c r="A41">
        <v>59</v>
      </c>
      <c r="B41">
        <v>16</v>
      </c>
      <c r="C41">
        <v>6.5075486210785503</v>
      </c>
      <c r="D41" t="s">
        <v>151</v>
      </c>
      <c r="E41">
        <v>48</v>
      </c>
    </row>
    <row r="42" spans="1:5" x14ac:dyDescent="0.3">
      <c r="A42">
        <v>46</v>
      </c>
      <c r="B42">
        <v>19</v>
      </c>
      <c r="C42">
        <v>7.9048456112096703</v>
      </c>
      <c r="D42" t="s">
        <v>151</v>
      </c>
      <c r="E42">
        <v>4</v>
      </c>
    </row>
    <row r="43" spans="1:5" x14ac:dyDescent="0.3">
      <c r="A43">
        <v>48</v>
      </c>
      <c r="B43">
        <v>6</v>
      </c>
      <c r="C43">
        <v>4.0662775015120403</v>
      </c>
      <c r="D43" t="s">
        <v>151</v>
      </c>
      <c r="E43">
        <v>8</v>
      </c>
    </row>
    <row r="44" spans="1:5" x14ac:dyDescent="0.3">
      <c r="A44">
        <v>63</v>
      </c>
      <c r="B44">
        <v>17</v>
      </c>
      <c r="C44">
        <v>7.00643205900439</v>
      </c>
      <c r="D44" t="s">
        <v>151</v>
      </c>
      <c r="E44">
        <v>66</v>
      </c>
    </row>
    <row r="45" spans="1:5" x14ac:dyDescent="0.3">
      <c r="A45">
        <v>5</v>
      </c>
      <c r="B45">
        <v>7</v>
      </c>
      <c r="C45">
        <v>6.5758037975485299</v>
      </c>
      <c r="D45" t="s">
        <v>151</v>
      </c>
      <c r="E45">
        <v>55</v>
      </c>
    </row>
    <row r="46" spans="1:5" x14ac:dyDescent="0.3">
      <c r="A46">
        <v>93</v>
      </c>
      <c r="B46">
        <v>7</v>
      </c>
      <c r="C46">
        <v>5.2151550087119096</v>
      </c>
      <c r="D46" t="s">
        <v>151</v>
      </c>
      <c r="E46">
        <v>52</v>
      </c>
    </row>
    <row r="47" spans="1:5" x14ac:dyDescent="0.3">
      <c r="A47">
        <v>38</v>
      </c>
      <c r="B47">
        <v>1</v>
      </c>
      <c r="C47">
        <v>7.0545383368369201</v>
      </c>
      <c r="D47" t="s">
        <v>151</v>
      </c>
      <c r="E47">
        <v>22</v>
      </c>
    </row>
    <row r="48" spans="1:5" x14ac:dyDescent="0.3">
      <c r="A48">
        <v>41</v>
      </c>
      <c r="B48">
        <v>6</v>
      </c>
      <c r="C48">
        <v>5.2376546500374399</v>
      </c>
      <c r="D48" t="s">
        <v>151</v>
      </c>
      <c r="E48">
        <v>1</v>
      </c>
    </row>
    <row r="49" spans="1:5" x14ac:dyDescent="0.3">
      <c r="A49">
        <v>36</v>
      </c>
      <c r="B49">
        <v>29</v>
      </c>
      <c r="C49">
        <v>3.6940212683884499</v>
      </c>
      <c r="D49" t="s">
        <v>151</v>
      </c>
      <c r="E49">
        <v>85</v>
      </c>
    </row>
    <row r="50" spans="1:5" x14ac:dyDescent="0.3">
      <c r="A50">
        <v>33</v>
      </c>
      <c r="B50">
        <v>22</v>
      </c>
      <c r="C50">
        <v>4.3051034712876302</v>
      </c>
      <c r="D50" t="s">
        <v>151</v>
      </c>
      <c r="E50">
        <v>61</v>
      </c>
    </row>
    <row r="51" spans="1:5" x14ac:dyDescent="0.3">
      <c r="A51">
        <v>32</v>
      </c>
      <c r="B51">
        <v>23</v>
      </c>
      <c r="C51">
        <v>9.0303404225219399</v>
      </c>
      <c r="D51" t="s">
        <v>151</v>
      </c>
      <c r="E51">
        <v>36</v>
      </c>
    </row>
    <row r="52" spans="1:5" x14ac:dyDescent="0.3">
      <c r="A52">
        <v>10</v>
      </c>
      <c r="B52">
        <v>12</v>
      </c>
      <c r="C52">
        <v>6.3157177546007199</v>
      </c>
      <c r="D52" t="s">
        <v>151</v>
      </c>
      <c r="E52">
        <v>22</v>
      </c>
    </row>
    <row r="53" spans="1:5" x14ac:dyDescent="0.3">
      <c r="A53">
        <v>15</v>
      </c>
      <c r="B53">
        <v>14</v>
      </c>
      <c r="C53">
        <v>8.6303388696027508</v>
      </c>
      <c r="D53" t="s">
        <v>151</v>
      </c>
      <c r="E53">
        <v>26</v>
      </c>
    </row>
    <row r="54" spans="1:5" x14ac:dyDescent="0.3">
      <c r="A54">
        <v>30</v>
      </c>
      <c r="B54">
        <v>16</v>
      </c>
      <c r="C54">
        <v>7.0958331565551296</v>
      </c>
      <c r="D54" t="s">
        <v>151</v>
      </c>
      <c r="E54">
        <v>9</v>
      </c>
    </row>
    <row r="55" spans="1:5" x14ac:dyDescent="0.3">
      <c r="A55">
        <v>31</v>
      </c>
      <c r="B55">
        <v>25</v>
      </c>
      <c r="C55">
        <v>6.49632536429504</v>
      </c>
      <c r="D55" t="s">
        <v>151</v>
      </c>
      <c r="E55">
        <v>20</v>
      </c>
    </row>
    <row r="56" spans="1:5" x14ac:dyDescent="0.3">
      <c r="A56">
        <v>58</v>
      </c>
      <c r="B56">
        <v>7</v>
      </c>
      <c r="C56">
        <v>2.9565721394308002</v>
      </c>
      <c r="D56" t="s">
        <v>151</v>
      </c>
      <c r="E56">
        <v>96</v>
      </c>
    </row>
    <row r="57" spans="1:5" x14ac:dyDescent="0.3">
      <c r="A57">
        <v>4</v>
      </c>
      <c r="B57">
        <v>26</v>
      </c>
      <c r="C57">
        <v>9.7412916892843597</v>
      </c>
      <c r="D57" t="s">
        <v>151</v>
      </c>
      <c r="E57">
        <v>2</v>
      </c>
    </row>
    <row r="58" spans="1:5" x14ac:dyDescent="0.3">
      <c r="A58">
        <v>55</v>
      </c>
      <c r="B58">
        <v>8</v>
      </c>
      <c r="C58">
        <v>1.3110237561206199</v>
      </c>
      <c r="D58" t="s">
        <v>151</v>
      </c>
      <c r="E58">
        <v>59</v>
      </c>
    </row>
    <row r="59" spans="1:5" x14ac:dyDescent="0.3">
      <c r="A59">
        <v>10</v>
      </c>
      <c r="B59">
        <v>10</v>
      </c>
      <c r="C59">
        <v>4.3392247141107001</v>
      </c>
      <c r="D59" t="s">
        <v>151</v>
      </c>
      <c r="E59">
        <v>46</v>
      </c>
    </row>
    <row r="60" spans="1:5" x14ac:dyDescent="0.3">
      <c r="A60">
        <v>1</v>
      </c>
      <c r="B60">
        <v>10</v>
      </c>
      <c r="C60">
        <v>8.0544792617321495</v>
      </c>
      <c r="D60" t="s">
        <v>151</v>
      </c>
      <c r="E60">
        <v>88</v>
      </c>
    </row>
    <row r="61" spans="1:5" x14ac:dyDescent="0.3">
      <c r="A61">
        <v>100</v>
      </c>
      <c r="B61">
        <v>4</v>
      </c>
      <c r="C61">
        <v>4.78300055794766</v>
      </c>
      <c r="D61" t="s">
        <v>151</v>
      </c>
      <c r="E61">
        <v>52</v>
      </c>
    </row>
    <row r="62" spans="1:5" x14ac:dyDescent="0.3">
      <c r="A62">
        <v>32</v>
      </c>
      <c r="B62">
        <v>14</v>
      </c>
      <c r="C62">
        <v>1.4543053101535499</v>
      </c>
      <c r="D62" t="s">
        <v>152</v>
      </c>
      <c r="E62">
        <v>22</v>
      </c>
    </row>
    <row r="63" spans="1:5" x14ac:dyDescent="0.3">
      <c r="A63">
        <v>95</v>
      </c>
      <c r="B63">
        <v>1</v>
      </c>
      <c r="C63">
        <v>9.7052867901203399</v>
      </c>
      <c r="D63" t="s">
        <v>152</v>
      </c>
      <c r="E63">
        <v>27</v>
      </c>
    </row>
    <row r="64" spans="1:5" x14ac:dyDescent="0.3">
      <c r="A64">
        <v>22</v>
      </c>
      <c r="B64">
        <v>27</v>
      </c>
      <c r="C64">
        <v>7.5262483268515004</v>
      </c>
      <c r="D64" t="s">
        <v>152</v>
      </c>
      <c r="E64">
        <v>57</v>
      </c>
    </row>
    <row r="65" spans="1:5" x14ac:dyDescent="0.3">
      <c r="A65">
        <v>16</v>
      </c>
      <c r="B65">
        <v>20</v>
      </c>
      <c r="C65">
        <v>2.47389776104546</v>
      </c>
      <c r="D65" t="s">
        <v>152</v>
      </c>
      <c r="E65">
        <v>56</v>
      </c>
    </row>
    <row r="66" spans="1:5" x14ac:dyDescent="0.3">
      <c r="A66">
        <v>78</v>
      </c>
      <c r="B66">
        <v>29</v>
      </c>
      <c r="C66">
        <v>5.5625037788303802</v>
      </c>
      <c r="D66" t="s">
        <v>152</v>
      </c>
      <c r="E66">
        <v>34</v>
      </c>
    </row>
    <row r="67" spans="1:5" x14ac:dyDescent="0.3">
      <c r="A67">
        <v>10</v>
      </c>
      <c r="B67">
        <v>5</v>
      </c>
      <c r="C67">
        <v>4.9384385647120901</v>
      </c>
      <c r="D67" t="s">
        <v>152</v>
      </c>
      <c r="E67">
        <v>44</v>
      </c>
    </row>
    <row r="68" spans="1:5" x14ac:dyDescent="0.3">
      <c r="A68">
        <v>51</v>
      </c>
      <c r="B68">
        <v>13</v>
      </c>
      <c r="C68">
        <v>8.6732112112786108</v>
      </c>
      <c r="D68" t="s">
        <v>152</v>
      </c>
      <c r="E68">
        <v>80</v>
      </c>
    </row>
    <row r="69" spans="1:5" x14ac:dyDescent="0.3">
      <c r="A69">
        <v>25</v>
      </c>
      <c r="B69">
        <v>8</v>
      </c>
      <c r="C69">
        <v>1.53265527359043</v>
      </c>
      <c r="D69" t="s">
        <v>152</v>
      </c>
      <c r="E69">
        <v>21</v>
      </c>
    </row>
    <row r="70" spans="1:5" x14ac:dyDescent="0.3">
      <c r="A70">
        <v>48</v>
      </c>
      <c r="B70">
        <v>11</v>
      </c>
      <c r="C70">
        <v>4.7426358828418698</v>
      </c>
      <c r="D70" t="s">
        <v>152</v>
      </c>
      <c r="E70">
        <v>94</v>
      </c>
    </row>
    <row r="71" spans="1:5" x14ac:dyDescent="0.3">
      <c r="A71">
        <v>5</v>
      </c>
      <c r="B71">
        <v>3</v>
      </c>
      <c r="C71">
        <v>3.8905479158706702</v>
      </c>
      <c r="D71" t="s">
        <v>152</v>
      </c>
      <c r="E71">
        <v>56</v>
      </c>
    </row>
    <row r="72" spans="1:5" x14ac:dyDescent="0.3">
      <c r="A72">
        <v>42</v>
      </c>
      <c r="B72">
        <v>19</v>
      </c>
      <c r="C72">
        <v>4.7081818735419301</v>
      </c>
      <c r="D72" t="s">
        <v>152</v>
      </c>
      <c r="E72">
        <v>72</v>
      </c>
    </row>
    <row r="73" spans="1:5" x14ac:dyDescent="0.3">
      <c r="A73">
        <v>80</v>
      </c>
      <c r="B73">
        <v>8</v>
      </c>
      <c r="C73">
        <v>9.5372830611083295</v>
      </c>
      <c r="D73" t="s">
        <v>152</v>
      </c>
      <c r="E73">
        <v>48</v>
      </c>
    </row>
    <row r="74" spans="1:5" x14ac:dyDescent="0.3">
      <c r="A74">
        <v>54</v>
      </c>
      <c r="B74">
        <v>19</v>
      </c>
      <c r="C74">
        <v>2.45793352798733</v>
      </c>
      <c r="D74" t="s">
        <v>152</v>
      </c>
      <c r="E74">
        <v>10</v>
      </c>
    </row>
    <row r="75" spans="1:5" x14ac:dyDescent="0.3">
      <c r="A75">
        <v>25</v>
      </c>
      <c r="B75">
        <v>23</v>
      </c>
      <c r="C75">
        <v>1.77442971407173</v>
      </c>
      <c r="D75" t="s">
        <v>152</v>
      </c>
      <c r="E75">
        <v>83</v>
      </c>
    </row>
    <row r="76" spans="1:5" x14ac:dyDescent="0.3">
      <c r="A76">
        <v>14</v>
      </c>
      <c r="B76">
        <v>27</v>
      </c>
      <c r="C76">
        <v>7.1666452910482104</v>
      </c>
      <c r="D76" t="s">
        <v>152</v>
      </c>
      <c r="E76">
        <v>83</v>
      </c>
    </row>
    <row r="77" spans="1:5" x14ac:dyDescent="0.3">
      <c r="A77">
        <v>9</v>
      </c>
      <c r="B77">
        <v>8</v>
      </c>
      <c r="C77">
        <v>2.4220397232752</v>
      </c>
      <c r="D77" t="s">
        <v>152</v>
      </c>
      <c r="E77">
        <v>69</v>
      </c>
    </row>
    <row r="78" spans="1:5" x14ac:dyDescent="0.3">
      <c r="A78">
        <v>64</v>
      </c>
      <c r="B78">
        <v>19</v>
      </c>
      <c r="C78">
        <v>5.7732637437666501</v>
      </c>
      <c r="D78" t="s">
        <v>152</v>
      </c>
      <c r="E78">
        <v>38</v>
      </c>
    </row>
    <row r="79" spans="1:5" x14ac:dyDescent="0.3">
      <c r="A79">
        <v>90</v>
      </c>
      <c r="B79">
        <v>20</v>
      </c>
      <c r="C79">
        <v>7.2295951397364702</v>
      </c>
      <c r="D79" t="s">
        <v>152</v>
      </c>
      <c r="E79">
        <v>39</v>
      </c>
    </row>
    <row r="80" spans="1:5" x14ac:dyDescent="0.3">
      <c r="A80">
        <v>46</v>
      </c>
      <c r="B80">
        <v>23</v>
      </c>
      <c r="C80">
        <v>4.5239431243166601</v>
      </c>
      <c r="D80" t="s">
        <v>152</v>
      </c>
      <c r="E80">
        <v>60</v>
      </c>
    </row>
    <row r="81" spans="1:5" x14ac:dyDescent="0.3">
      <c r="A81">
        <v>2</v>
      </c>
      <c r="B81">
        <v>5</v>
      </c>
      <c r="C81">
        <v>4.1913245857054999</v>
      </c>
      <c r="D81" t="s">
        <v>152</v>
      </c>
      <c r="E81">
        <v>78</v>
      </c>
    </row>
    <row r="82" spans="1:5" x14ac:dyDescent="0.3">
      <c r="A82">
        <v>4</v>
      </c>
      <c r="B82">
        <v>15</v>
      </c>
      <c r="C82">
        <v>8.9787507559499709</v>
      </c>
      <c r="D82" t="s">
        <v>152</v>
      </c>
      <c r="E82">
        <v>51</v>
      </c>
    </row>
    <row r="83" spans="1:5" x14ac:dyDescent="0.3">
      <c r="A83">
        <v>53</v>
      </c>
      <c r="B83">
        <v>30</v>
      </c>
      <c r="C83">
        <v>9.7165747714313095</v>
      </c>
      <c r="D83" t="s">
        <v>152</v>
      </c>
      <c r="E83">
        <v>37</v>
      </c>
    </row>
    <row r="84" spans="1:5" x14ac:dyDescent="0.3">
      <c r="A84">
        <v>18</v>
      </c>
      <c r="B84">
        <v>23</v>
      </c>
      <c r="C84">
        <v>2.1079512671590801</v>
      </c>
      <c r="D84" t="s">
        <v>152</v>
      </c>
      <c r="E84">
        <v>28</v>
      </c>
    </row>
    <row r="85" spans="1:5" x14ac:dyDescent="0.3">
      <c r="A85">
        <v>23</v>
      </c>
      <c r="B85">
        <v>13</v>
      </c>
      <c r="C85">
        <v>1.7295685635434199</v>
      </c>
      <c r="D85" t="s">
        <v>152</v>
      </c>
      <c r="E85">
        <v>59</v>
      </c>
    </row>
    <row r="86" spans="1:5" x14ac:dyDescent="0.3">
      <c r="A86">
        <v>11</v>
      </c>
      <c r="B86">
        <v>15</v>
      </c>
      <c r="C86">
        <v>3.8807633029519999</v>
      </c>
      <c r="D86" t="s">
        <v>152</v>
      </c>
      <c r="E86">
        <v>58</v>
      </c>
    </row>
    <row r="87" spans="1:5" x14ac:dyDescent="0.3">
      <c r="A87">
        <v>27</v>
      </c>
      <c r="B87">
        <v>12</v>
      </c>
      <c r="C87">
        <v>8.8783346509268402</v>
      </c>
      <c r="D87" t="s">
        <v>152</v>
      </c>
      <c r="E87">
        <v>68</v>
      </c>
    </row>
    <row r="88" spans="1:5" x14ac:dyDescent="0.3">
      <c r="A88">
        <v>96</v>
      </c>
      <c r="B88">
        <v>25</v>
      </c>
      <c r="C88">
        <v>1.0134865660958901</v>
      </c>
      <c r="D88" t="s">
        <v>152</v>
      </c>
      <c r="E88">
        <v>54</v>
      </c>
    </row>
    <row r="89" spans="1:5" x14ac:dyDescent="0.3">
      <c r="A89">
        <v>57</v>
      </c>
      <c r="B89">
        <v>24</v>
      </c>
      <c r="C89">
        <v>6.5805413478845898</v>
      </c>
      <c r="D89" t="s">
        <v>152</v>
      </c>
      <c r="E89">
        <v>54</v>
      </c>
    </row>
    <row r="90" spans="1:5" x14ac:dyDescent="0.3">
      <c r="A90">
        <v>13</v>
      </c>
      <c r="B90">
        <v>17</v>
      </c>
      <c r="C90">
        <v>2.2161427287713602</v>
      </c>
      <c r="D90" t="s">
        <v>152</v>
      </c>
      <c r="E90">
        <v>19</v>
      </c>
    </row>
    <row r="91" spans="1:5" x14ac:dyDescent="0.3">
      <c r="A91">
        <v>73</v>
      </c>
      <c r="B91">
        <v>27</v>
      </c>
      <c r="C91">
        <v>4.5853534681946497</v>
      </c>
      <c r="D91" t="s">
        <v>152</v>
      </c>
      <c r="E91">
        <v>75</v>
      </c>
    </row>
    <row r="92" spans="1:5" x14ac:dyDescent="0.3">
      <c r="A92">
        <v>53</v>
      </c>
      <c r="B92">
        <v>1</v>
      </c>
      <c r="C92">
        <v>1.4098010951380699</v>
      </c>
      <c r="D92" t="s">
        <v>152</v>
      </c>
      <c r="E92">
        <v>27</v>
      </c>
    </row>
    <row r="93" spans="1:5" x14ac:dyDescent="0.3">
      <c r="A93">
        <v>39</v>
      </c>
      <c r="B93">
        <v>14</v>
      </c>
      <c r="C93">
        <v>2.8331846794189701</v>
      </c>
      <c r="D93" t="s">
        <v>152</v>
      </c>
      <c r="E93">
        <v>41</v>
      </c>
    </row>
    <row r="94" spans="1:5" x14ac:dyDescent="0.3">
      <c r="A94">
        <v>54</v>
      </c>
      <c r="B94">
        <v>29</v>
      </c>
      <c r="C94">
        <v>2.0397701894493299</v>
      </c>
      <c r="D94" t="s">
        <v>152</v>
      </c>
      <c r="E94">
        <v>78</v>
      </c>
    </row>
    <row r="95" spans="1:5" x14ac:dyDescent="0.3">
      <c r="A95">
        <v>41</v>
      </c>
      <c r="B95">
        <v>27</v>
      </c>
      <c r="C95">
        <v>4.3813681581023101</v>
      </c>
      <c r="D95" t="s">
        <v>152</v>
      </c>
      <c r="E95">
        <v>72</v>
      </c>
    </row>
    <row r="96" spans="1:5" x14ac:dyDescent="0.3">
      <c r="A96">
        <v>1</v>
      </c>
      <c r="B96">
        <v>26</v>
      </c>
      <c r="C96">
        <v>1.0194875708221101</v>
      </c>
      <c r="D96" t="s">
        <v>152</v>
      </c>
      <c r="E96">
        <v>21</v>
      </c>
    </row>
    <row r="97" spans="1:5" x14ac:dyDescent="0.3">
      <c r="A97">
        <v>64</v>
      </c>
      <c r="B97">
        <v>11</v>
      </c>
      <c r="C97">
        <v>8.6310521797689397</v>
      </c>
      <c r="D97" t="s">
        <v>152</v>
      </c>
      <c r="E97">
        <v>11</v>
      </c>
    </row>
    <row r="98" spans="1:5" x14ac:dyDescent="0.3">
      <c r="A98">
        <v>12</v>
      </c>
      <c r="B98">
        <v>9</v>
      </c>
      <c r="C98">
        <v>9.1478115447106294</v>
      </c>
      <c r="D98" t="s">
        <v>152</v>
      </c>
      <c r="E98">
        <v>71</v>
      </c>
    </row>
    <row r="99" spans="1:5" x14ac:dyDescent="0.3">
      <c r="A99">
        <v>89</v>
      </c>
      <c r="B99">
        <v>13</v>
      </c>
      <c r="C99">
        <v>6.5991049012385803</v>
      </c>
      <c r="D99" t="s">
        <v>152</v>
      </c>
      <c r="E99">
        <v>64</v>
      </c>
    </row>
    <row r="100" spans="1:5" x14ac:dyDescent="0.3">
      <c r="A100">
        <v>66</v>
      </c>
      <c r="B100">
        <v>18</v>
      </c>
      <c r="C100">
        <v>7.6744307081126903</v>
      </c>
      <c r="D100" t="s">
        <v>152</v>
      </c>
      <c r="E100">
        <v>96</v>
      </c>
    </row>
    <row r="101" spans="1:5" x14ac:dyDescent="0.3">
      <c r="A101">
        <v>6</v>
      </c>
      <c r="B101">
        <v>17</v>
      </c>
      <c r="C101">
        <v>2.6796609649813998</v>
      </c>
      <c r="D101" t="s">
        <v>152</v>
      </c>
      <c r="E101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A18" sqref="A18"/>
    </sheetView>
  </sheetViews>
  <sheetFormatPr defaultRowHeight="14.4" x14ac:dyDescent="0.3"/>
  <cols>
    <col min="1" max="1" width="55.44140625" style="5" bestFit="1" customWidth="1"/>
    <col min="2" max="2" width="35.109375" bestFit="1" customWidth="1"/>
  </cols>
  <sheetData>
    <row r="1" spans="1:2" x14ac:dyDescent="0.3">
      <c r="A1" s="4" t="s">
        <v>167</v>
      </c>
      <c r="B1" s="4" t="s">
        <v>168</v>
      </c>
    </row>
    <row r="2" spans="1:2" x14ac:dyDescent="0.3">
      <c r="A2" s="5" t="s">
        <v>0</v>
      </c>
      <c r="B2" t="s">
        <v>197</v>
      </c>
    </row>
    <row r="3" spans="1:2" x14ac:dyDescent="0.3">
      <c r="A3" s="5" t="s">
        <v>1</v>
      </c>
      <c r="B3" t="s">
        <v>196</v>
      </c>
    </row>
    <row r="4" spans="1:2" x14ac:dyDescent="0.3">
      <c r="A4" s="5" t="s">
        <v>2</v>
      </c>
      <c r="B4" t="s">
        <v>195</v>
      </c>
    </row>
    <row r="5" spans="1:2" x14ac:dyDescent="0.3">
      <c r="A5" s="5" t="s">
        <v>3</v>
      </c>
      <c r="B5" t="s">
        <v>169</v>
      </c>
    </row>
    <row r="6" spans="1:2" x14ac:dyDescent="0.3">
      <c r="A6" s="5" t="s">
        <v>4</v>
      </c>
      <c r="B6" t="s">
        <v>194</v>
      </c>
    </row>
    <row r="7" spans="1:2" x14ac:dyDescent="0.3">
      <c r="A7" s="5" t="s">
        <v>5</v>
      </c>
      <c r="B7" t="s">
        <v>193</v>
      </c>
    </row>
    <row r="8" spans="1:2" x14ac:dyDescent="0.3">
      <c r="A8" s="5" t="s">
        <v>198</v>
      </c>
      <c r="B8" t="s">
        <v>192</v>
      </c>
    </row>
    <row r="9" spans="1:2" x14ac:dyDescent="0.3">
      <c r="A9" s="5" t="s">
        <v>7</v>
      </c>
      <c r="B9" t="s">
        <v>191</v>
      </c>
    </row>
    <row r="10" spans="1:2" x14ac:dyDescent="0.3">
      <c r="A10" s="5" t="s">
        <v>156</v>
      </c>
      <c r="B10" t="s">
        <v>190</v>
      </c>
    </row>
    <row r="11" spans="1:2" x14ac:dyDescent="0.3">
      <c r="A11" s="5" t="s">
        <v>8</v>
      </c>
      <c r="B11" t="s">
        <v>189</v>
      </c>
    </row>
    <row r="12" spans="1:2" x14ac:dyDescent="0.3">
      <c r="A12" s="5" t="s">
        <v>199</v>
      </c>
      <c r="B12" t="s">
        <v>188</v>
      </c>
    </row>
    <row r="13" spans="1:2" x14ac:dyDescent="0.3">
      <c r="A13" s="5" t="s">
        <v>9</v>
      </c>
      <c r="B13" t="s">
        <v>187</v>
      </c>
    </row>
    <row r="14" spans="1:2" x14ac:dyDescent="0.3">
      <c r="A14" s="5" t="s">
        <v>10</v>
      </c>
      <c r="B14" t="s">
        <v>186</v>
      </c>
    </row>
    <row r="15" spans="1:2" x14ac:dyDescent="0.3">
      <c r="A15" s="5" t="s">
        <v>11</v>
      </c>
      <c r="B15" t="s">
        <v>184</v>
      </c>
    </row>
    <row r="16" spans="1:2" x14ac:dyDescent="0.3">
      <c r="A16" s="5" t="s">
        <v>12</v>
      </c>
      <c r="B16" t="s">
        <v>185</v>
      </c>
    </row>
    <row r="17" spans="1:2" x14ac:dyDescent="0.3">
      <c r="A17" s="5" t="s">
        <v>13</v>
      </c>
      <c r="B17" t="s">
        <v>183</v>
      </c>
    </row>
    <row r="18" spans="1:2" x14ac:dyDescent="0.3">
      <c r="A18" s="5" t="s">
        <v>14</v>
      </c>
      <c r="B18" t="s">
        <v>182</v>
      </c>
    </row>
    <row r="19" spans="1:2" x14ac:dyDescent="0.3">
      <c r="A19" s="5" t="s">
        <v>15</v>
      </c>
      <c r="B19" t="s">
        <v>181</v>
      </c>
    </row>
    <row r="20" spans="1:2" x14ac:dyDescent="0.3">
      <c r="A20" s="5" t="s">
        <v>16</v>
      </c>
      <c r="B20" t="s">
        <v>180</v>
      </c>
    </row>
    <row r="21" spans="1:2" x14ac:dyDescent="0.3">
      <c r="A21" s="5" t="s">
        <v>17</v>
      </c>
      <c r="B21" t="s">
        <v>179</v>
      </c>
    </row>
    <row r="22" spans="1:2" x14ac:dyDescent="0.3">
      <c r="A22" s="5" t="s">
        <v>18</v>
      </c>
      <c r="B22" t="s">
        <v>178</v>
      </c>
    </row>
    <row r="23" spans="1:2" x14ac:dyDescent="0.3">
      <c r="A23" s="5" t="s">
        <v>154</v>
      </c>
      <c r="B23" t="s">
        <v>177</v>
      </c>
    </row>
    <row r="24" spans="1:2" x14ac:dyDescent="0.3">
      <c r="A24" s="5" t="s">
        <v>19</v>
      </c>
      <c r="B24" t="s">
        <v>176</v>
      </c>
    </row>
    <row r="25" spans="1:2" x14ac:dyDescent="0.3">
      <c r="A25" s="5" t="s">
        <v>20</v>
      </c>
      <c r="B25" t="s">
        <v>170</v>
      </c>
    </row>
    <row r="26" spans="1:2" x14ac:dyDescent="0.3">
      <c r="A26" s="5" t="s">
        <v>155</v>
      </c>
      <c r="B26" t="s">
        <v>175</v>
      </c>
    </row>
    <row r="27" spans="1:2" x14ac:dyDescent="0.3">
      <c r="A27" s="5" t="s">
        <v>21</v>
      </c>
      <c r="B27" t="s">
        <v>171</v>
      </c>
    </row>
    <row r="28" spans="1:2" x14ac:dyDescent="0.3">
      <c r="A28" s="5" t="s">
        <v>158</v>
      </c>
      <c r="B28" t="s">
        <v>172</v>
      </c>
    </row>
    <row r="29" spans="1:2" x14ac:dyDescent="0.3">
      <c r="A29" s="5" t="s">
        <v>22</v>
      </c>
      <c r="B29" t="s">
        <v>173</v>
      </c>
    </row>
    <row r="30" spans="1:2" x14ac:dyDescent="0.3">
      <c r="A30" s="5" t="s">
        <v>23</v>
      </c>
      <c r="B30" t="s">
        <v>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supply_chain_data</vt:lpstr>
      <vt:lpstr>Pivot Tables</vt:lpstr>
      <vt:lpstr>Aggregation </vt:lpstr>
      <vt:lpstr>Data Validation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Shreyanshi Jaiswal</dc:creator>
  <cp:lastModifiedBy>SHREYANSHI JAISWAL</cp:lastModifiedBy>
  <dcterms:created xsi:type="dcterms:W3CDTF">2024-09-15T13:31:40Z</dcterms:created>
  <dcterms:modified xsi:type="dcterms:W3CDTF">2024-09-15T13:31:41Z</dcterms:modified>
</cp:coreProperties>
</file>