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REYAS\Desktop\New folder (6)\"/>
    </mc:Choice>
  </mc:AlternateContent>
  <xr:revisionPtr revIDLastSave="0" documentId="13_ncr:1_{D28D0138-F623-4FAD-9B0E-18531A004DF1}" xr6:coauthVersionLast="47" xr6:coauthVersionMax="47" xr10:uidLastSave="{00000000-0000-0000-0000-000000000000}"/>
  <bookViews>
    <workbookView xWindow="-108" yWindow="-108" windowWidth="23256" windowHeight="12576" xr2:uid="{28D27FA8-7230-4F33-9224-63F5A0FB6F22}"/>
  </bookViews>
  <sheets>
    <sheet name="Dashboard" sheetId="5" r:id="rId1"/>
    <sheet name="DATA" sheetId="1" r:id="rId2"/>
    <sheet name="ANALYSIS " sheetId="2" r:id="rId3"/>
    <sheet name="CONCLUSION" sheetId="4" r:id="rId4"/>
  </sheets>
  <definedNames>
    <definedName name="_xlchart.v1.0" hidden="1">DATA!$E$2</definedName>
    <definedName name="_xlchart.v1.1" hidden="1">DATA!$E$3:$E$259</definedName>
    <definedName name="_xlchart.v1.2" hidden="1">DATA!$H$3:$H$259</definedName>
  </definedName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C13" i="4"/>
  <c r="C12" i="4"/>
  <c r="C11" i="4"/>
  <c r="C10" i="4"/>
  <c r="C9" i="4"/>
  <c r="C6" i="4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F18" i="5"/>
  <c r="F17" i="5"/>
  <c r="F16" i="5"/>
  <c r="C16" i="5"/>
  <c r="F15" i="5"/>
  <c r="C15" i="5"/>
  <c r="F14" i="5"/>
  <c r="F19" i="5" s="1"/>
  <c r="C14" i="5"/>
  <c r="F13" i="5"/>
  <c r="C13" i="5"/>
</calcChain>
</file>

<file path=xl/sharedStrings.xml><?xml version="1.0" encoding="utf-8"?>
<sst xmlns="http://schemas.openxmlformats.org/spreadsheetml/2006/main" count="1375" uniqueCount="63">
  <si>
    <t>Order ID</t>
  </si>
  <si>
    <t>Date</t>
  </si>
  <si>
    <t>Product</t>
  </si>
  <si>
    <t>Price</t>
  </si>
  <si>
    <t>Quantity</t>
  </si>
  <si>
    <t>Purchase Type</t>
  </si>
  <si>
    <t>Payment Method</t>
  </si>
  <si>
    <t>City</t>
  </si>
  <si>
    <t>Fries</t>
  </si>
  <si>
    <t xml:space="preserve">Online </t>
  </si>
  <si>
    <t xml:space="preserve"> Gift Card</t>
  </si>
  <si>
    <t>London</t>
  </si>
  <si>
    <t>Beverages</t>
  </si>
  <si>
    <t>Madrid</t>
  </si>
  <si>
    <t>Sides &amp; Other</t>
  </si>
  <si>
    <t xml:space="preserve">In-store </t>
  </si>
  <si>
    <t>Lisbon</t>
  </si>
  <si>
    <t>Burgers</t>
  </si>
  <si>
    <t xml:space="preserve"> Credit Card</t>
  </si>
  <si>
    <t>Walter Muller</t>
  </si>
  <si>
    <t>Berlin</t>
  </si>
  <si>
    <t>Chicken Sandwiches</t>
  </si>
  <si>
    <t>Paris</t>
  </si>
  <si>
    <t>Remy Monet</t>
  </si>
  <si>
    <t>Pablo Perez</t>
  </si>
  <si>
    <t>Joao Silva</t>
  </si>
  <si>
    <t xml:space="preserve">Drive-thru </t>
  </si>
  <si>
    <t xml:space="preserve"> Cash</t>
  </si>
  <si>
    <t>Tom Jackson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</si>
  <si>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</si>
  <si>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</si>
  <si>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</si>
  <si>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</si>
  <si>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</si>
  <si>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</si>
  <si>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</si>
  <si>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</si>
  <si>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</si>
  <si>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</si>
  <si>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</si>
  <si>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</si>
  <si>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</si>
  <si>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Revenue</t>
  </si>
  <si>
    <t>Data Analysis Questions</t>
  </si>
  <si>
    <t>1) What is our best selling product?</t>
  </si>
  <si>
    <t>2) What is our total revenue?</t>
  </si>
  <si>
    <t>3) What is the revenue breakdown by payment method?</t>
  </si>
  <si>
    <t>Sum of Revenue</t>
  </si>
  <si>
    <t>Row Labels</t>
  </si>
  <si>
    <t>Grand Total</t>
  </si>
  <si>
    <t>Sum of Quantity</t>
  </si>
  <si>
    <t>Total</t>
  </si>
  <si>
    <t>Select Manager -&gt;</t>
  </si>
  <si>
    <t>Geography</t>
  </si>
  <si>
    <t>Manager</t>
  </si>
  <si>
    <t>ORDER DETAILS</t>
  </si>
  <si>
    <t>ORDER ID</t>
  </si>
  <si>
    <t>PRODUCT</t>
  </si>
  <si>
    <t>PRICE</t>
  </si>
  <si>
    <t>LOCATION</t>
  </si>
  <si>
    <t>DATE</t>
  </si>
  <si>
    <t>MANAGER DETAILS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</si>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</sst>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_ ;_-[$$-409]* \-#,##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FFFFFF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3" borderId="1" xfId="0" applyFill="1" applyBorder="1"/>
    <xf numFmtId="1" fontId="0" fillId="0" borderId="0" xfId="0" applyNumberFormat="1" applyAlignment="1">
      <alignment horizontal="center"/>
    </xf>
    <xf numFmtId="0" fontId="5" fillId="0" borderId="2" xfId="0" applyFont="1" applyBorder="1" applyAlignment="1">
      <alignment horizontal="centerContinuous"/>
    </xf>
    <xf numFmtId="0" fontId="0" fillId="0" borderId="2" xfId="0" applyBorder="1"/>
    <xf numFmtId="0" fontId="3" fillId="2" borderId="0" xfId="0" applyFont="1" applyFill="1" applyAlignment="1">
      <alignment horizontal="left" indent="1"/>
    </xf>
    <xf numFmtId="1" fontId="0" fillId="0" borderId="0" xfId="0" applyNumberFormat="1"/>
    <xf numFmtId="0" fontId="2" fillId="3" borderId="2" xfId="0" applyFont="1" applyFill="1" applyBorder="1"/>
    <xf numFmtId="1" fontId="0" fillId="0" borderId="2" xfId="0" applyNumberFormat="1" applyBorder="1"/>
    <xf numFmtId="1" fontId="2" fillId="3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0" borderId="2" xfId="0" pivotButton="1" applyBorder="1"/>
    <xf numFmtId="9" fontId="0" fillId="0" borderId="2" xfId="0" applyNumberFormat="1" applyBorder="1"/>
    <xf numFmtId="0" fontId="7" fillId="0" borderId="0" xfId="0" applyFont="1"/>
    <xf numFmtId="0" fontId="6" fillId="4" borderId="2" xfId="0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/>
    <xf numFmtId="165" fontId="0" fillId="0" borderId="2" xfId="0" applyNumberFormat="1" applyBorder="1"/>
    <xf numFmtId="0" fontId="6" fillId="0" borderId="2" xfId="0" applyFont="1" applyBorder="1" applyAlignment="1">
      <alignment horizontal="left"/>
    </xf>
    <xf numFmtId="165" fontId="6" fillId="0" borderId="2" xfId="0" applyNumberFormat="1" applyFont="1" applyBorder="1"/>
    <xf numFmtId="0" fontId="0" fillId="5" borderId="0" xfId="0" applyFill="1"/>
    <xf numFmtId="0" fontId="8" fillId="5" borderId="0" xfId="0" applyFont="1" applyFill="1" applyAlignment="1">
      <alignment wrapText="1"/>
    </xf>
    <xf numFmtId="0" fontId="0" fillId="6" borderId="0" xfId="0" applyFill="1"/>
    <xf numFmtId="0" fontId="0" fillId="7" borderId="0" xfId="0" applyFill="1"/>
    <xf numFmtId="0" fontId="9" fillId="7" borderId="0" xfId="0" applyFont="1" applyFill="1"/>
    <xf numFmtId="0" fontId="0" fillId="6" borderId="2" xfId="0" applyFill="1" applyBorder="1"/>
    <xf numFmtId="0" fontId="0" fillId="6" borderId="2" xfId="0" applyFill="1" applyBorder="1" applyAlignment="1">
      <alignment horizontal="left"/>
    </xf>
    <xf numFmtId="14" fontId="0" fillId="6" borderId="2" xfId="0" applyNumberFormat="1" applyFill="1" applyBorder="1" applyAlignment="1">
      <alignment horizontal="left"/>
    </xf>
    <xf numFmtId="0" fontId="6" fillId="6" borderId="2" xfId="0" applyFont="1" applyFill="1" applyBorder="1" applyAlignment="1">
      <alignment horizontal="center"/>
    </xf>
    <xf numFmtId="165" fontId="0" fillId="6" borderId="2" xfId="0" applyNumberFormat="1" applyFill="1" applyBorder="1"/>
    <xf numFmtId="0" fontId="6" fillId="6" borderId="2" xfId="0" applyFont="1" applyFill="1" applyBorder="1" applyAlignment="1">
      <alignment horizontal="left"/>
    </xf>
    <xf numFmtId="165" fontId="6" fillId="6" borderId="2" xfId="0" applyNumberFormat="1" applyFont="1" applyFill="1" applyBorder="1"/>
    <xf numFmtId="0" fontId="10" fillId="6" borderId="2" xfId="0" applyFont="1" applyFill="1" applyBorder="1"/>
    <xf numFmtId="0" fontId="0" fillId="8" borderId="0" xfId="0" applyFill="1"/>
    <xf numFmtId="0" fontId="6" fillId="5" borderId="0" xfId="0" applyFont="1" applyFill="1" applyAlignment="1">
      <alignment horizontal="left" indent="1"/>
    </xf>
    <xf numFmtId="0" fontId="6" fillId="5" borderId="0" xfId="0" applyFont="1" applyFill="1"/>
    <xf numFmtId="0" fontId="0" fillId="5" borderId="0" xfId="0" applyFill="1" applyAlignment="1">
      <alignment horizontal="left" indent="1"/>
    </xf>
    <xf numFmtId="0" fontId="3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0" formatCode="General"/>
    </dxf>
    <dxf>
      <alignment horizontal="center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DATA!$K$2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DATA!$C$3:$C$259</c:f>
              <c:numCache>
                <c:formatCode>m/d/yyyy</c:formatCode>
                <c:ptCount val="257"/>
                <c:pt idx="0">
                  <c:v>44872</c:v>
                </c:pt>
                <c:pt idx="1">
                  <c:v>44872</c:v>
                </c:pt>
                <c:pt idx="2">
                  <c:v>44872</c:v>
                </c:pt>
                <c:pt idx="3">
                  <c:v>44873</c:v>
                </c:pt>
                <c:pt idx="4">
                  <c:v>44873</c:v>
                </c:pt>
                <c:pt idx="5">
                  <c:v>44873</c:v>
                </c:pt>
                <c:pt idx="6">
                  <c:v>44873</c:v>
                </c:pt>
                <c:pt idx="7">
                  <c:v>44874</c:v>
                </c:pt>
                <c:pt idx="8">
                  <c:v>44874</c:v>
                </c:pt>
                <c:pt idx="9">
                  <c:v>44874</c:v>
                </c:pt>
                <c:pt idx="10">
                  <c:v>44874</c:v>
                </c:pt>
                <c:pt idx="11">
                  <c:v>44874</c:v>
                </c:pt>
                <c:pt idx="12">
                  <c:v>44875</c:v>
                </c:pt>
                <c:pt idx="13">
                  <c:v>44875</c:v>
                </c:pt>
                <c:pt idx="14">
                  <c:v>44875</c:v>
                </c:pt>
                <c:pt idx="15">
                  <c:v>44875</c:v>
                </c:pt>
                <c:pt idx="16">
                  <c:v>44876</c:v>
                </c:pt>
                <c:pt idx="17">
                  <c:v>44876</c:v>
                </c:pt>
                <c:pt idx="18">
                  <c:v>44876</c:v>
                </c:pt>
                <c:pt idx="19">
                  <c:v>44876</c:v>
                </c:pt>
                <c:pt idx="20">
                  <c:v>44876</c:v>
                </c:pt>
                <c:pt idx="21">
                  <c:v>44877</c:v>
                </c:pt>
                <c:pt idx="22">
                  <c:v>44877</c:v>
                </c:pt>
                <c:pt idx="23">
                  <c:v>44877</c:v>
                </c:pt>
                <c:pt idx="24">
                  <c:v>44877</c:v>
                </c:pt>
                <c:pt idx="25">
                  <c:v>44877</c:v>
                </c:pt>
                <c:pt idx="26">
                  <c:v>44878</c:v>
                </c:pt>
                <c:pt idx="27">
                  <c:v>44878</c:v>
                </c:pt>
                <c:pt idx="28">
                  <c:v>44878</c:v>
                </c:pt>
                <c:pt idx="29">
                  <c:v>44878</c:v>
                </c:pt>
                <c:pt idx="30">
                  <c:v>44878</c:v>
                </c:pt>
                <c:pt idx="31">
                  <c:v>44879</c:v>
                </c:pt>
                <c:pt idx="32">
                  <c:v>44879</c:v>
                </c:pt>
                <c:pt idx="33">
                  <c:v>44879</c:v>
                </c:pt>
                <c:pt idx="34">
                  <c:v>44879</c:v>
                </c:pt>
                <c:pt idx="35">
                  <c:v>44879</c:v>
                </c:pt>
                <c:pt idx="36">
                  <c:v>44880</c:v>
                </c:pt>
                <c:pt idx="37">
                  <c:v>44880</c:v>
                </c:pt>
                <c:pt idx="38">
                  <c:v>44880</c:v>
                </c:pt>
                <c:pt idx="39">
                  <c:v>44880</c:v>
                </c:pt>
                <c:pt idx="40">
                  <c:v>44880</c:v>
                </c:pt>
                <c:pt idx="41">
                  <c:v>44881</c:v>
                </c:pt>
                <c:pt idx="42">
                  <c:v>44881</c:v>
                </c:pt>
                <c:pt idx="43">
                  <c:v>44881</c:v>
                </c:pt>
                <c:pt idx="44">
                  <c:v>44881</c:v>
                </c:pt>
                <c:pt idx="45">
                  <c:v>44881</c:v>
                </c:pt>
                <c:pt idx="46">
                  <c:v>44882</c:v>
                </c:pt>
                <c:pt idx="47">
                  <c:v>44882</c:v>
                </c:pt>
                <c:pt idx="48">
                  <c:v>44882</c:v>
                </c:pt>
                <c:pt idx="49">
                  <c:v>44882</c:v>
                </c:pt>
                <c:pt idx="50">
                  <c:v>44882</c:v>
                </c:pt>
                <c:pt idx="51">
                  <c:v>44883</c:v>
                </c:pt>
                <c:pt idx="52">
                  <c:v>44883</c:v>
                </c:pt>
                <c:pt idx="53">
                  <c:v>44883</c:v>
                </c:pt>
                <c:pt idx="54">
                  <c:v>44883</c:v>
                </c:pt>
                <c:pt idx="55">
                  <c:v>44883</c:v>
                </c:pt>
                <c:pt idx="56">
                  <c:v>44884</c:v>
                </c:pt>
                <c:pt idx="57">
                  <c:v>44884</c:v>
                </c:pt>
                <c:pt idx="58">
                  <c:v>44884</c:v>
                </c:pt>
                <c:pt idx="59">
                  <c:v>44884</c:v>
                </c:pt>
                <c:pt idx="60">
                  <c:v>44884</c:v>
                </c:pt>
                <c:pt idx="61">
                  <c:v>44885</c:v>
                </c:pt>
                <c:pt idx="62">
                  <c:v>44885</c:v>
                </c:pt>
                <c:pt idx="63">
                  <c:v>44878</c:v>
                </c:pt>
                <c:pt idx="64">
                  <c:v>44878</c:v>
                </c:pt>
                <c:pt idx="65">
                  <c:v>44879</c:v>
                </c:pt>
                <c:pt idx="66">
                  <c:v>44886</c:v>
                </c:pt>
                <c:pt idx="67">
                  <c:v>44886</c:v>
                </c:pt>
                <c:pt idx="68">
                  <c:v>44886</c:v>
                </c:pt>
                <c:pt idx="69">
                  <c:v>44886</c:v>
                </c:pt>
                <c:pt idx="70">
                  <c:v>44886</c:v>
                </c:pt>
                <c:pt idx="71">
                  <c:v>44887</c:v>
                </c:pt>
                <c:pt idx="72">
                  <c:v>44887</c:v>
                </c:pt>
                <c:pt idx="73">
                  <c:v>44887</c:v>
                </c:pt>
                <c:pt idx="74">
                  <c:v>44887</c:v>
                </c:pt>
                <c:pt idx="75">
                  <c:v>44887</c:v>
                </c:pt>
                <c:pt idx="76">
                  <c:v>44888</c:v>
                </c:pt>
                <c:pt idx="77">
                  <c:v>44888</c:v>
                </c:pt>
                <c:pt idx="78">
                  <c:v>44888</c:v>
                </c:pt>
                <c:pt idx="79">
                  <c:v>44888</c:v>
                </c:pt>
                <c:pt idx="80">
                  <c:v>44888</c:v>
                </c:pt>
                <c:pt idx="81">
                  <c:v>44889</c:v>
                </c:pt>
                <c:pt idx="82">
                  <c:v>44889</c:v>
                </c:pt>
                <c:pt idx="83">
                  <c:v>44889</c:v>
                </c:pt>
                <c:pt idx="84">
                  <c:v>44889</c:v>
                </c:pt>
                <c:pt idx="85">
                  <c:v>44889</c:v>
                </c:pt>
                <c:pt idx="86">
                  <c:v>44890</c:v>
                </c:pt>
                <c:pt idx="87">
                  <c:v>44890</c:v>
                </c:pt>
                <c:pt idx="88">
                  <c:v>44890</c:v>
                </c:pt>
                <c:pt idx="89">
                  <c:v>44890</c:v>
                </c:pt>
                <c:pt idx="90">
                  <c:v>44890</c:v>
                </c:pt>
                <c:pt idx="91">
                  <c:v>44891</c:v>
                </c:pt>
                <c:pt idx="92">
                  <c:v>44891</c:v>
                </c:pt>
                <c:pt idx="93">
                  <c:v>44891</c:v>
                </c:pt>
                <c:pt idx="94">
                  <c:v>44891</c:v>
                </c:pt>
                <c:pt idx="95">
                  <c:v>44891</c:v>
                </c:pt>
                <c:pt idx="96">
                  <c:v>44892</c:v>
                </c:pt>
                <c:pt idx="97">
                  <c:v>44892</c:v>
                </c:pt>
                <c:pt idx="98">
                  <c:v>44892</c:v>
                </c:pt>
                <c:pt idx="99">
                  <c:v>44892</c:v>
                </c:pt>
                <c:pt idx="100">
                  <c:v>44892</c:v>
                </c:pt>
                <c:pt idx="101">
                  <c:v>44893</c:v>
                </c:pt>
                <c:pt idx="102">
                  <c:v>44893</c:v>
                </c:pt>
                <c:pt idx="103">
                  <c:v>44893</c:v>
                </c:pt>
                <c:pt idx="104">
                  <c:v>44893</c:v>
                </c:pt>
                <c:pt idx="105">
                  <c:v>44893</c:v>
                </c:pt>
                <c:pt idx="106">
                  <c:v>44894</c:v>
                </c:pt>
                <c:pt idx="107">
                  <c:v>44894</c:v>
                </c:pt>
                <c:pt idx="108">
                  <c:v>44894</c:v>
                </c:pt>
                <c:pt idx="109">
                  <c:v>44894</c:v>
                </c:pt>
                <c:pt idx="110">
                  <c:v>44894</c:v>
                </c:pt>
                <c:pt idx="111">
                  <c:v>44895</c:v>
                </c:pt>
                <c:pt idx="112">
                  <c:v>44895</c:v>
                </c:pt>
                <c:pt idx="113">
                  <c:v>44895</c:v>
                </c:pt>
                <c:pt idx="114">
                  <c:v>44895</c:v>
                </c:pt>
                <c:pt idx="115">
                  <c:v>44895</c:v>
                </c:pt>
                <c:pt idx="116">
                  <c:v>44896</c:v>
                </c:pt>
                <c:pt idx="117">
                  <c:v>44896</c:v>
                </c:pt>
                <c:pt idx="118">
                  <c:v>44896</c:v>
                </c:pt>
                <c:pt idx="119">
                  <c:v>44896</c:v>
                </c:pt>
                <c:pt idx="120">
                  <c:v>44896</c:v>
                </c:pt>
                <c:pt idx="121">
                  <c:v>44897</c:v>
                </c:pt>
                <c:pt idx="122">
                  <c:v>44897</c:v>
                </c:pt>
                <c:pt idx="123">
                  <c:v>44897</c:v>
                </c:pt>
                <c:pt idx="124">
                  <c:v>44897</c:v>
                </c:pt>
                <c:pt idx="125">
                  <c:v>44897</c:v>
                </c:pt>
                <c:pt idx="126">
                  <c:v>44898</c:v>
                </c:pt>
                <c:pt idx="127">
                  <c:v>44898</c:v>
                </c:pt>
                <c:pt idx="128">
                  <c:v>44898</c:v>
                </c:pt>
                <c:pt idx="129">
                  <c:v>44898</c:v>
                </c:pt>
                <c:pt idx="130">
                  <c:v>44898</c:v>
                </c:pt>
                <c:pt idx="131">
                  <c:v>44899</c:v>
                </c:pt>
                <c:pt idx="132">
                  <c:v>44899</c:v>
                </c:pt>
                <c:pt idx="133">
                  <c:v>44900</c:v>
                </c:pt>
                <c:pt idx="134">
                  <c:v>44900</c:v>
                </c:pt>
                <c:pt idx="135">
                  <c:v>44900</c:v>
                </c:pt>
                <c:pt idx="136">
                  <c:v>44900</c:v>
                </c:pt>
                <c:pt idx="137">
                  <c:v>44900</c:v>
                </c:pt>
                <c:pt idx="138">
                  <c:v>44901</c:v>
                </c:pt>
                <c:pt idx="139">
                  <c:v>44901</c:v>
                </c:pt>
                <c:pt idx="140">
                  <c:v>44901</c:v>
                </c:pt>
                <c:pt idx="141">
                  <c:v>44901</c:v>
                </c:pt>
                <c:pt idx="142">
                  <c:v>44901</c:v>
                </c:pt>
                <c:pt idx="143">
                  <c:v>44902</c:v>
                </c:pt>
                <c:pt idx="144">
                  <c:v>44902</c:v>
                </c:pt>
                <c:pt idx="145">
                  <c:v>44902</c:v>
                </c:pt>
                <c:pt idx="146">
                  <c:v>44902</c:v>
                </c:pt>
                <c:pt idx="147">
                  <c:v>44902</c:v>
                </c:pt>
                <c:pt idx="148">
                  <c:v>44903</c:v>
                </c:pt>
                <c:pt idx="149">
                  <c:v>44903</c:v>
                </c:pt>
                <c:pt idx="150">
                  <c:v>44903</c:v>
                </c:pt>
                <c:pt idx="151">
                  <c:v>44903</c:v>
                </c:pt>
                <c:pt idx="152">
                  <c:v>44903</c:v>
                </c:pt>
                <c:pt idx="153">
                  <c:v>44904</c:v>
                </c:pt>
                <c:pt idx="154">
                  <c:v>44904</c:v>
                </c:pt>
                <c:pt idx="155">
                  <c:v>44904</c:v>
                </c:pt>
                <c:pt idx="156">
                  <c:v>44904</c:v>
                </c:pt>
                <c:pt idx="157">
                  <c:v>44904</c:v>
                </c:pt>
                <c:pt idx="158">
                  <c:v>44905</c:v>
                </c:pt>
                <c:pt idx="159">
                  <c:v>44905</c:v>
                </c:pt>
                <c:pt idx="160">
                  <c:v>44905</c:v>
                </c:pt>
                <c:pt idx="161">
                  <c:v>44905</c:v>
                </c:pt>
                <c:pt idx="162">
                  <c:v>44905</c:v>
                </c:pt>
                <c:pt idx="163">
                  <c:v>44906</c:v>
                </c:pt>
                <c:pt idx="164">
                  <c:v>44906</c:v>
                </c:pt>
                <c:pt idx="165">
                  <c:v>44906</c:v>
                </c:pt>
                <c:pt idx="166">
                  <c:v>44906</c:v>
                </c:pt>
                <c:pt idx="167">
                  <c:v>44906</c:v>
                </c:pt>
                <c:pt idx="168">
                  <c:v>44907</c:v>
                </c:pt>
                <c:pt idx="169">
                  <c:v>44907</c:v>
                </c:pt>
                <c:pt idx="170">
                  <c:v>44907</c:v>
                </c:pt>
                <c:pt idx="171">
                  <c:v>44907</c:v>
                </c:pt>
                <c:pt idx="172">
                  <c:v>44907</c:v>
                </c:pt>
                <c:pt idx="173">
                  <c:v>44908</c:v>
                </c:pt>
                <c:pt idx="174">
                  <c:v>44908</c:v>
                </c:pt>
                <c:pt idx="175">
                  <c:v>44908</c:v>
                </c:pt>
                <c:pt idx="176">
                  <c:v>44908</c:v>
                </c:pt>
                <c:pt idx="177">
                  <c:v>44908</c:v>
                </c:pt>
                <c:pt idx="178">
                  <c:v>44909</c:v>
                </c:pt>
                <c:pt idx="179">
                  <c:v>44909</c:v>
                </c:pt>
                <c:pt idx="180">
                  <c:v>44909</c:v>
                </c:pt>
                <c:pt idx="181">
                  <c:v>44909</c:v>
                </c:pt>
                <c:pt idx="182">
                  <c:v>44909</c:v>
                </c:pt>
                <c:pt idx="183">
                  <c:v>44910</c:v>
                </c:pt>
                <c:pt idx="184">
                  <c:v>44910</c:v>
                </c:pt>
                <c:pt idx="185">
                  <c:v>44910</c:v>
                </c:pt>
                <c:pt idx="186">
                  <c:v>44910</c:v>
                </c:pt>
                <c:pt idx="187">
                  <c:v>44910</c:v>
                </c:pt>
                <c:pt idx="188">
                  <c:v>44911</c:v>
                </c:pt>
                <c:pt idx="189">
                  <c:v>44911</c:v>
                </c:pt>
                <c:pt idx="190">
                  <c:v>44911</c:v>
                </c:pt>
                <c:pt idx="191">
                  <c:v>44911</c:v>
                </c:pt>
                <c:pt idx="192">
                  <c:v>44911</c:v>
                </c:pt>
                <c:pt idx="193">
                  <c:v>44912</c:v>
                </c:pt>
                <c:pt idx="194">
                  <c:v>44912</c:v>
                </c:pt>
                <c:pt idx="195">
                  <c:v>44912</c:v>
                </c:pt>
                <c:pt idx="196">
                  <c:v>44912</c:v>
                </c:pt>
                <c:pt idx="197">
                  <c:v>44912</c:v>
                </c:pt>
                <c:pt idx="198">
                  <c:v>44913</c:v>
                </c:pt>
                <c:pt idx="199">
                  <c:v>44913</c:v>
                </c:pt>
                <c:pt idx="200">
                  <c:v>44913</c:v>
                </c:pt>
                <c:pt idx="201">
                  <c:v>44913</c:v>
                </c:pt>
                <c:pt idx="202">
                  <c:v>44913</c:v>
                </c:pt>
                <c:pt idx="203">
                  <c:v>44914</c:v>
                </c:pt>
                <c:pt idx="204">
                  <c:v>44914</c:v>
                </c:pt>
                <c:pt idx="205">
                  <c:v>44914</c:v>
                </c:pt>
                <c:pt idx="206">
                  <c:v>44914</c:v>
                </c:pt>
                <c:pt idx="207">
                  <c:v>44914</c:v>
                </c:pt>
                <c:pt idx="208">
                  <c:v>44915</c:v>
                </c:pt>
                <c:pt idx="209">
                  <c:v>44915</c:v>
                </c:pt>
                <c:pt idx="210">
                  <c:v>44915</c:v>
                </c:pt>
                <c:pt idx="211">
                  <c:v>44915</c:v>
                </c:pt>
                <c:pt idx="212">
                  <c:v>44915</c:v>
                </c:pt>
                <c:pt idx="213">
                  <c:v>44916</c:v>
                </c:pt>
                <c:pt idx="214">
                  <c:v>44916</c:v>
                </c:pt>
                <c:pt idx="215">
                  <c:v>44916</c:v>
                </c:pt>
                <c:pt idx="216">
                  <c:v>44916</c:v>
                </c:pt>
                <c:pt idx="217">
                  <c:v>44916</c:v>
                </c:pt>
                <c:pt idx="218">
                  <c:v>44917</c:v>
                </c:pt>
                <c:pt idx="219">
                  <c:v>44917</c:v>
                </c:pt>
                <c:pt idx="220">
                  <c:v>44917</c:v>
                </c:pt>
                <c:pt idx="221">
                  <c:v>44917</c:v>
                </c:pt>
                <c:pt idx="222">
                  <c:v>44917</c:v>
                </c:pt>
                <c:pt idx="223">
                  <c:v>44918</c:v>
                </c:pt>
                <c:pt idx="224">
                  <c:v>44918</c:v>
                </c:pt>
                <c:pt idx="225">
                  <c:v>44918</c:v>
                </c:pt>
                <c:pt idx="226">
                  <c:v>44918</c:v>
                </c:pt>
                <c:pt idx="227">
                  <c:v>44918</c:v>
                </c:pt>
                <c:pt idx="228">
                  <c:v>44919</c:v>
                </c:pt>
                <c:pt idx="229">
                  <c:v>44919</c:v>
                </c:pt>
                <c:pt idx="230">
                  <c:v>44919</c:v>
                </c:pt>
                <c:pt idx="231">
                  <c:v>44919</c:v>
                </c:pt>
                <c:pt idx="232">
                  <c:v>44919</c:v>
                </c:pt>
                <c:pt idx="233">
                  <c:v>44920</c:v>
                </c:pt>
                <c:pt idx="234">
                  <c:v>44920</c:v>
                </c:pt>
                <c:pt idx="235">
                  <c:v>44920</c:v>
                </c:pt>
                <c:pt idx="236">
                  <c:v>44920</c:v>
                </c:pt>
                <c:pt idx="237">
                  <c:v>44920</c:v>
                </c:pt>
                <c:pt idx="238">
                  <c:v>44921</c:v>
                </c:pt>
                <c:pt idx="239">
                  <c:v>44921</c:v>
                </c:pt>
                <c:pt idx="240">
                  <c:v>44921</c:v>
                </c:pt>
                <c:pt idx="241">
                  <c:v>44921</c:v>
                </c:pt>
                <c:pt idx="242">
                  <c:v>44921</c:v>
                </c:pt>
                <c:pt idx="243">
                  <c:v>44922</c:v>
                </c:pt>
                <c:pt idx="244">
                  <c:v>44922</c:v>
                </c:pt>
                <c:pt idx="245">
                  <c:v>44922</c:v>
                </c:pt>
                <c:pt idx="246">
                  <c:v>44922</c:v>
                </c:pt>
                <c:pt idx="247">
                  <c:v>44922</c:v>
                </c:pt>
                <c:pt idx="248">
                  <c:v>44923</c:v>
                </c:pt>
                <c:pt idx="249">
                  <c:v>44923</c:v>
                </c:pt>
                <c:pt idx="250">
                  <c:v>44923</c:v>
                </c:pt>
                <c:pt idx="251">
                  <c:v>44923</c:v>
                </c:pt>
                <c:pt idx="252">
                  <c:v>44923</c:v>
                </c:pt>
                <c:pt idx="253">
                  <c:v>44924</c:v>
                </c:pt>
                <c:pt idx="254">
                  <c:v>44924</c:v>
                </c:pt>
                <c:pt idx="255">
                  <c:v>44924</c:v>
                </c:pt>
                <c:pt idx="256">
                  <c:v>44924</c:v>
                </c:pt>
              </c:numCache>
            </c:numRef>
          </c:cat>
          <c:val>
            <c:numRef>
              <c:f>DATA!$K$3:$K$259</c:f>
              <c:numCache>
                <c:formatCode>General</c:formatCode>
                <c:ptCount val="257"/>
                <c:pt idx="0">
                  <c:v>1999.9999999999998</c:v>
                </c:pt>
                <c:pt idx="1">
                  <c:v>2200</c:v>
                </c:pt>
                <c:pt idx="2">
                  <c:v>999.99999999999989</c:v>
                </c:pt>
                <c:pt idx="3">
                  <c:v>7400</c:v>
                </c:pt>
                <c:pt idx="4">
                  <c:v>2000.0000000000002</c:v>
                </c:pt>
                <c:pt idx="5">
                  <c:v>1999.9999999999998</c:v>
                </c:pt>
                <c:pt idx="6">
                  <c:v>999.99999999999989</c:v>
                </c:pt>
                <c:pt idx="7">
                  <c:v>7200</c:v>
                </c:pt>
                <c:pt idx="8">
                  <c:v>2000.0000000000002</c:v>
                </c:pt>
                <c:pt idx="9">
                  <c:v>1999.9999999999998</c:v>
                </c:pt>
                <c:pt idx="10">
                  <c:v>2000</c:v>
                </c:pt>
                <c:pt idx="11">
                  <c:v>999.99999999999989</c:v>
                </c:pt>
                <c:pt idx="12">
                  <c:v>7200</c:v>
                </c:pt>
                <c:pt idx="13">
                  <c:v>2000.0000000000002</c:v>
                </c:pt>
                <c:pt idx="14">
                  <c:v>1999.9999999999998</c:v>
                </c:pt>
                <c:pt idx="15">
                  <c:v>2000</c:v>
                </c:pt>
                <c:pt idx="16">
                  <c:v>7200</c:v>
                </c:pt>
                <c:pt idx="17">
                  <c:v>2000.0000000000002</c:v>
                </c:pt>
                <c:pt idx="18">
                  <c:v>2200</c:v>
                </c:pt>
                <c:pt idx="19">
                  <c:v>2000</c:v>
                </c:pt>
                <c:pt idx="20">
                  <c:v>999.99999999999989</c:v>
                </c:pt>
                <c:pt idx="21">
                  <c:v>6800</c:v>
                </c:pt>
                <c:pt idx="22">
                  <c:v>2000.0000000000002</c:v>
                </c:pt>
                <c:pt idx="23">
                  <c:v>2200</c:v>
                </c:pt>
                <c:pt idx="24">
                  <c:v>2000</c:v>
                </c:pt>
                <c:pt idx="25">
                  <c:v>999.99999999999989</c:v>
                </c:pt>
                <c:pt idx="26">
                  <c:v>6600</c:v>
                </c:pt>
                <c:pt idx="27">
                  <c:v>2000.0000000000002</c:v>
                </c:pt>
                <c:pt idx="28">
                  <c:v>16074.498567335244</c:v>
                </c:pt>
                <c:pt idx="29">
                  <c:v>22522.033898305082</c:v>
                </c:pt>
                <c:pt idx="30">
                  <c:v>4296.5931863727455</c:v>
                </c:pt>
                <c:pt idx="31">
                  <c:v>14652.193995381062</c:v>
                </c:pt>
                <c:pt idx="32">
                  <c:v>5839.1959798994985</c:v>
                </c:pt>
                <c:pt idx="33">
                  <c:v>2200</c:v>
                </c:pt>
                <c:pt idx="34">
                  <c:v>2000</c:v>
                </c:pt>
                <c:pt idx="35">
                  <c:v>999.99999999999989</c:v>
                </c:pt>
                <c:pt idx="36">
                  <c:v>6600</c:v>
                </c:pt>
                <c:pt idx="37">
                  <c:v>2000.0000000000002</c:v>
                </c:pt>
                <c:pt idx="38">
                  <c:v>1999.9999999999998</c:v>
                </c:pt>
                <c:pt idx="39">
                  <c:v>2000</c:v>
                </c:pt>
                <c:pt idx="40">
                  <c:v>999.99999999999989</c:v>
                </c:pt>
                <c:pt idx="41">
                  <c:v>6600</c:v>
                </c:pt>
                <c:pt idx="42">
                  <c:v>2000.0000000000002</c:v>
                </c:pt>
                <c:pt idx="43">
                  <c:v>1999.9999999999998</c:v>
                </c:pt>
                <c:pt idx="44">
                  <c:v>2000</c:v>
                </c:pt>
                <c:pt idx="45">
                  <c:v>999.99999999999989</c:v>
                </c:pt>
                <c:pt idx="46">
                  <c:v>6800</c:v>
                </c:pt>
                <c:pt idx="47">
                  <c:v>2000.0000000000002</c:v>
                </c:pt>
                <c:pt idx="48">
                  <c:v>2200</c:v>
                </c:pt>
                <c:pt idx="49">
                  <c:v>2000</c:v>
                </c:pt>
                <c:pt idx="50">
                  <c:v>999.99999999999989</c:v>
                </c:pt>
                <c:pt idx="51">
                  <c:v>7000</c:v>
                </c:pt>
                <c:pt idx="52">
                  <c:v>2000.0000000000002</c:v>
                </c:pt>
                <c:pt idx="53">
                  <c:v>2400</c:v>
                </c:pt>
                <c:pt idx="54">
                  <c:v>2000</c:v>
                </c:pt>
                <c:pt idx="55">
                  <c:v>999.99999999999989</c:v>
                </c:pt>
                <c:pt idx="56">
                  <c:v>6600</c:v>
                </c:pt>
                <c:pt idx="57">
                  <c:v>2000.0000000000002</c:v>
                </c:pt>
                <c:pt idx="58">
                  <c:v>2400</c:v>
                </c:pt>
                <c:pt idx="59">
                  <c:v>2000</c:v>
                </c:pt>
                <c:pt idx="60">
                  <c:v>999.99999999999989</c:v>
                </c:pt>
                <c:pt idx="61">
                  <c:v>6200</c:v>
                </c:pt>
                <c:pt idx="62">
                  <c:v>2000.0000000000002</c:v>
                </c:pt>
                <c:pt idx="63">
                  <c:v>2000</c:v>
                </c:pt>
                <c:pt idx="64">
                  <c:v>999.99999999999989</c:v>
                </c:pt>
                <c:pt idx="65">
                  <c:v>6800</c:v>
                </c:pt>
                <c:pt idx="66">
                  <c:v>6400</c:v>
                </c:pt>
                <c:pt idx="67">
                  <c:v>2000.0000000000002</c:v>
                </c:pt>
                <c:pt idx="68">
                  <c:v>2400</c:v>
                </c:pt>
                <c:pt idx="69">
                  <c:v>2200</c:v>
                </c:pt>
                <c:pt idx="70">
                  <c:v>999.99999999999989</c:v>
                </c:pt>
                <c:pt idx="71">
                  <c:v>6000</c:v>
                </c:pt>
                <c:pt idx="72">
                  <c:v>2000.0000000000002</c:v>
                </c:pt>
                <c:pt idx="73">
                  <c:v>2400</c:v>
                </c:pt>
                <c:pt idx="74">
                  <c:v>2200</c:v>
                </c:pt>
                <c:pt idx="75">
                  <c:v>999.99999999999989</c:v>
                </c:pt>
                <c:pt idx="76">
                  <c:v>6200</c:v>
                </c:pt>
                <c:pt idx="77">
                  <c:v>2000.0000000000002</c:v>
                </c:pt>
                <c:pt idx="78">
                  <c:v>2400</c:v>
                </c:pt>
                <c:pt idx="79">
                  <c:v>2200</c:v>
                </c:pt>
                <c:pt idx="80">
                  <c:v>999.99999999999989</c:v>
                </c:pt>
                <c:pt idx="81">
                  <c:v>6200</c:v>
                </c:pt>
                <c:pt idx="82">
                  <c:v>2000.0000000000002</c:v>
                </c:pt>
                <c:pt idx="83">
                  <c:v>2200</c:v>
                </c:pt>
                <c:pt idx="84">
                  <c:v>2200</c:v>
                </c:pt>
                <c:pt idx="85">
                  <c:v>999.99999999999989</c:v>
                </c:pt>
                <c:pt idx="86">
                  <c:v>6000</c:v>
                </c:pt>
                <c:pt idx="87">
                  <c:v>2000.0000000000002</c:v>
                </c:pt>
                <c:pt idx="88">
                  <c:v>2200</c:v>
                </c:pt>
                <c:pt idx="89">
                  <c:v>2200</c:v>
                </c:pt>
                <c:pt idx="90">
                  <c:v>999.99999999999989</c:v>
                </c:pt>
                <c:pt idx="91">
                  <c:v>5799.9999999999991</c:v>
                </c:pt>
                <c:pt idx="92">
                  <c:v>2000.0000000000002</c:v>
                </c:pt>
                <c:pt idx="93">
                  <c:v>2200</c:v>
                </c:pt>
                <c:pt idx="94">
                  <c:v>2200</c:v>
                </c:pt>
                <c:pt idx="95">
                  <c:v>999.99999999999989</c:v>
                </c:pt>
                <c:pt idx="96">
                  <c:v>6000</c:v>
                </c:pt>
                <c:pt idx="97">
                  <c:v>2000.0000000000002</c:v>
                </c:pt>
                <c:pt idx="98">
                  <c:v>2200</c:v>
                </c:pt>
                <c:pt idx="99">
                  <c:v>2200</c:v>
                </c:pt>
                <c:pt idx="100">
                  <c:v>999.99999999999989</c:v>
                </c:pt>
                <c:pt idx="101">
                  <c:v>6200</c:v>
                </c:pt>
                <c:pt idx="102">
                  <c:v>2000.0000000000002</c:v>
                </c:pt>
                <c:pt idx="103">
                  <c:v>2200</c:v>
                </c:pt>
                <c:pt idx="104">
                  <c:v>2000</c:v>
                </c:pt>
                <c:pt idx="105">
                  <c:v>999.99999999999989</c:v>
                </c:pt>
                <c:pt idx="106">
                  <c:v>6200</c:v>
                </c:pt>
                <c:pt idx="107">
                  <c:v>2000.0000000000002</c:v>
                </c:pt>
                <c:pt idx="108">
                  <c:v>2200</c:v>
                </c:pt>
                <c:pt idx="109">
                  <c:v>2000</c:v>
                </c:pt>
                <c:pt idx="110">
                  <c:v>999.99999999999989</c:v>
                </c:pt>
                <c:pt idx="111">
                  <c:v>6400</c:v>
                </c:pt>
                <c:pt idx="112">
                  <c:v>2000.0000000000002</c:v>
                </c:pt>
                <c:pt idx="113">
                  <c:v>2200</c:v>
                </c:pt>
                <c:pt idx="114">
                  <c:v>2000</c:v>
                </c:pt>
                <c:pt idx="115">
                  <c:v>999.99999999999989</c:v>
                </c:pt>
                <c:pt idx="116">
                  <c:v>6400</c:v>
                </c:pt>
                <c:pt idx="117">
                  <c:v>2000.0000000000002</c:v>
                </c:pt>
                <c:pt idx="118">
                  <c:v>1999.9999999999998</c:v>
                </c:pt>
                <c:pt idx="119">
                  <c:v>2000</c:v>
                </c:pt>
                <c:pt idx="120">
                  <c:v>999.99999999999989</c:v>
                </c:pt>
                <c:pt idx="121">
                  <c:v>6800</c:v>
                </c:pt>
                <c:pt idx="122">
                  <c:v>2000.0000000000002</c:v>
                </c:pt>
                <c:pt idx="123">
                  <c:v>2200</c:v>
                </c:pt>
                <c:pt idx="124">
                  <c:v>2000</c:v>
                </c:pt>
                <c:pt idx="125">
                  <c:v>999.99999999999989</c:v>
                </c:pt>
                <c:pt idx="126">
                  <c:v>6800</c:v>
                </c:pt>
                <c:pt idx="127">
                  <c:v>2000.0000000000002</c:v>
                </c:pt>
                <c:pt idx="128">
                  <c:v>2200</c:v>
                </c:pt>
                <c:pt idx="129">
                  <c:v>2000</c:v>
                </c:pt>
                <c:pt idx="130">
                  <c:v>999.99999999999989</c:v>
                </c:pt>
                <c:pt idx="131">
                  <c:v>7000</c:v>
                </c:pt>
                <c:pt idx="132">
                  <c:v>2000.0000000000002</c:v>
                </c:pt>
                <c:pt idx="133">
                  <c:v>7200</c:v>
                </c:pt>
                <c:pt idx="134">
                  <c:v>2000.0000000000002</c:v>
                </c:pt>
                <c:pt idx="135">
                  <c:v>1999.9999999999998</c:v>
                </c:pt>
                <c:pt idx="136">
                  <c:v>2000</c:v>
                </c:pt>
                <c:pt idx="137">
                  <c:v>999.99999999999989</c:v>
                </c:pt>
                <c:pt idx="138">
                  <c:v>7000</c:v>
                </c:pt>
                <c:pt idx="139">
                  <c:v>2000.0000000000002</c:v>
                </c:pt>
                <c:pt idx="140">
                  <c:v>1999.9999999999998</c:v>
                </c:pt>
                <c:pt idx="141">
                  <c:v>2000</c:v>
                </c:pt>
                <c:pt idx="142">
                  <c:v>999.99999999999989</c:v>
                </c:pt>
                <c:pt idx="143">
                  <c:v>6800</c:v>
                </c:pt>
                <c:pt idx="144">
                  <c:v>2000.0000000000002</c:v>
                </c:pt>
                <c:pt idx="145">
                  <c:v>2200</c:v>
                </c:pt>
                <c:pt idx="146">
                  <c:v>2000</c:v>
                </c:pt>
                <c:pt idx="147">
                  <c:v>999.99999999999989</c:v>
                </c:pt>
                <c:pt idx="148">
                  <c:v>7000</c:v>
                </c:pt>
                <c:pt idx="149">
                  <c:v>2000.0000000000002</c:v>
                </c:pt>
                <c:pt idx="150">
                  <c:v>2200</c:v>
                </c:pt>
                <c:pt idx="151">
                  <c:v>2000</c:v>
                </c:pt>
                <c:pt idx="152">
                  <c:v>999.99999999999989</c:v>
                </c:pt>
                <c:pt idx="153">
                  <c:v>7400</c:v>
                </c:pt>
                <c:pt idx="154">
                  <c:v>2000.0000000000002</c:v>
                </c:pt>
                <c:pt idx="155">
                  <c:v>2200</c:v>
                </c:pt>
                <c:pt idx="156">
                  <c:v>2000</c:v>
                </c:pt>
                <c:pt idx="157">
                  <c:v>999.99999999999989</c:v>
                </c:pt>
                <c:pt idx="158">
                  <c:v>7400</c:v>
                </c:pt>
                <c:pt idx="159">
                  <c:v>2000.0000000000002</c:v>
                </c:pt>
                <c:pt idx="160">
                  <c:v>2200</c:v>
                </c:pt>
                <c:pt idx="161">
                  <c:v>2000</c:v>
                </c:pt>
                <c:pt idx="162">
                  <c:v>999.99999999999989</c:v>
                </c:pt>
                <c:pt idx="163">
                  <c:v>7600</c:v>
                </c:pt>
                <c:pt idx="164">
                  <c:v>2000.0000000000002</c:v>
                </c:pt>
                <c:pt idx="165">
                  <c:v>2200</c:v>
                </c:pt>
                <c:pt idx="166">
                  <c:v>2200</c:v>
                </c:pt>
                <c:pt idx="167">
                  <c:v>999.99999999999989</c:v>
                </c:pt>
                <c:pt idx="168">
                  <c:v>7400</c:v>
                </c:pt>
                <c:pt idx="169">
                  <c:v>2000.0000000000002</c:v>
                </c:pt>
                <c:pt idx="170">
                  <c:v>2200</c:v>
                </c:pt>
                <c:pt idx="171">
                  <c:v>2000</c:v>
                </c:pt>
                <c:pt idx="172">
                  <c:v>999.99999999999989</c:v>
                </c:pt>
                <c:pt idx="173">
                  <c:v>7400</c:v>
                </c:pt>
                <c:pt idx="174">
                  <c:v>2000.0000000000002</c:v>
                </c:pt>
                <c:pt idx="175">
                  <c:v>2200</c:v>
                </c:pt>
                <c:pt idx="176">
                  <c:v>2000</c:v>
                </c:pt>
                <c:pt idx="177">
                  <c:v>999.99999999999989</c:v>
                </c:pt>
                <c:pt idx="178">
                  <c:v>7200</c:v>
                </c:pt>
                <c:pt idx="179">
                  <c:v>2200</c:v>
                </c:pt>
                <c:pt idx="180">
                  <c:v>2200</c:v>
                </c:pt>
                <c:pt idx="181">
                  <c:v>2000</c:v>
                </c:pt>
                <c:pt idx="182">
                  <c:v>999.99999999999989</c:v>
                </c:pt>
                <c:pt idx="183">
                  <c:v>7000</c:v>
                </c:pt>
                <c:pt idx="184">
                  <c:v>2200</c:v>
                </c:pt>
                <c:pt idx="185">
                  <c:v>2200</c:v>
                </c:pt>
                <c:pt idx="186">
                  <c:v>2000</c:v>
                </c:pt>
                <c:pt idx="187">
                  <c:v>999.99999999999989</c:v>
                </c:pt>
                <c:pt idx="188">
                  <c:v>7400</c:v>
                </c:pt>
                <c:pt idx="189">
                  <c:v>2200</c:v>
                </c:pt>
                <c:pt idx="190">
                  <c:v>2200</c:v>
                </c:pt>
                <c:pt idx="191">
                  <c:v>2200</c:v>
                </c:pt>
                <c:pt idx="192">
                  <c:v>999.99999999999989</c:v>
                </c:pt>
                <c:pt idx="193">
                  <c:v>7600</c:v>
                </c:pt>
                <c:pt idx="194">
                  <c:v>2200</c:v>
                </c:pt>
                <c:pt idx="195">
                  <c:v>2400</c:v>
                </c:pt>
                <c:pt idx="196">
                  <c:v>2200</c:v>
                </c:pt>
                <c:pt idx="197">
                  <c:v>999.99999999999989</c:v>
                </c:pt>
                <c:pt idx="198">
                  <c:v>7800</c:v>
                </c:pt>
                <c:pt idx="199">
                  <c:v>2200</c:v>
                </c:pt>
                <c:pt idx="200">
                  <c:v>2400</c:v>
                </c:pt>
                <c:pt idx="201">
                  <c:v>2200</c:v>
                </c:pt>
                <c:pt idx="202">
                  <c:v>999.99999999999989</c:v>
                </c:pt>
                <c:pt idx="203">
                  <c:v>8200</c:v>
                </c:pt>
                <c:pt idx="204">
                  <c:v>2200</c:v>
                </c:pt>
                <c:pt idx="205">
                  <c:v>2200</c:v>
                </c:pt>
                <c:pt idx="206">
                  <c:v>2200</c:v>
                </c:pt>
                <c:pt idx="207">
                  <c:v>999.99999999999989</c:v>
                </c:pt>
                <c:pt idx="208">
                  <c:v>8400</c:v>
                </c:pt>
                <c:pt idx="209">
                  <c:v>2200</c:v>
                </c:pt>
                <c:pt idx="210">
                  <c:v>2200</c:v>
                </c:pt>
                <c:pt idx="211">
                  <c:v>2200</c:v>
                </c:pt>
                <c:pt idx="212">
                  <c:v>999.99999999999989</c:v>
                </c:pt>
                <c:pt idx="213">
                  <c:v>8800</c:v>
                </c:pt>
                <c:pt idx="214">
                  <c:v>2200</c:v>
                </c:pt>
                <c:pt idx="215">
                  <c:v>2200</c:v>
                </c:pt>
                <c:pt idx="216">
                  <c:v>2200</c:v>
                </c:pt>
                <c:pt idx="217">
                  <c:v>999.99999999999989</c:v>
                </c:pt>
                <c:pt idx="218">
                  <c:v>8800</c:v>
                </c:pt>
                <c:pt idx="219">
                  <c:v>2400</c:v>
                </c:pt>
                <c:pt idx="220">
                  <c:v>2200</c:v>
                </c:pt>
                <c:pt idx="221">
                  <c:v>2200</c:v>
                </c:pt>
                <c:pt idx="222">
                  <c:v>999.99999999999989</c:v>
                </c:pt>
                <c:pt idx="223">
                  <c:v>8400</c:v>
                </c:pt>
                <c:pt idx="224">
                  <c:v>2400</c:v>
                </c:pt>
                <c:pt idx="225">
                  <c:v>2200</c:v>
                </c:pt>
                <c:pt idx="226">
                  <c:v>2000</c:v>
                </c:pt>
                <c:pt idx="227">
                  <c:v>999.99999999999989</c:v>
                </c:pt>
                <c:pt idx="228">
                  <c:v>8800</c:v>
                </c:pt>
                <c:pt idx="229">
                  <c:v>2400</c:v>
                </c:pt>
                <c:pt idx="230">
                  <c:v>2200</c:v>
                </c:pt>
                <c:pt idx="231">
                  <c:v>2000</c:v>
                </c:pt>
                <c:pt idx="232">
                  <c:v>999.99999999999989</c:v>
                </c:pt>
                <c:pt idx="233">
                  <c:v>8800</c:v>
                </c:pt>
                <c:pt idx="234">
                  <c:v>2600</c:v>
                </c:pt>
                <c:pt idx="235">
                  <c:v>2200</c:v>
                </c:pt>
                <c:pt idx="236">
                  <c:v>2000</c:v>
                </c:pt>
                <c:pt idx="237">
                  <c:v>999.99999999999989</c:v>
                </c:pt>
                <c:pt idx="238">
                  <c:v>9000</c:v>
                </c:pt>
                <c:pt idx="239">
                  <c:v>2800</c:v>
                </c:pt>
                <c:pt idx="240">
                  <c:v>2200</c:v>
                </c:pt>
                <c:pt idx="241">
                  <c:v>2000</c:v>
                </c:pt>
                <c:pt idx="242">
                  <c:v>999.99999999999989</c:v>
                </c:pt>
                <c:pt idx="243">
                  <c:v>9000</c:v>
                </c:pt>
                <c:pt idx="244">
                  <c:v>2800</c:v>
                </c:pt>
                <c:pt idx="245">
                  <c:v>2200</c:v>
                </c:pt>
                <c:pt idx="246">
                  <c:v>2000</c:v>
                </c:pt>
                <c:pt idx="247">
                  <c:v>999.99999999999989</c:v>
                </c:pt>
                <c:pt idx="248">
                  <c:v>9400</c:v>
                </c:pt>
                <c:pt idx="249">
                  <c:v>3000</c:v>
                </c:pt>
                <c:pt idx="250">
                  <c:v>2200</c:v>
                </c:pt>
                <c:pt idx="251">
                  <c:v>2000</c:v>
                </c:pt>
                <c:pt idx="252">
                  <c:v>999.99999999999989</c:v>
                </c:pt>
                <c:pt idx="253">
                  <c:v>9800</c:v>
                </c:pt>
                <c:pt idx="254">
                  <c:v>2800</c:v>
                </c:pt>
                <c:pt idx="255">
                  <c:v>2200</c:v>
                </c:pt>
                <c:pt idx="256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A-489B-90EB-5E57B5E5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652063"/>
        <c:axId val="650177375"/>
      </c:lineChart>
      <c:dateAx>
        <c:axId val="649652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77375"/>
        <c:crosses val="autoZero"/>
        <c:auto val="0"/>
        <c:lblOffset val="100"/>
        <c:baseTimeUnit val="days"/>
        <c:majorUnit val="7"/>
        <c:majorTimeUnit val="days"/>
      </c:dateAx>
      <c:valAx>
        <c:axId val="650177375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5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title pos="t" align="ctr" overlay="0">
      <cx:tx>
        <cx:txData>
          <cx:v>MANAGER PERFORMANCE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MANAGER PERFORMANCE</a:t>
          </a:r>
        </a:p>
      </cx:txPr>
    </cx:title>
    <cx:plotArea>
      <cx:plotAreaRegion>
        <cx:plotSurface>
          <cx:spPr>
            <a:noFill/>
            <a:ln w="12700">
              <a:noFill/>
            </a:ln>
          </cx:spPr>
        </cx:plotSurface>
        <cx:series layoutId="boxWhisker" uniqueId="{4E970AE4-450A-4162-81B4-C7F2CE6D61D7}">
          <cx:tx>
            <cx:txData>
              <cx:f>_xlchart.v1.0</cx:f>
              <cx:v>Price</cx:v>
            </cx:txData>
          </cx:tx>
          <cx:spPr>
            <a:solidFill>
              <a:schemeClr val="accent1">
                <a:lumMod val="50000"/>
              </a:schemeClr>
            </a:solidFill>
            <a:ln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noFill/>
          </a:ln>
        </cx:spPr>
      </cx:axis>
      <cx:axis id="1">
        <cx:valScaling/>
        <cx:majorGridlines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ONCLUSION!A1"/><Relationship Id="rId13" Type="http://schemas.openxmlformats.org/officeDocument/2006/relationships/image" Target="../media/image8.svg"/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12" Type="http://schemas.openxmlformats.org/officeDocument/2006/relationships/image" Target="../media/image7.png"/><Relationship Id="rId2" Type="http://schemas.openxmlformats.org/officeDocument/2006/relationships/hyperlink" Target="#'ANALYSIS '!A1"/><Relationship Id="rId1" Type="http://schemas.microsoft.com/office/2014/relationships/chartEx" Target="../charts/chartEx1.xml"/><Relationship Id="rId6" Type="http://schemas.openxmlformats.org/officeDocument/2006/relationships/image" Target="../media/image3.png"/><Relationship Id="rId11" Type="http://schemas.openxmlformats.org/officeDocument/2006/relationships/hyperlink" Target="#Dashboard!A1"/><Relationship Id="rId5" Type="http://schemas.openxmlformats.org/officeDocument/2006/relationships/hyperlink" Target="#DATA!A1"/><Relationship Id="rId10" Type="http://schemas.openxmlformats.org/officeDocument/2006/relationships/image" Target="../media/image6.svg"/><Relationship Id="rId4" Type="http://schemas.openxmlformats.org/officeDocument/2006/relationships/image" Target="../media/image2.svg"/><Relationship Id="rId9" Type="http://schemas.openxmlformats.org/officeDocument/2006/relationships/image" Target="../media/image5.png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21</xdr:col>
      <xdr:colOff>449580</xdr:colOff>
      <xdr:row>7</xdr:row>
      <xdr:rowOff>30480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F9EB2FB-FD97-E3AC-7397-331AC42D810E}"/>
            </a:ext>
          </a:extLst>
        </xdr:cNvPr>
        <xdr:cNvSpPr/>
      </xdr:nvSpPr>
      <xdr:spPr>
        <a:xfrm>
          <a:off x="0" y="15240"/>
          <a:ext cx="13251180" cy="12954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 b="1"/>
            <a:t>DATA</a:t>
          </a:r>
          <a:r>
            <a:rPr lang="en-IN" sz="3200" b="1" baseline="0"/>
            <a:t> ANALYSIS ON MANGER PERFORMANCE</a:t>
          </a:r>
        </a:p>
      </xdr:txBody>
    </xdr:sp>
    <xdr:clientData/>
  </xdr:twoCellAnchor>
  <xdr:twoCellAnchor>
    <xdr:from>
      <xdr:col>6</xdr:col>
      <xdr:colOff>152400</xdr:colOff>
      <xdr:row>8</xdr:row>
      <xdr:rowOff>129540</xdr:rowOff>
    </xdr:from>
    <xdr:to>
      <xdr:col>12</xdr:col>
      <xdr:colOff>312420</xdr:colOff>
      <xdr:row>21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5C9B579-23AD-4CB8-B494-A83451C282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5420" y="1592580"/>
              <a:ext cx="3817620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23</xdr:row>
      <xdr:rowOff>68580</xdr:rowOff>
    </xdr:from>
    <xdr:to>
      <xdr:col>10</xdr:col>
      <xdr:colOff>312420</xdr:colOff>
      <xdr:row>27</xdr:row>
      <xdr:rowOff>160020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26D3EA5-E42B-EC87-F227-51FE9EAB595D}"/>
            </a:ext>
          </a:extLst>
        </xdr:cNvPr>
        <xdr:cNvSpPr/>
      </xdr:nvSpPr>
      <xdr:spPr>
        <a:xfrm>
          <a:off x="0" y="4305300"/>
          <a:ext cx="7863840" cy="82296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4</xdr:col>
      <xdr:colOff>967740</xdr:colOff>
      <xdr:row>23</xdr:row>
      <xdr:rowOff>45720</xdr:rowOff>
    </xdr:from>
    <xdr:to>
      <xdr:col>5</xdr:col>
      <xdr:colOff>617220</xdr:colOff>
      <xdr:row>28</xdr:row>
      <xdr:rowOff>45720</xdr:rowOff>
    </xdr:to>
    <xdr:pic>
      <xdr:nvPicPr>
        <xdr:cNvPr id="7" name="Graphic 6" descr="Bar char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7695D3-9DF2-942A-A024-B445AC3D8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92880" y="4282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652920</xdr:colOff>
      <xdr:row>23</xdr:row>
      <xdr:rowOff>50940</xdr:rowOff>
    </xdr:from>
    <xdr:to>
      <xdr:col>3</xdr:col>
      <xdr:colOff>416700</xdr:colOff>
      <xdr:row>28</xdr:row>
      <xdr:rowOff>50940</xdr:rowOff>
    </xdr:to>
    <xdr:pic>
      <xdr:nvPicPr>
        <xdr:cNvPr id="9" name="Graphic 8" descr="Tabl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2D5F0A6-64A3-C378-59B9-27725DBAF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9300" y="42876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216180</xdr:colOff>
      <xdr:row>23</xdr:row>
      <xdr:rowOff>18060</xdr:rowOff>
    </xdr:from>
    <xdr:to>
      <xdr:col>8</xdr:col>
      <xdr:colOff>520980</xdr:colOff>
      <xdr:row>28</xdr:row>
      <xdr:rowOff>18060</xdr:rowOff>
    </xdr:to>
    <xdr:pic>
      <xdr:nvPicPr>
        <xdr:cNvPr id="11" name="Graphic 10" descr="Checklist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B60A735-3A2D-59DA-4E26-CA4D66CB5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938800" y="42547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137580</xdr:colOff>
      <xdr:row>23</xdr:row>
      <xdr:rowOff>8040</xdr:rowOff>
    </xdr:from>
    <xdr:to>
      <xdr:col>1</xdr:col>
      <xdr:colOff>442380</xdr:colOff>
      <xdr:row>28</xdr:row>
      <xdr:rowOff>8040</xdr:rowOff>
    </xdr:to>
    <xdr:pic>
      <xdr:nvPicPr>
        <xdr:cNvPr id="13" name="Graphic 12" descr="Gaug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01D1126-87EF-5B48-1B02-6DC5A0590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37580" y="4244760"/>
          <a:ext cx="914400" cy="914400"/>
        </a:xfrm>
        <a:prstGeom prst="rect">
          <a:avLst/>
        </a:prstGeom>
      </xdr:spPr>
    </xdr:pic>
    <xdr:clientData/>
  </xdr:twoCellAnchor>
  <xdr:twoCellAnchor>
    <xdr:from>
      <xdr:col>12</xdr:col>
      <xdr:colOff>411480</xdr:colOff>
      <xdr:row>8</xdr:row>
      <xdr:rowOff>0</xdr:rowOff>
    </xdr:from>
    <xdr:to>
      <xdr:col>20</xdr:col>
      <xdr:colOff>106680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4B93B-F45B-4C54-BA54-9B06A2634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" refreshedDate="45164.869755324071" createdVersion="8" refreshedVersion="8" minRefreshableVersion="3" recordCount="257" xr:uid="{8D2D00FA-1DC0-43DE-A770-5859210D52C1}">
  <cacheSource type="worksheet">
    <worksheetSource name="Table2"/>
  </cacheSource>
  <cacheFields count="11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/>
    </cacheField>
    <cacheField name="Quantity" numFmtId="1">
      <sharedItems containsSemiMixedTypes="0" containsString="0" containsNumber="1" minValue="200.40080160320639" maxValue="754.42648190916088"/>
    </cacheField>
    <cacheField name="Purchase Type" numFmtId="0">
      <sharedItems/>
    </cacheField>
    <cacheField name="Payment Method" numFmtId="0">
      <sharedItems count="3">
        <s v=" Gift Card"/>
        <s v=" Credit Card"/>
        <s v=" Cash"/>
      </sharedItems>
    </cacheField>
    <cacheField name="Manager2" numFmtId="0">
      <sharedItems/>
    </cacheField>
    <cacheField name="City" numFmtId="0">
      <sharedItems/>
    </cacheField>
    <cacheField name="Manager22" numFmtId="0">
      <sharedItems/>
    </cacheField>
    <cacheField name="Revenue" numFmtId="0">
      <sharedItems containsSemiMixedTypes="0" containsString="0" containsNumber="1" minValue="999.99999999999989" maxValue="22522.0338983050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n v="10452"/>
    <d v="2022-11-07T00:00:00"/>
    <x v="0"/>
    <n v="3.49"/>
    <n v="573.06590257879645"/>
    <s v="Online "/>
    <x v="0"/>
    <s v="Tom      Jackson"/>
    <s v="London"/>
    <s v="Tom Jackson"/>
    <n v="1999.9999999999998"/>
  </r>
  <r>
    <n v="10453"/>
    <d v="2022-11-07T00:00:00"/>
    <x v="1"/>
    <n v="2.95"/>
    <n v="745.7627118644067"/>
    <s v="Online "/>
    <x v="0"/>
    <s v="       Pablo Perez"/>
    <s v="Madrid"/>
    <s v="Pablo Perez"/>
    <n v="2200"/>
  </r>
  <r>
    <n v="10454"/>
    <d v="2022-11-07T00:00:00"/>
    <x v="2"/>
    <n v="4.99"/>
    <n v="200.40080160320639"/>
    <s v="In-store "/>
    <x v="0"/>
    <s v="Joao    Silva"/>
    <s v="Lisbon"/>
    <s v="Joao Silva"/>
    <n v="999.99999999999989"/>
  </r>
  <r>
    <n v="10455"/>
    <d v="2022-11-08T00:00:00"/>
    <x v="3"/>
    <n v="12.99"/>
    <n v="569.66897613548883"/>
    <s v="In-store "/>
    <x v="1"/>
    <s v="Walter Muller"/>
    <s v="Berlin"/>
    <s v="Walter Muller"/>
    <n v="7400"/>
  </r>
  <r>
    <n v="10456"/>
    <d v="2022-11-08T00:00:00"/>
    <x v="4"/>
    <n v="9.9499999999999993"/>
    <n v="201.00502512562818"/>
    <s v="In-store "/>
    <x v="1"/>
    <s v="Walter Muller"/>
    <s v="Berlin"/>
    <s v="Walter Muller"/>
    <n v="2000.0000000000002"/>
  </r>
  <r>
    <n v="10457"/>
    <d v="2022-11-08T00:00:00"/>
    <x v="0"/>
    <n v="3.49"/>
    <n v="573.06590257879645"/>
    <s v="In-store "/>
    <x v="1"/>
    <s v="Remy    Monet"/>
    <s v="Paris"/>
    <s v="Remy Monet"/>
    <n v="1999.9999999999998"/>
  </r>
  <r>
    <n v="10459"/>
    <d v="2022-11-08T00:00:00"/>
    <x v="2"/>
    <n v="4.99"/>
    <n v="200.40080160320639"/>
    <s v="In-store "/>
    <x v="1"/>
    <s v="Walter Muller"/>
    <s v="Berlin"/>
    <s v="Walter Muller"/>
    <n v="999.99999999999989"/>
  </r>
  <r>
    <n v="10460"/>
    <d v="2022-11-09T00:00:00"/>
    <x v="3"/>
    <n v="12.99"/>
    <n v="554.27251732101615"/>
    <s v="In-store "/>
    <x v="1"/>
    <s v="Remy Monet"/>
    <s v="Paris"/>
    <s v="Remy Monet"/>
    <n v="7200"/>
  </r>
  <r>
    <n v="10461"/>
    <d v="2022-11-09T00:00:00"/>
    <x v="4"/>
    <n v="9.9499999999999993"/>
    <n v="201.00502512562818"/>
    <s v="In-store "/>
    <x v="1"/>
    <s v="Remy Monet"/>
    <s v="Paris"/>
    <s v="Remy Monet"/>
    <n v="2000.0000000000002"/>
  </r>
  <r>
    <n v="10462"/>
    <d v="2022-11-09T00:00:00"/>
    <x v="0"/>
    <n v="3.49"/>
    <n v="573.06590257879645"/>
    <s v="In-store "/>
    <x v="1"/>
    <s v="       Remy Monet"/>
    <s v="Paris"/>
    <s v="Remy Monet"/>
    <n v="1999.9999999999998"/>
  </r>
  <r>
    <n v="10463"/>
    <d v="2022-11-09T00:00:00"/>
    <x v="1"/>
    <n v="2.95"/>
    <n v="677.96610169491521"/>
    <s v="In-store "/>
    <x v="1"/>
    <s v="       Remy Monet"/>
    <s v="Paris"/>
    <s v="Remy Monet"/>
    <n v="2000"/>
  </r>
  <r>
    <n v="10464"/>
    <d v="2022-11-09T00:00:00"/>
    <x v="2"/>
    <n v="4.99"/>
    <n v="200.40080160320639"/>
    <s v="In-store "/>
    <x v="1"/>
    <s v="Remy     Monet"/>
    <s v="Paris"/>
    <s v="Remy Monet"/>
    <n v="999.99999999999989"/>
  </r>
  <r>
    <n v="10465"/>
    <d v="2022-11-10T00:00:00"/>
    <x v="3"/>
    <n v="12.99"/>
    <n v="554.27251732101615"/>
    <s v="In-store "/>
    <x v="1"/>
    <s v="Pablo Perez"/>
    <s v="Madrid"/>
    <s v="Pablo Perez"/>
    <n v="7200"/>
  </r>
  <r>
    <n v="10466"/>
    <d v="2022-11-10T00:00:00"/>
    <x v="4"/>
    <n v="9.9499999999999993"/>
    <n v="201.00502512562818"/>
    <s v="In-store "/>
    <x v="1"/>
    <s v="Pablo Perez"/>
    <s v="Madrid"/>
    <s v="Pablo Perez"/>
    <n v="2000.0000000000002"/>
  </r>
  <r>
    <n v="10467"/>
    <d v="2022-11-10T00:00:00"/>
    <x v="0"/>
    <n v="3.49"/>
    <n v="573.06590257879645"/>
    <s v="In-store "/>
    <x v="1"/>
    <s v="Pablo Perez"/>
    <s v="Madrid"/>
    <s v="Pablo Perez"/>
    <n v="1999.9999999999998"/>
  </r>
  <r>
    <n v="10468"/>
    <d v="2022-11-10T00:00:00"/>
    <x v="1"/>
    <n v="2.95"/>
    <n v="677.96610169491521"/>
    <s v="In-store "/>
    <x v="1"/>
    <s v="       Pablo Perez"/>
    <s v="Madrid"/>
    <s v="Pablo Perez"/>
    <n v="2000"/>
  </r>
  <r>
    <n v="10470"/>
    <d v="2022-11-11T00:00:00"/>
    <x v="3"/>
    <n v="12.99"/>
    <n v="554.27251732101615"/>
    <s v="In-store "/>
    <x v="1"/>
    <s v="       Pablo Perez"/>
    <s v="Madrid"/>
    <s v="Pablo Perez"/>
    <n v="7200"/>
  </r>
  <r>
    <n v="10471"/>
    <d v="2022-11-11T00:00:00"/>
    <x v="4"/>
    <n v="9.9499999999999993"/>
    <n v="201.00502512562818"/>
    <s v="In-store "/>
    <x v="1"/>
    <s v="       Pablo Perez"/>
    <s v="Madrid"/>
    <s v="Pablo Perez"/>
    <n v="2000.0000000000002"/>
  </r>
  <r>
    <n v="10472"/>
    <d v="2022-11-11T00:00:00"/>
    <x v="0"/>
    <n v="3.49"/>
    <n v="630.3724928366762"/>
    <s v="In-store "/>
    <x v="1"/>
    <s v="Pablo   Perez"/>
    <s v="Madrid"/>
    <s v="Pablo Perez"/>
    <n v="2200"/>
  </r>
  <r>
    <n v="10473"/>
    <d v="2022-11-11T00:00:00"/>
    <x v="1"/>
    <n v="2.95"/>
    <n v="677.96610169491521"/>
    <s v="In-store "/>
    <x v="1"/>
    <s v="       Pablo Perez"/>
    <s v="Madrid"/>
    <s v="Pablo Perez"/>
    <n v="2000"/>
  </r>
  <r>
    <n v="10474"/>
    <d v="2022-11-11T00:00:00"/>
    <x v="2"/>
    <n v="4.99"/>
    <n v="200.40080160320639"/>
    <s v="In-store "/>
    <x v="1"/>
    <s v="       Pablo Perez"/>
    <s v="Madrid"/>
    <s v="Pablo Perez"/>
    <n v="999.99999999999989"/>
  </r>
  <r>
    <n v="10475"/>
    <d v="2022-11-12T00:00:00"/>
    <x v="3"/>
    <n v="12.99"/>
    <n v="523.47959969207079"/>
    <s v="In-store "/>
    <x v="1"/>
    <s v="       Pablo Perez"/>
    <s v="Madrid"/>
    <s v="Pablo Perez"/>
    <n v="6800"/>
  </r>
  <r>
    <n v="10476"/>
    <d v="2022-11-12T00:00:00"/>
    <x v="4"/>
    <n v="9.9499999999999993"/>
    <n v="201.00502512562818"/>
    <s v="In-store "/>
    <x v="1"/>
    <s v="Pablo Perez"/>
    <s v="Madrid"/>
    <s v="Pablo Perez"/>
    <n v="2000.0000000000002"/>
  </r>
  <r>
    <n v="10477"/>
    <d v="2022-11-12T00:00:00"/>
    <x v="0"/>
    <n v="3.49"/>
    <n v="630.3724928366762"/>
    <s v="In-store "/>
    <x v="1"/>
    <s v="Pablo  Perez"/>
    <s v="Madrid"/>
    <s v="Pablo Perez"/>
    <n v="2200"/>
  </r>
  <r>
    <n v="10478"/>
    <d v="2022-11-12T00:00:00"/>
    <x v="1"/>
    <n v="2.95"/>
    <n v="677.96610169491521"/>
    <s v="In-store "/>
    <x v="1"/>
    <s v="Pablo Perez"/>
    <s v="Madrid"/>
    <s v="Pablo Perez"/>
    <n v="2000"/>
  </r>
  <r>
    <n v="10479"/>
    <d v="2022-11-12T00:00:00"/>
    <x v="2"/>
    <n v="4.99"/>
    <n v="200.40080160320639"/>
    <s v="In-store "/>
    <x v="1"/>
    <s v="Pablo    Perez"/>
    <s v="Madrid"/>
    <s v="Pablo Perez"/>
    <n v="999.99999999999989"/>
  </r>
  <r>
    <n v="10480"/>
    <d v="2022-11-13T00:00:00"/>
    <x v="3"/>
    <n v="12.99"/>
    <n v="508.08314087759817"/>
    <s v="In-store "/>
    <x v="1"/>
    <s v="Pablo Perez"/>
    <s v="Madrid"/>
    <s v="Pablo Perez"/>
    <n v="6600"/>
  </r>
  <r>
    <n v="10481"/>
    <d v="2022-11-13T00:00:00"/>
    <x v="4"/>
    <n v="9.9499999999999993"/>
    <n v="201.00502512562818"/>
    <s v="In-store "/>
    <x v="1"/>
    <s v="Pablo Perez"/>
    <s v="Madrid"/>
    <s v="Pablo Perez"/>
    <n v="2000.0000000000002"/>
  </r>
  <r>
    <n v="10482"/>
    <d v="2022-11-13T00:00:00"/>
    <x v="0"/>
    <n v="25.5"/>
    <n v="630.3724928366762"/>
    <s v="In-store "/>
    <x v="1"/>
    <s v="Joao Silva"/>
    <s v="Lisbon"/>
    <s v="Joao Silva"/>
    <n v="16074.498567335244"/>
  </r>
  <r>
    <n v="10483"/>
    <d v="2022-11-13T00:00:00"/>
    <x v="1"/>
    <n v="33.22"/>
    <n v="677.96610169491521"/>
    <s v="In-store "/>
    <x v="1"/>
    <s v="Joao    Silva"/>
    <s v="Lisbon"/>
    <s v="Joao Silva"/>
    <n v="22522.033898305082"/>
  </r>
  <r>
    <n v="10484"/>
    <d v="2022-11-13T00:00:00"/>
    <x v="2"/>
    <n v="21.44"/>
    <n v="200.40080160320639"/>
    <s v="In-store "/>
    <x v="1"/>
    <s v="Joao    Silva"/>
    <s v="Lisbon"/>
    <s v="Joao Silva"/>
    <n v="4296.5931863727455"/>
  </r>
  <r>
    <n v="10485"/>
    <d v="2022-11-14T00:00:00"/>
    <x v="3"/>
    <n v="27.99"/>
    <n v="523.47959969207079"/>
    <s v="In-store "/>
    <x v="1"/>
    <s v="Joao    Silva"/>
    <s v="Lisbon"/>
    <s v="Joao Silva"/>
    <n v="14652.193995381062"/>
  </r>
  <r>
    <n v="10486"/>
    <d v="2022-11-14T00:00:00"/>
    <x v="4"/>
    <n v="29.05"/>
    <n v="201.00502512562818"/>
    <s v="In-store "/>
    <x v="1"/>
    <s v="Joao    Silva"/>
    <s v="Lisbon"/>
    <s v="Joao Silva"/>
    <n v="5839.1959798994985"/>
  </r>
  <r>
    <n v="10487"/>
    <d v="2022-11-14T00:00:00"/>
    <x v="0"/>
    <n v="3.49"/>
    <n v="630.3724928366762"/>
    <s v="In-store "/>
    <x v="1"/>
    <s v="Joao Silva"/>
    <s v="Lisbon"/>
    <s v="Joao Silva"/>
    <n v="2200"/>
  </r>
  <r>
    <n v="10488"/>
    <d v="2022-11-14T00:00:00"/>
    <x v="1"/>
    <n v="2.95"/>
    <n v="677.96610169491521"/>
    <s v="In-store "/>
    <x v="1"/>
    <s v="Joao Silva"/>
    <s v="Lisbon"/>
    <s v="Joao Silva"/>
    <n v="2000"/>
  </r>
  <r>
    <n v="10489"/>
    <d v="2022-11-14T00:00:00"/>
    <x v="2"/>
    <n v="4.99"/>
    <n v="200.40080160320639"/>
    <s v="In-store "/>
    <x v="1"/>
    <s v="Pablo Perez"/>
    <s v="Madrid"/>
    <s v="Pablo Perez"/>
    <n v="999.99999999999989"/>
  </r>
  <r>
    <n v="10490"/>
    <d v="2022-11-15T00:00:00"/>
    <x v="3"/>
    <n v="12.99"/>
    <n v="508.08314087759817"/>
    <s v="In-store "/>
    <x v="1"/>
    <s v="Pablo Perez"/>
    <s v="Madrid"/>
    <s v="Pablo Perez"/>
    <n v="6600"/>
  </r>
  <r>
    <n v="10491"/>
    <d v="2022-11-15T00:00:00"/>
    <x v="4"/>
    <n v="9.9499999999999993"/>
    <n v="201.00502512562818"/>
    <s v="In-store "/>
    <x v="1"/>
    <s v="Pablo Perez"/>
    <s v="Madrid"/>
    <s v="Pablo Perez"/>
    <n v="2000.0000000000002"/>
  </r>
  <r>
    <n v="10492"/>
    <d v="2022-11-15T00:00:00"/>
    <x v="0"/>
    <n v="3.49"/>
    <n v="573.06590257879645"/>
    <s v="In-store "/>
    <x v="1"/>
    <s v="Pablo Perez"/>
    <s v="Madrid"/>
    <s v="Pablo Perez"/>
    <n v="1999.9999999999998"/>
  </r>
  <r>
    <n v="10493"/>
    <d v="2022-11-15T00:00:00"/>
    <x v="1"/>
    <n v="2.95"/>
    <n v="677.96610169491521"/>
    <s v="In-store "/>
    <x v="1"/>
    <s v="Pablo Perez"/>
    <s v="Madrid"/>
    <s v="Pablo Perez"/>
    <n v="2000"/>
  </r>
  <r>
    <n v="10494"/>
    <d v="2022-11-15T00:00:00"/>
    <x v="2"/>
    <n v="4.99"/>
    <n v="200.40080160320639"/>
    <s v="In-store "/>
    <x v="1"/>
    <s v="Pablo Perez"/>
    <s v="Madrid"/>
    <s v="Pablo Perez"/>
    <n v="999.99999999999989"/>
  </r>
  <r>
    <n v="10495"/>
    <d v="2022-11-16T00:00:00"/>
    <x v="3"/>
    <n v="12.99"/>
    <n v="508.08314087759817"/>
    <s v="In-store "/>
    <x v="1"/>
    <s v="Pablo Perez"/>
    <s v="Madrid"/>
    <s v="Pablo Perez"/>
    <n v="6600"/>
  </r>
  <r>
    <n v="10496"/>
    <d v="2022-11-16T00:00:00"/>
    <x v="4"/>
    <n v="9.9499999999999993"/>
    <n v="201.00502512562818"/>
    <s v="In-store "/>
    <x v="1"/>
    <s v="Pablo Perez"/>
    <s v="Madrid"/>
    <s v="Pablo Perez"/>
    <n v="2000.0000000000002"/>
  </r>
  <r>
    <n v="10497"/>
    <d v="2022-11-16T00:00:00"/>
    <x v="0"/>
    <n v="3.49"/>
    <n v="573.06590257879645"/>
    <s v="In-store "/>
    <x v="1"/>
    <s v="Pablo Perez"/>
    <s v="Madrid"/>
    <s v="Pablo Perez"/>
    <n v="1999.9999999999998"/>
  </r>
  <r>
    <n v="10498"/>
    <d v="2022-11-16T00:00:00"/>
    <x v="1"/>
    <n v="2.95"/>
    <n v="677.96610169491521"/>
    <s v="Drive-thru "/>
    <x v="1"/>
    <s v="Pablo Perez"/>
    <s v="Madrid"/>
    <s v="Pablo Perez"/>
    <n v="2000"/>
  </r>
  <r>
    <n v="10499"/>
    <d v="2022-11-16T00:00:00"/>
    <x v="2"/>
    <n v="4.99"/>
    <n v="200.40080160320639"/>
    <s v="Drive-thru "/>
    <x v="1"/>
    <s v="Pablo Perez"/>
    <s v="Madrid"/>
    <s v="Pablo Perez"/>
    <n v="999.99999999999989"/>
  </r>
  <r>
    <n v="10500"/>
    <d v="2022-11-17T00:00:00"/>
    <x v="3"/>
    <n v="12.99"/>
    <n v="523.47959969207079"/>
    <s v="Drive-thru "/>
    <x v="1"/>
    <s v="Pablo Perez"/>
    <s v="Madrid"/>
    <s v="Pablo Perez"/>
    <n v="6800"/>
  </r>
  <r>
    <n v="10501"/>
    <d v="2022-11-17T00:00:00"/>
    <x v="4"/>
    <n v="9.9499999999999993"/>
    <n v="201.00502512562818"/>
    <s v="Drive-thru "/>
    <x v="1"/>
    <s v="Pablo Perez"/>
    <s v="Madrid"/>
    <s v="Pablo Perez"/>
    <n v="2000.0000000000002"/>
  </r>
  <r>
    <n v="10502"/>
    <d v="2022-11-17T00:00:00"/>
    <x v="0"/>
    <n v="3.49"/>
    <n v="630.3724928366762"/>
    <s v="Drive-thru "/>
    <x v="1"/>
    <s v="Pablo Perez"/>
    <s v="Madrid"/>
    <s v="Pablo Perez"/>
    <n v="2200"/>
  </r>
  <r>
    <n v="10503"/>
    <d v="2022-11-17T00:00:00"/>
    <x v="1"/>
    <n v="2.95"/>
    <n v="677.96610169491521"/>
    <s v="Drive-thru "/>
    <x v="1"/>
    <s v="Pablo Perez"/>
    <s v="Madrid"/>
    <s v="Pablo Perez"/>
    <n v="2000"/>
  </r>
  <r>
    <n v="10504"/>
    <d v="2022-11-17T00:00:00"/>
    <x v="2"/>
    <n v="4.99"/>
    <n v="200.40080160320639"/>
    <s v="Drive-thru "/>
    <x v="1"/>
    <s v="Pablo Perez"/>
    <s v="Madrid"/>
    <s v="Pablo Perez"/>
    <n v="999.99999999999989"/>
  </r>
  <r>
    <n v="10505"/>
    <d v="2022-11-18T00:00:00"/>
    <x v="3"/>
    <n v="12.99"/>
    <n v="538.87605850654347"/>
    <s v="Drive-thru "/>
    <x v="1"/>
    <s v="Pablo Perez"/>
    <s v="Madrid"/>
    <s v="Pablo Perez"/>
    <n v="7000"/>
  </r>
  <r>
    <n v="10506"/>
    <d v="2022-11-18T00:00:00"/>
    <x v="4"/>
    <n v="9.9499999999999993"/>
    <n v="201.00502512562818"/>
    <s v="Drive-thru "/>
    <x v="1"/>
    <s v="Pablo Perez"/>
    <s v="Madrid"/>
    <s v="Pablo Perez"/>
    <n v="2000.0000000000002"/>
  </r>
  <r>
    <n v="10507"/>
    <d v="2022-11-18T00:00:00"/>
    <x v="0"/>
    <n v="3.49"/>
    <n v="687.67908309455584"/>
    <s v="Drive-thru "/>
    <x v="1"/>
    <s v="Pablo Perez"/>
    <s v="Madrid"/>
    <s v="Pablo Perez"/>
    <n v="2400"/>
  </r>
  <r>
    <n v="10508"/>
    <d v="2022-11-18T00:00:00"/>
    <x v="1"/>
    <n v="2.95"/>
    <n v="677.96610169491521"/>
    <s v="Drive-thru "/>
    <x v="1"/>
    <s v="Pablo Perez"/>
    <s v="Madrid"/>
    <s v="Pablo Perez"/>
    <n v="2000"/>
  </r>
  <r>
    <n v="10509"/>
    <d v="2022-11-18T00:00:00"/>
    <x v="2"/>
    <n v="4.99"/>
    <n v="200.40080160320639"/>
    <s v="Drive-thru "/>
    <x v="1"/>
    <s v="Pablo Perez"/>
    <s v="Madrid"/>
    <s v="Pablo Perez"/>
    <n v="999.99999999999989"/>
  </r>
  <r>
    <n v="10510"/>
    <d v="2022-11-19T00:00:00"/>
    <x v="3"/>
    <n v="12.99"/>
    <n v="508.08314087759817"/>
    <s v="Drive-thru "/>
    <x v="1"/>
    <s v="Pablo Perez"/>
    <s v="Madrid"/>
    <s v="Pablo Perez"/>
    <n v="6600"/>
  </r>
  <r>
    <n v="10511"/>
    <d v="2022-11-19T00:00:00"/>
    <x v="4"/>
    <n v="9.9499999999999993"/>
    <n v="201.00502512562818"/>
    <s v="Drive-thru "/>
    <x v="1"/>
    <s v="Joao Silva"/>
    <s v="Lisbon"/>
    <s v="Joao Silva"/>
    <n v="2000.0000000000002"/>
  </r>
  <r>
    <n v="10512"/>
    <d v="2022-11-19T00:00:00"/>
    <x v="0"/>
    <n v="3.49"/>
    <n v="687.67908309455584"/>
    <s v="Drive-thru "/>
    <x v="1"/>
    <s v="Joao Silva"/>
    <s v="Lisbon"/>
    <s v="Joao Silva"/>
    <n v="2400"/>
  </r>
  <r>
    <n v="10513"/>
    <d v="2022-11-19T00:00:00"/>
    <x v="1"/>
    <n v="2.95"/>
    <n v="677.96610169491521"/>
    <s v="Drive-thru "/>
    <x v="2"/>
    <s v="Joao Silva"/>
    <s v="Lisbon"/>
    <s v="Joao Silva"/>
    <n v="2000"/>
  </r>
  <r>
    <n v="10514"/>
    <d v="2022-11-19T00:00:00"/>
    <x v="2"/>
    <n v="4.99"/>
    <n v="200.40080160320639"/>
    <s v="Drive-thru "/>
    <x v="2"/>
    <s v="Joao Silva"/>
    <s v="Lisbon"/>
    <s v="Joao Silva"/>
    <n v="999.99999999999989"/>
  </r>
  <r>
    <n v="10515"/>
    <d v="2022-11-20T00:00:00"/>
    <x v="3"/>
    <n v="12.99"/>
    <n v="477.29022324865281"/>
    <s v="Drive-thru "/>
    <x v="2"/>
    <s v="Joao Silva"/>
    <s v="Lisbon"/>
    <s v="Joao Silva"/>
    <n v="6200"/>
  </r>
  <r>
    <n v="10516"/>
    <d v="2022-11-20T00:00:00"/>
    <x v="4"/>
    <n v="9.9499999999999993"/>
    <n v="201.00502512562818"/>
    <s v="Drive-thru "/>
    <x v="2"/>
    <s v="Joao Silva"/>
    <s v="Lisbon"/>
    <s v="Joao Silva"/>
    <n v="2000.0000000000002"/>
  </r>
  <r>
    <n v="10483"/>
    <d v="2022-11-13T00:00:00"/>
    <x v="1"/>
    <n v="2.95"/>
    <n v="677.96610169491521"/>
    <s v="In-store "/>
    <x v="1"/>
    <s v="Joao    Silva"/>
    <s v="Lisbon"/>
    <s v="Joao Silva"/>
    <n v="2000"/>
  </r>
  <r>
    <n v="10484"/>
    <d v="2022-11-13T00:00:00"/>
    <x v="2"/>
    <n v="4.99"/>
    <n v="200.40080160320639"/>
    <s v="In-store "/>
    <x v="1"/>
    <s v="Joao    Silva"/>
    <s v="Lisbon"/>
    <s v="Joao Silva"/>
    <n v="999.99999999999989"/>
  </r>
  <r>
    <n v="10485"/>
    <d v="2022-11-14T00:00:00"/>
    <x v="3"/>
    <n v="12.99"/>
    <n v="523.47959969207079"/>
    <s v="In-store "/>
    <x v="1"/>
    <s v="Joao    Silva"/>
    <s v="Lisbon"/>
    <s v="Joao Silva"/>
    <n v="6800"/>
  </r>
  <r>
    <n v="10520"/>
    <d v="2022-11-21T00:00:00"/>
    <x v="3"/>
    <n v="12.99"/>
    <n v="492.68668206312549"/>
    <s v="Drive-thru "/>
    <x v="2"/>
    <s v="Remy Monet"/>
    <s v="Paris"/>
    <s v="Remy Monet"/>
    <n v="6400"/>
  </r>
  <r>
    <n v="10521"/>
    <d v="2022-11-21T00:00:00"/>
    <x v="4"/>
    <n v="9.9499999999999993"/>
    <n v="201.00502512562818"/>
    <s v="Drive-thru "/>
    <x v="2"/>
    <s v="Remy Monet"/>
    <s v="Paris"/>
    <s v="Remy Monet"/>
    <n v="2000.0000000000002"/>
  </r>
  <r>
    <n v="10522"/>
    <d v="2022-11-21T00:00:00"/>
    <x v="0"/>
    <n v="3.49"/>
    <n v="687.67908309455584"/>
    <s v="Drive-thru "/>
    <x v="2"/>
    <s v="Remy Monet"/>
    <s v="Paris"/>
    <s v="Remy Monet"/>
    <n v="2400"/>
  </r>
  <r>
    <n v="10523"/>
    <d v="2022-11-21T00:00:00"/>
    <x v="1"/>
    <n v="2.95"/>
    <n v="745.7627118644067"/>
    <s v="Drive-thru "/>
    <x v="2"/>
    <s v="Remy Monet"/>
    <s v="Paris"/>
    <s v="Remy Monet"/>
    <n v="2200"/>
  </r>
  <r>
    <n v="10524"/>
    <d v="2022-11-21T00:00:00"/>
    <x v="2"/>
    <n v="4.99"/>
    <n v="200.40080160320639"/>
    <s v="Drive-thru "/>
    <x v="2"/>
    <s v="Remy Monet"/>
    <s v="Paris"/>
    <s v="Remy Monet"/>
    <n v="999.99999999999989"/>
  </r>
  <r>
    <n v="10525"/>
    <d v="2022-11-22T00:00:00"/>
    <x v="3"/>
    <n v="12.99"/>
    <n v="461.89376443418013"/>
    <s v="Drive-thru "/>
    <x v="2"/>
    <s v="Remy Monet"/>
    <s v="Paris"/>
    <s v="Remy Monet"/>
    <n v="6000"/>
  </r>
  <r>
    <n v="10526"/>
    <d v="2022-11-22T00:00:00"/>
    <x v="4"/>
    <n v="9.9499999999999993"/>
    <n v="201.00502512562818"/>
    <s v="Drive-thru "/>
    <x v="2"/>
    <s v="Remy Monet"/>
    <s v="Paris"/>
    <s v="Remy Monet"/>
    <n v="2000.0000000000002"/>
  </r>
  <r>
    <n v="10527"/>
    <d v="2022-11-22T00:00:00"/>
    <x v="0"/>
    <n v="3.49"/>
    <n v="687.67908309455584"/>
    <s v="Drive-thru "/>
    <x v="2"/>
    <s v="Remy Monet"/>
    <s v="Paris"/>
    <s v="Remy Monet"/>
    <n v="2400"/>
  </r>
  <r>
    <n v="10528"/>
    <d v="2022-11-22T00:00:00"/>
    <x v="1"/>
    <n v="2.95"/>
    <n v="745.7627118644067"/>
    <s v="Drive-thru "/>
    <x v="2"/>
    <s v="Remy Monet"/>
    <s v="Paris"/>
    <s v="Remy Monet"/>
    <n v="2200"/>
  </r>
  <r>
    <n v="10529"/>
    <d v="2022-11-22T00:00:00"/>
    <x v="2"/>
    <n v="4.99"/>
    <n v="200.40080160320639"/>
    <s v="Drive-thru "/>
    <x v="2"/>
    <s v="Remy Monet"/>
    <s v="Paris"/>
    <s v="Remy Monet"/>
    <n v="999.99999999999989"/>
  </r>
  <r>
    <n v="10530"/>
    <d v="2022-11-23T00:00:00"/>
    <x v="3"/>
    <n v="12.99"/>
    <n v="477.29022324865281"/>
    <s v="Drive-thru "/>
    <x v="2"/>
    <s v="Remy Monet"/>
    <s v="Paris"/>
    <s v="Remy Monet"/>
    <n v="6200"/>
  </r>
  <r>
    <n v="10531"/>
    <d v="2022-11-23T00:00:00"/>
    <x v="4"/>
    <n v="9.9499999999999993"/>
    <n v="201.00502512562818"/>
    <s v="Drive-thru "/>
    <x v="2"/>
    <s v="Remy Monet"/>
    <s v="Paris"/>
    <s v="Remy Monet"/>
    <n v="2000.0000000000002"/>
  </r>
  <r>
    <n v="10532"/>
    <d v="2022-11-23T00:00:00"/>
    <x v="0"/>
    <n v="3.49"/>
    <n v="687.67908309455584"/>
    <s v="Drive-thru "/>
    <x v="2"/>
    <s v="Joao Silva"/>
    <s v="Lisbon"/>
    <s v="Joao Silva"/>
    <n v="2400"/>
  </r>
  <r>
    <n v="10533"/>
    <d v="2022-11-23T00:00:00"/>
    <x v="1"/>
    <n v="2.95"/>
    <n v="745.7627118644067"/>
    <s v="Drive-thru "/>
    <x v="2"/>
    <s v="Joao Silva"/>
    <s v="Lisbon"/>
    <s v="Joao Silva"/>
    <n v="2200"/>
  </r>
  <r>
    <n v="10534"/>
    <d v="2022-11-23T00:00:00"/>
    <x v="2"/>
    <n v="4.99"/>
    <n v="200.40080160320639"/>
    <s v="Drive-thru "/>
    <x v="2"/>
    <s v="Pablo Perez"/>
    <s v="Madrid"/>
    <s v="Pablo Perez"/>
    <n v="999.99999999999989"/>
  </r>
  <r>
    <n v="10535"/>
    <d v="2022-11-24T00:00:00"/>
    <x v="3"/>
    <n v="12.99"/>
    <n v="477.29022324865281"/>
    <s v="Drive-thru "/>
    <x v="1"/>
    <s v="Pablo Perez"/>
    <s v="Madrid"/>
    <s v="Pablo Perez"/>
    <n v="6200"/>
  </r>
  <r>
    <n v="10536"/>
    <d v="2022-11-24T00:00:00"/>
    <x v="4"/>
    <n v="9.9499999999999993"/>
    <n v="201.00502512562818"/>
    <s v="Drive-thru "/>
    <x v="1"/>
    <s v="Pablo Perez"/>
    <s v="Madrid"/>
    <s v="Pablo Perez"/>
    <n v="2000.0000000000002"/>
  </r>
  <r>
    <n v="10537"/>
    <d v="2022-11-24T00:00:00"/>
    <x v="0"/>
    <n v="3.49"/>
    <n v="630.3724928366762"/>
    <s v="Drive-thru "/>
    <x v="1"/>
    <s v="Pablo Perez"/>
    <s v="Madrid"/>
    <s v="Pablo Perez"/>
    <n v="2200"/>
  </r>
  <r>
    <n v="10538"/>
    <d v="2022-11-24T00:00:00"/>
    <x v="1"/>
    <n v="2.95"/>
    <n v="745.7627118644067"/>
    <s v="Drive-thru "/>
    <x v="1"/>
    <s v="Pablo Perez"/>
    <s v="Madrid"/>
    <s v="Pablo Perez"/>
    <n v="2200"/>
  </r>
  <r>
    <n v="10539"/>
    <d v="2022-11-24T00:00:00"/>
    <x v="2"/>
    <n v="4.99"/>
    <n v="200.40080160320639"/>
    <s v="Drive-thru "/>
    <x v="1"/>
    <s v="Pablo Perez"/>
    <s v="Madrid"/>
    <s v="Pablo Perez"/>
    <n v="999.99999999999989"/>
  </r>
  <r>
    <n v="10540"/>
    <d v="2022-11-25T00:00:00"/>
    <x v="3"/>
    <n v="12.99"/>
    <n v="461.89376443418013"/>
    <s v="Drive-thru "/>
    <x v="1"/>
    <s v="Pablo Perez"/>
    <s v="Madrid"/>
    <s v="Pablo Perez"/>
    <n v="6000"/>
  </r>
  <r>
    <n v="10541"/>
    <d v="2022-11-25T00:00:00"/>
    <x v="4"/>
    <n v="9.9499999999999993"/>
    <n v="201.00502512562818"/>
    <s v="Drive-thru "/>
    <x v="1"/>
    <s v="Tom Jackson"/>
    <s v="London"/>
    <s v="Tom Jackson"/>
    <n v="2000.0000000000002"/>
  </r>
  <r>
    <n v="10542"/>
    <d v="2022-11-25T00:00:00"/>
    <x v="0"/>
    <n v="3.49"/>
    <n v="630.3724928366762"/>
    <s v="Drive-thru "/>
    <x v="1"/>
    <s v="Tom Jackson"/>
    <s v="London"/>
    <s v="Tom Jackson"/>
    <n v="2200"/>
  </r>
  <r>
    <n v="10543"/>
    <d v="2022-11-25T00:00:00"/>
    <x v="1"/>
    <n v="2.95"/>
    <n v="745.7627118644067"/>
    <s v="Drive-thru "/>
    <x v="1"/>
    <s v="Tom Jackson"/>
    <s v="London"/>
    <s v="Tom Jackson"/>
    <n v="2200"/>
  </r>
  <r>
    <n v="10544"/>
    <d v="2022-11-25T00:00:00"/>
    <x v="2"/>
    <n v="4.99"/>
    <n v="200.40080160320639"/>
    <s v="Drive-thru "/>
    <x v="1"/>
    <s v="Tom Jackson"/>
    <s v="London"/>
    <s v="Tom Jackson"/>
    <n v="999.99999999999989"/>
  </r>
  <r>
    <n v="10545"/>
    <d v="2022-11-26T00:00:00"/>
    <x v="3"/>
    <n v="12.99"/>
    <n v="446.49730561970739"/>
    <s v="Drive-thru "/>
    <x v="1"/>
    <s v="Tom Jackson"/>
    <s v="London"/>
    <s v="Tom Jackson"/>
    <n v="5799.9999999999991"/>
  </r>
  <r>
    <n v="10546"/>
    <d v="2022-11-26T00:00:00"/>
    <x v="4"/>
    <n v="9.9499999999999993"/>
    <n v="201.00502512562818"/>
    <s v="Drive-thru "/>
    <x v="1"/>
    <s v="Tom Jackson"/>
    <s v="London"/>
    <s v="Tom Jackson"/>
    <n v="2000.0000000000002"/>
  </r>
  <r>
    <n v="10547"/>
    <d v="2022-11-26T00:00:00"/>
    <x v="0"/>
    <n v="3.49"/>
    <n v="630.3724928366762"/>
    <s v="Drive-thru "/>
    <x v="1"/>
    <s v="Tom Jackson"/>
    <s v="London"/>
    <s v="Tom Jackson"/>
    <n v="2200"/>
  </r>
  <r>
    <n v="10548"/>
    <d v="2022-11-26T00:00:00"/>
    <x v="1"/>
    <n v="2.95"/>
    <n v="745.7627118644067"/>
    <s v="Drive-thru "/>
    <x v="1"/>
    <s v="Tom Jackson"/>
    <s v="London"/>
    <s v="Tom Jackson"/>
    <n v="2200"/>
  </r>
  <r>
    <n v="10549"/>
    <d v="2022-11-26T00:00:00"/>
    <x v="2"/>
    <n v="4.99"/>
    <n v="200.40080160320639"/>
    <s v="Drive-thru "/>
    <x v="1"/>
    <s v="Tom Jackson"/>
    <s v="London"/>
    <s v="Tom Jackson"/>
    <n v="999.99999999999989"/>
  </r>
  <r>
    <n v="10550"/>
    <d v="2022-11-27T00:00:00"/>
    <x v="3"/>
    <n v="12.99"/>
    <n v="461.89376443418013"/>
    <s v="Drive-thru "/>
    <x v="1"/>
    <s v="Tom Jackson"/>
    <s v="London"/>
    <s v="Tom Jackson"/>
    <n v="6000"/>
  </r>
  <r>
    <n v="10551"/>
    <d v="2022-11-27T00:00:00"/>
    <x v="4"/>
    <n v="9.9499999999999993"/>
    <n v="201.00502512562818"/>
    <s v="Drive-thru "/>
    <x v="1"/>
    <s v="Tom Jackson"/>
    <s v="London"/>
    <s v="Tom Jackson"/>
    <n v="2000.0000000000002"/>
  </r>
  <r>
    <n v="10552"/>
    <d v="2022-11-27T00:00:00"/>
    <x v="0"/>
    <n v="3.49"/>
    <n v="630.3724928366762"/>
    <s v="Online "/>
    <x v="1"/>
    <s v="Tom Jackson"/>
    <s v="London"/>
    <s v="Tom Jackson"/>
    <n v="2200"/>
  </r>
  <r>
    <n v="10553"/>
    <d v="2022-11-27T00:00:00"/>
    <x v="1"/>
    <n v="2.95"/>
    <n v="745.7627118644067"/>
    <s v="Online "/>
    <x v="1"/>
    <s v="Tom Jackson"/>
    <s v="London"/>
    <s v="Tom Jackson"/>
    <n v="2200"/>
  </r>
  <r>
    <n v="10554"/>
    <d v="2022-11-27T00:00:00"/>
    <x v="2"/>
    <n v="4.99"/>
    <n v="200.40080160320639"/>
    <s v="Online "/>
    <x v="1"/>
    <s v="Tom Jackson"/>
    <s v="London"/>
    <s v="Tom Jackson"/>
    <n v="999.99999999999989"/>
  </r>
  <r>
    <n v="10555"/>
    <d v="2022-11-28T00:00:00"/>
    <x v="3"/>
    <n v="12.99"/>
    <n v="477.29022324865281"/>
    <s v="Online "/>
    <x v="1"/>
    <s v="Tom Jackson"/>
    <s v="London"/>
    <s v="Tom Jackson"/>
    <n v="6200"/>
  </r>
  <r>
    <n v="10556"/>
    <d v="2022-11-28T00:00:00"/>
    <x v="4"/>
    <n v="9.9499999999999993"/>
    <n v="201.00502512562818"/>
    <s v="Online "/>
    <x v="1"/>
    <s v="Tom Jackson"/>
    <s v="London"/>
    <s v="Tom Jackson"/>
    <n v="2000.0000000000002"/>
  </r>
  <r>
    <n v="10557"/>
    <d v="2022-11-28T00:00:00"/>
    <x v="0"/>
    <n v="3.49"/>
    <n v="630.3724928366762"/>
    <s v="Online "/>
    <x v="1"/>
    <s v="Tom Jackson"/>
    <s v="London"/>
    <s v="Tom Jackson"/>
    <n v="2200"/>
  </r>
  <r>
    <n v="10558"/>
    <d v="2022-11-28T00:00:00"/>
    <x v="1"/>
    <n v="2.95"/>
    <n v="677.96610169491521"/>
    <s v="Online "/>
    <x v="1"/>
    <s v="Tom Jackson"/>
    <s v="London"/>
    <s v="Tom Jackson"/>
    <n v="2000"/>
  </r>
  <r>
    <n v="10559"/>
    <d v="2022-11-28T00:00:00"/>
    <x v="2"/>
    <n v="4.99"/>
    <n v="200.40080160320639"/>
    <s v="Online "/>
    <x v="1"/>
    <s v="Tom Jackson"/>
    <s v="London"/>
    <s v="Tom Jackson"/>
    <n v="999.99999999999989"/>
  </r>
  <r>
    <n v="10560"/>
    <d v="2022-11-29T00:00:00"/>
    <x v="3"/>
    <n v="12.99"/>
    <n v="477.29022324865281"/>
    <s v="Online "/>
    <x v="1"/>
    <s v="Tom Jackson"/>
    <s v="London"/>
    <s v="Tom Jackson"/>
    <n v="6200"/>
  </r>
  <r>
    <n v="10561"/>
    <d v="2022-11-29T00:00:00"/>
    <x v="4"/>
    <n v="9.9499999999999993"/>
    <n v="201.00502512562818"/>
    <s v="Online "/>
    <x v="1"/>
    <s v="Tom Jackson"/>
    <s v="London"/>
    <s v="Tom Jackson"/>
    <n v="2000.0000000000002"/>
  </r>
  <r>
    <n v="10562"/>
    <d v="2022-11-29T00:00:00"/>
    <x v="0"/>
    <n v="3.49"/>
    <n v="630.3724928366762"/>
    <s v="Online "/>
    <x v="1"/>
    <s v="Tom Jackson"/>
    <s v="London"/>
    <s v="Tom Jackson"/>
    <n v="2200"/>
  </r>
  <r>
    <n v="10563"/>
    <d v="2022-11-29T00:00:00"/>
    <x v="1"/>
    <n v="2.95"/>
    <n v="677.96610169491521"/>
    <s v="Online "/>
    <x v="1"/>
    <s v="Tom Jackson"/>
    <s v="London"/>
    <s v="Tom Jackson"/>
    <n v="2000"/>
  </r>
  <r>
    <n v="10564"/>
    <d v="2022-11-29T00:00:00"/>
    <x v="2"/>
    <n v="4.99"/>
    <n v="200.40080160320639"/>
    <s v="Online "/>
    <x v="1"/>
    <s v="Tom Jackson"/>
    <s v="London"/>
    <s v="Tom Jackson"/>
    <n v="999.99999999999989"/>
  </r>
  <r>
    <n v="10565"/>
    <d v="2022-11-30T00:00:00"/>
    <x v="3"/>
    <n v="12.99"/>
    <n v="492.68668206312549"/>
    <s v="Online "/>
    <x v="1"/>
    <s v="Tom Jackson"/>
    <s v="London"/>
    <s v="Tom Jackson"/>
    <n v="6400"/>
  </r>
  <r>
    <n v="10566"/>
    <d v="2022-11-30T00:00:00"/>
    <x v="4"/>
    <n v="9.9499999999999993"/>
    <n v="201.00502512562818"/>
    <s v="Online "/>
    <x v="1"/>
    <s v="Tom Jackson"/>
    <s v="London"/>
    <s v="Tom Jackson"/>
    <n v="2000.0000000000002"/>
  </r>
  <r>
    <n v="10567"/>
    <d v="2022-11-30T00:00:00"/>
    <x v="0"/>
    <n v="3.49"/>
    <n v="630.3724928366762"/>
    <s v="Online "/>
    <x v="1"/>
    <s v="Tom Jackson"/>
    <s v="London"/>
    <s v="Tom Jackson"/>
    <n v="2200"/>
  </r>
  <r>
    <n v="10568"/>
    <d v="2022-11-30T00:00:00"/>
    <x v="1"/>
    <n v="2.95"/>
    <n v="677.96610169491521"/>
    <s v="Online "/>
    <x v="1"/>
    <s v="Tom Jackson"/>
    <s v="London"/>
    <s v="Tom Jackson"/>
    <n v="2000"/>
  </r>
  <r>
    <n v="10569"/>
    <d v="2022-11-30T00:00:00"/>
    <x v="2"/>
    <n v="4.99"/>
    <n v="200.40080160320639"/>
    <s v="Online "/>
    <x v="1"/>
    <s v="Tom Jackson"/>
    <s v="London"/>
    <s v="Tom Jackson"/>
    <n v="999.99999999999989"/>
  </r>
  <r>
    <n v="10570"/>
    <d v="2022-12-01T00:00:00"/>
    <x v="3"/>
    <n v="12.99"/>
    <n v="492.68668206312549"/>
    <s v="Online "/>
    <x v="1"/>
    <s v="Tom Jackson"/>
    <s v="London"/>
    <s v="Tom Jackson"/>
    <n v="6400"/>
  </r>
  <r>
    <n v="10571"/>
    <d v="2022-12-01T00:00:00"/>
    <x v="4"/>
    <n v="9.9499999999999993"/>
    <n v="201.00502512562818"/>
    <s v="Online "/>
    <x v="1"/>
    <s v="Tom Jackson"/>
    <s v="London"/>
    <s v="Tom Jackson"/>
    <n v="2000.0000000000002"/>
  </r>
  <r>
    <n v="10572"/>
    <d v="2022-12-01T00:00:00"/>
    <x v="0"/>
    <n v="3.49"/>
    <n v="573.06590257879645"/>
    <s v="Online "/>
    <x v="1"/>
    <s v="Remy Monet"/>
    <s v="Paris"/>
    <s v="Remy Monet"/>
    <n v="1999.9999999999998"/>
  </r>
  <r>
    <n v="10573"/>
    <d v="2022-12-01T00:00:00"/>
    <x v="1"/>
    <n v="2.95"/>
    <n v="677.96610169491521"/>
    <s v="Online "/>
    <x v="1"/>
    <s v="Remy Monet"/>
    <s v="Paris"/>
    <s v="Remy Monet"/>
    <n v="2000"/>
  </r>
  <r>
    <n v="10574"/>
    <d v="2022-12-01T00:00:00"/>
    <x v="2"/>
    <n v="4.99"/>
    <n v="200.40080160320639"/>
    <s v="Online "/>
    <x v="1"/>
    <s v="Remy Monet"/>
    <s v="Paris"/>
    <s v="Remy Monet"/>
    <n v="999.99999999999989"/>
  </r>
  <r>
    <n v="10575"/>
    <d v="2022-12-02T00:00:00"/>
    <x v="3"/>
    <n v="12.99"/>
    <n v="523.47959969207079"/>
    <s v="Online "/>
    <x v="1"/>
    <s v="Remy Monet"/>
    <s v="Paris"/>
    <s v="Remy Monet"/>
    <n v="6800"/>
  </r>
  <r>
    <n v="10576"/>
    <d v="2022-12-02T00:00:00"/>
    <x v="4"/>
    <n v="9.9499999999999993"/>
    <n v="201.00502512562818"/>
    <s v="Online "/>
    <x v="1"/>
    <s v="Remy Monet"/>
    <s v="Paris"/>
    <s v="Remy Monet"/>
    <n v="2000.0000000000002"/>
  </r>
  <r>
    <n v="10577"/>
    <d v="2022-12-02T00:00:00"/>
    <x v="0"/>
    <n v="3.49"/>
    <n v="630.3724928366762"/>
    <s v="Online "/>
    <x v="1"/>
    <s v="Remy Monet"/>
    <s v="Paris"/>
    <s v="Remy Monet"/>
    <n v="2200"/>
  </r>
  <r>
    <n v="10578"/>
    <d v="2022-12-02T00:00:00"/>
    <x v="1"/>
    <n v="2.95"/>
    <n v="677.96610169491521"/>
    <s v="Online "/>
    <x v="1"/>
    <s v="Remy Monet"/>
    <s v="Paris"/>
    <s v="Remy Monet"/>
    <n v="2000"/>
  </r>
  <r>
    <n v="10579"/>
    <d v="2022-12-02T00:00:00"/>
    <x v="2"/>
    <n v="4.99"/>
    <n v="200.40080160320639"/>
    <s v="Online "/>
    <x v="1"/>
    <s v="Remy Monet"/>
    <s v="Paris"/>
    <s v="Remy Monet"/>
    <n v="999.99999999999989"/>
  </r>
  <r>
    <n v="10580"/>
    <d v="2022-12-03T00:00:00"/>
    <x v="3"/>
    <n v="12.99"/>
    <n v="523.47959969207079"/>
    <s v="Online "/>
    <x v="1"/>
    <s v="Remy Monet"/>
    <s v="Paris"/>
    <s v="Remy Monet"/>
    <n v="6800"/>
  </r>
  <r>
    <n v="10581"/>
    <d v="2022-12-03T00:00:00"/>
    <x v="4"/>
    <n v="9.9499999999999993"/>
    <n v="201.00502512562818"/>
    <s v="Online "/>
    <x v="1"/>
    <s v="Remy Monet"/>
    <s v="Paris"/>
    <s v="Remy Monet"/>
    <n v="2000.0000000000002"/>
  </r>
  <r>
    <n v="10582"/>
    <d v="2022-12-03T00:00:00"/>
    <x v="0"/>
    <n v="3.49"/>
    <n v="630.3724928366762"/>
    <s v="Online "/>
    <x v="1"/>
    <s v="Tom Jackson"/>
    <s v="London"/>
    <s v="Tom Jackson"/>
    <n v="2200"/>
  </r>
  <r>
    <n v="10583"/>
    <d v="2022-12-03T00:00:00"/>
    <x v="1"/>
    <n v="2.95"/>
    <n v="677.96610169491521"/>
    <s v="Online "/>
    <x v="1"/>
    <s v="Tom Jackson"/>
    <s v="London"/>
    <s v="Tom Jackson"/>
    <n v="2000"/>
  </r>
  <r>
    <n v="10584"/>
    <d v="2022-12-03T00:00:00"/>
    <x v="2"/>
    <n v="4.99"/>
    <n v="200.40080160320639"/>
    <s v="Online "/>
    <x v="1"/>
    <s v="Tom Jackson"/>
    <s v="London"/>
    <s v="Tom Jackson"/>
    <n v="999.99999999999989"/>
  </r>
  <r>
    <n v="10585"/>
    <d v="2022-12-04T00:00:00"/>
    <x v="3"/>
    <n v="12.99"/>
    <n v="538.87605850654347"/>
    <s v="Online "/>
    <x v="1"/>
    <s v="Tom Jackson"/>
    <s v="London"/>
    <s v="Tom Jackson"/>
    <n v="7000"/>
  </r>
  <r>
    <n v="10586"/>
    <d v="2022-12-04T00:00:00"/>
    <x v="4"/>
    <n v="9.9499999999999993"/>
    <n v="201.00502512562818"/>
    <s v="Online "/>
    <x v="1"/>
    <s v="Tom Jackson"/>
    <s v="London"/>
    <s v="Tom Jackson"/>
    <n v="2000.0000000000002"/>
  </r>
  <r>
    <n v="10590"/>
    <d v="2022-12-05T00:00:00"/>
    <x v="3"/>
    <n v="12.99"/>
    <n v="554.27251732101615"/>
    <s v="Online "/>
    <x v="1"/>
    <s v="Tom Jackson"/>
    <s v="London"/>
    <s v="Tom Jackson"/>
    <n v="7200"/>
  </r>
  <r>
    <n v="10591"/>
    <d v="2022-12-05T00:00:00"/>
    <x v="4"/>
    <n v="9.9499999999999993"/>
    <n v="201.00502512562818"/>
    <s v="Online "/>
    <x v="1"/>
    <s v="Tom Jackson"/>
    <s v="London"/>
    <s v="Tom Jackson"/>
    <n v="2000.0000000000002"/>
  </r>
  <r>
    <n v="10592"/>
    <d v="2022-12-05T00:00:00"/>
    <x v="0"/>
    <n v="3.49"/>
    <n v="573.06590257879645"/>
    <s v="Online "/>
    <x v="1"/>
    <s v="Tom Jackson"/>
    <s v="London"/>
    <s v="Tom Jackson"/>
    <n v="1999.9999999999998"/>
  </r>
  <r>
    <n v="10593"/>
    <d v="2022-12-05T00:00:00"/>
    <x v="1"/>
    <n v="2.95"/>
    <n v="677.96610169491521"/>
    <s v="Online "/>
    <x v="1"/>
    <s v="Tom Jackson"/>
    <s v="London"/>
    <s v="Tom Jackson"/>
    <n v="2000"/>
  </r>
  <r>
    <n v="10594"/>
    <d v="2022-12-05T00:00:00"/>
    <x v="2"/>
    <n v="4.99"/>
    <n v="200.40080160320639"/>
    <s v="Online "/>
    <x v="1"/>
    <s v="Tom Jackson"/>
    <s v="London"/>
    <s v="Tom Jackson"/>
    <n v="999.99999999999989"/>
  </r>
  <r>
    <n v="10595"/>
    <d v="2022-12-06T00:00:00"/>
    <x v="3"/>
    <n v="12.99"/>
    <n v="538.87605850654347"/>
    <s v="Online "/>
    <x v="1"/>
    <s v="Tom Jackson"/>
    <s v="London"/>
    <s v="Tom Jackson"/>
    <n v="7000"/>
  </r>
  <r>
    <n v="10596"/>
    <d v="2022-12-06T00:00:00"/>
    <x v="4"/>
    <n v="9.9499999999999993"/>
    <n v="201.00502512562818"/>
    <s v="Online "/>
    <x v="1"/>
    <s v="Tom Jackson"/>
    <s v="London"/>
    <s v="Tom Jackson"/>
    <n v="2000.0000000000002"/>
  </r>
  <r>
    <n v="10597"/>
    <d v="2022-12-06T00:00:00"/>
    <x v="0"/>
    <n v="3.49"/>
    <n v="573.06590257879645"/>
    <s v="Online "/>
    <x v="1"/>
    <s v="Tom Jackson"/>
    <s v="London"/>
    <s v="Tom Jackson"/>
    <n v="1999.9999999999998"/>
  </r>
  <r>
    <n v="10598"/>
    <d v="2022-12-06T00:00:00"/>
    <x v="1"/>
    <n v="2.95"/>
    <n v="677.96610169491521"/>
    <s v="Online "/>
    <x v="1"/>
    <s v="Tom Jackson"/>
    <s v="London"/>
    <s v="Tom Jackson"/>
    <n v="2000"/>
  </r>
  <r>
    <n v="10599"/>
    <d v="2022-12-06T00:00:00"/>
    <x v="2"/>
    <n v="4.99"/>
    <n v="200.40080160320639"/>
    <s v="Online "/>
    <x v="1"/>
    <s v="Tom Jackson"/>
    <s v="London"/>
    <s v="Tom Jackson"/>
    <n v="999.99999999999989"/>
  </r>
  <r>
    <n v="10600"/>
    <d v="2022-12-07T00:00:00"/>
    <x v="3"/>
    <n v="12.99"/>
    <n v="523.47959969207079"/>
    <s v="Online "/>
    <x v="1"/>
    <s v="Tom Jackson"/>
    <s v="London"/>
    <s v="Tom Jackson"/>
    <n v="6800"/>
  </r>
  <r>
    <n v="10601"/>
    <d v="2022-12-07T00:00:00"/>
    <x v="4"/>
    <n v="9.9499999999999993"/>
    <n v="201.00502512562818"/>
    <s v="Online "/>
    <x v="1"/>
    <s v="Tom Jackson"/>
    <s v="London"/>
    <s v="Tom Jackson"/>
    <n v="2000.0000000000002"/>
  </r>
  <r>
    <n v="10602"/>
    <d v="2022-12-07T00:00:00"/>
    <x v="0"/>
    <n v="3.49"/>
    <n v="630.3724928366762"/>
    <s v="Online "/>
    <x v="2"/>
    <s v="Tom Jackson"/>
    <s v="London"/>
    <s v="Tom Jackson"/>
    <n v="2200"/>
  </r>
  <r>
    <n v="10603"/>
    <d v="2022-12-07T00:00:00"/>
    <x v="1"/>
    <n v="2.95"/>
    <n v="677.96610169491521"/>
    <s v="Online "/>
    <x v="2"/>
    <s v="Tom Jackson"/>
    <s v="London"/>
    <s v="Tom Jackson"/>
    <n v="2000"/>
  </r>
  <r>
    <n v="10604"/>
    <d v="2022-12-07T00:00:00"/>
    <x v="2"/>
    <n v="4.99"/>
    <n v="200.40080160320639"/>
    <s v="Online "/>
    <x v="2"/>
    <s v="Tom Jackson"/>
    <s v="London"/>
    <s v="Tom Jackson"/>
    <n v="999.99999999999989"/>
  </r>
  <r>
    <n v="10605"/>
    <d v="2022-12-08T00:00:00"/>
    <x v="3"/>
    <n v="12.99"/>
    <n v="538.87605850654347"/>
    <s v="Online "/>
    <x v="2"/>
    <s v="Tom Jackson"/>
    <s v="London"/>
    <s v="Tom Jackson"/>
    <n v="7000"/>
  </r>
  <r>
    <n v="10606"/>
    <d v="2022-12-08T00:00:00"/>
    <x v="4"/>
    <n v="9.9499999999999993"/>
    <n v="201.00502512562818"/>
    <s v="Online "/>
    <x v="2"/>
    <s v="Tom Jackson"/>
    <s v="London"/>
    <s v="Tom Jackson"/>
    <n v="2000.0000000000002"/>
  </r>
  <r>
    <n v="10607"/>
    <d v="2022-12-08T00:00:00"/>
    <x v="0"/>
    <n v="3.49"/>
    <n v="630.3724928366762"/>
    <s v="Online "/>
    <x v="2"/>
    <s v="Tom Jackson"/>
    <s v="London"/>
    <s v="Tom Jackson"/>
    <n v="2200"/>
  </r>
  <r>
    <n v="10608"/>
    <d v="2022-12-08T00:00:00"/>
    <x v="1"/>
    <n v="2.95"/>
    <n v="677.96610169491521"/>
    <s v="Online "/>
    <x v="0"/>
    <s v="Tom Jackson"/>
    <s v="London"/>
    <s v="Tom Jackson"/>
    <n v="2000"/>
  </r>
  <r>
    <n v="10609"/>
    <d v="2022-12-08T00:00:00"/>
    <x v="2"/>
    <n v="4.99"/>
    <n v="200.40080160320639"/>
    <s v="Online "/>
    <x v="0"/>
    <s v="Tom Jackson"/>
    <s v="London"/>
    <s v="Tom Jackson"/>
    <n v="999.99999999999989"/>
  </r>
  <r>
    <n v="10610"/>
    <d v="2022-12-09T00:00:00"/>
    <x v="3"/>
    <n v="12.99"/>
    <n v="569.66897613548883"/>
    <s v="Online "/>
    <x v="0"/>
    <s v="Tom Jackson"/>
    <s v="London"/>
    <s v="Tom Jackson"/>
    <n v="7400"/>
  </r>
  <r>
    <n v="10611"/>
    <d v="2022-12-09T00:00:00"/>
    <x v="4"/>
    <n v="9.9499999999999993"/>
    <n v="201.00502512562818"/>
    <s v="Online "/>
    <x v="0"/>
    <s v="Tom Jackson"/>
    <s v="London"/>
    <s v="Tom Jackson"/>
    <n v="2000.0000000000002"/>
  </r>
  <r>
    <n v="10612"/>
    <d v="2022-12-09T00:00:00"/>
    <x v="0"/>
    <n v="3.49"/>
    <n v="630.3724928366762"/>
    <s v="Online "/>
    <x v="0"/>
    <s v="Tom Jackson"/>
    <s v="London"/>
    <s v="Tom Jackson"/>
    <n v="2200"/>
  </r>
  <r>
    <n v="10613"/>
    <d v="2022-12-09T00:00:00"/>
    <x v="1"/>
    <n v="2.95"/>
    <n v="677.96610169491521"/>
    <s v="Online "/>
    <x v="0"/>
    <s v="Tom Jackson"/>
    <s v="London"/>
    <s v="Tom Jackson"/>
    <n v="2000"/>
  </r>
  <r>
    <n v="10614"/>
    <d v="2022-12-09T00:00:00"/>
    <x v="2"/>
    <n v="4.99"/>
    <n v="200.40080160320639"/>
    <s v="Online "/>
    <x v="0"/>
    <s v="Tom Jackson"/>
    <s v="London"/>
    <s v="Tom Jackson"/>
    <n v="999.99999999999989"/>
  </r>
  <r>
    <n v="10615"/>
    <d v="2022-12-10T00:00:00"/>
    <x v="3"/>
    <n v="12.99"/>
    <n v="569.66897613548883"/>
    <s v="Online "/>
    <x v="0"/>
    <s v="Tom Jackson"/>
    <s v="London"/>
    <s v="Tom Jackson"/>
    <n v="7400"/>
  </r>
  <r>
    <n v="10616"/>
    <d v="2022-12-10T00:00:00"/>
    <x v="4"/>
    <n v="9.9499999999999993"/>
    <n v="201.00502512562818"/>
    <s v="Online "/>
    <x v="0"/>
    <s v="Tom Jackson"/>
    <s v="London"/>
    <s v="Tom Jackson"/>
    <n v="2000.0000000000002"/>
  </r>
  <r>
    <n v="10617"/>
    <d v="2022-12-10T00:00:00"/>
    <x v="0"/>
    <n v="3.49"/>
    <n v="630.3724928366762"/>
    <s v="Online "/>
    <x v="0"/>
    <s v="Tom Jackson"/>
    <s v="London"/>
    <s v="Tom Jackson"/>
    <n v="2200"/>
  </r>
  <r>
    <n v="10618"/>
    <d v="2022-12-10T00:00:00"/>
    <x v="1"/>
    <n v="2.95"/>
    <n v="677.96610169491521"/>
    <s v="Online "/>
    <x v="0"/>
    <s v="Tom Jackson"/>
    <s v="London"/>
    <s v="Tom Jackson"/>
    <n v="2000"/>
  </r>
  <r>
    <n v="10619"/>
    <d v="2022-12-10T00:00:00"/>
    <x v="2"/>
    <n v="4.99"/>
    <n v="200.40080160320639"/>
    <s v="Online "/>
    <x v="0"/>
    <s v="Tom Jackson"/>
    <s v="London"/>
    <s v="Tom Jackson"/>
    <n v="999.99999999999989"/>
  </r>
  <r>
    <n v="10620"/>
    <d v="2022-12-11T00:00:00"/>
    <x v="3"/>
    <n v="12.99"/>
    <n v="585.06543494996151"/>
    <s v="Online "/>
    <x v="0"/>
    <s v="Tom Jackson"/>
    <s v="London"/>
    <s v="Tom Jackson"/>
    <n v="7600"/>
  </r>
  <r>
    <n v="10621"/>
    <d v="2022-12-11T00:00:00"/>
    <x v="4"/>
    <n v="9.9499999999999993"/>
    <n v="201.00502512562818"/>
    <s v="Online "/>
    <x v="0"/>
    <s v="Tom Jackson"/>
    <s v="London"/>
    <s v="Tom Jackson"/>
    <n v="2000.0000000000002"/>
  </r>
  <r>
    <n v="10622"/>
    <d v="2022-12-11T00:00:00"/>
    <x v="0"/>
    <n v="3.49"/>
    <n v="630.3724928366762"/>
    <s v="Online "/>
    <x v="0"/>
    <s v="Tom Jackson"/>
    <s v="London"/>
    <s v="Tom Jackson"/>
    <n v="2200"/>
  </r>
  <r>
    <n v="10623"/>
    <d v="2022-12-11T00:00:00"/>
    <x v="1"/>
    <n v="2.95"/>
    <n v="745.7627118644067"/>
    <s v="Online "/>
    <x v="0"/>
    <s v="Tom Jackson"/>
    <s v="London"/>
    <s v="Tom Jackson"/>
    <n v="2200"/>
  </r>
  <r>
    <n v="10624"/>
    <d v="2022-12-11T00:00:00"/>
    <x v="2"/>
    <n v="4.99"/>
    <n v="200.40080160320639"/>
    <s v="Online "/>
    <x v="0"/>
    <s v="Tom Jackson"/>
    <s v="London"/>
    <s v="Tom Jackson"/>
    <n v="999.99999999999989"/>
  </r>
  <r>
    <n v="10625"/>
    <d v="2022-12-12T00:00:00"/>
    <x v="3"/>
    <n v="12.99"/>
    <n v="569.66897613548883"/>
    <s v="Online "/>
    <x v="0"/>
    <s v="Tom Jackson"/>
    <s v="London"/>
    <s v="Tom Jackson"/>
    <n v="7400"/>
  </r>
  <r>
    <n v="10626"/>
    <d v="2022-12-12T00:00:00"/>
    <x v="4"/>
    <n v="9.9499999999999993"/>
    <n v="201.00502512562818"/>
    <s v="Online "/>
    <x v="0"/>
    <s v="Tom Jackson"/>
    <s v="London"/>
    <s v="Tom Jackson"/>
    <n v="2000.0000000000002"/>
  </r>
  <r>
    <n v="10627"/>
    <d v="2022-12-12T00:00:00"/>
    <x v="0"/>
    <n v="3.49"/>
    <n v="630.3724928366762"/>
    <s v="Online "/>
    <x v="0"/>
    <s v="Tom Jackson"/>
    <s v="London"/>
    <s v="Tom Jackson"/>
    <n v="2200"/>
  </r>
  <r>
    <n v="10628"/>
    <d v="2022-12-12T00:00:00"/>
    <x v="1"/>
    <n v="2.95"/>
    <n v="677.96610169491521"/>
    <s v="Online "/>
    <x v="0"/>
    <s v="Joao Silva"/>
    <s v="Lisbon"/>
    <s v="Joao Silva"/>
    <n v="2000"/>
  </r>
  <r>
    <n v="10629"/>
    <d v="2022-12-12T00:00:00"/>
    <x v="2"/>
    <n v="4.99"/>
    <n v="200.40080160320639"/>
    <s v="Online "/>
    <x v="0"/>
    <s v="Joao Silva"/>
    <s v="Lisbon"/>
    <s v="Joao Silva"/>
    <n v="999.99999999999989"/>
  </r>
  <r>
    <n v="10630"/>
    <d v="2022-12-13T00:00:00"/>
    <x v="3"/>
    <n v="12.99"/>
    <n v="569.66897613548883"/>
    <s v="Online "/>
    <x v="2"/>
    <s v="Joao Silva"/>
    <s v="Lisbon"/>
    <s v="Joao Silva"/>
    <n v="7400"/>
  </r>
  <r>
    <n v="10631"/>
    <d v="2022-12-13T00:00:00"/>
    <x v="4"/>
    <n v="9.9499999999999993"/>
    <n v="201.00502512562818"/>
    <s v="Online "/>
    <x v="0"/>
    <s v="Joao Silva"/>
    <s v="Lisbon"/>
    <s v="Joao Silva"/>
    <n v="2000.0000000000002"/>
  </r>
  <r>
    <n v="10632"/>
    <d v="2022-12-13T00:00:00"/>
    <x v="0"/>
    <n v="3.49"/>
    <n v="630.3724928366762"/>
    <s v="Online "/>
    <x v="0"/>
    <s v="Joao Silva"/>
    <s v="Lisbon"/>
    <s v="Joao Silva"/>
    <n v="2200"/>
  </r>
  <r>
    <n v="10633"/>
    <d v="2022-12-13T00:00:00"/>
    <x v="1"/>
    <n v="2.95"/>
    <n v="677.96610169491521"/>
    <s v="Online "/>
    <x v="0"/>
    <s v="Joao Silva"/>
    <s v="Lisbon"/>
    <s v="Joao Silva"/>
    <n v="2000"/>
  </r>
  <r>
    <n v="10634"/>
    <d v="2022-12-13T00:00:00"/>
    <x v="2"/>
    <n v="4.99"/>
    <n v="200.40080160320639"/>
    <s v="Online "/>
    <x v="0"/>
    <s v="Joao Silva"/>
    <s v="Lisbon"/>
    <s v="Joao Silva"/>
    <n v="999.99999999999989"/>
  </r>
  <r>
    <n v="10635"/>
    <d v="2022-12-14T00:00:00"/>
    <x v="3"/>
    <n v="12.99"/>
    <n v="554.27251732101615"/>
    <s v="Online "/>
    <x v="0"/>
    <s v="Joao Silva"/>
    <s v="Lisbon"/>
    <s v="Joao Silva"/>
    <n v="7200"/>
  </r>
  <r>
    <n v="10636"/>
    <d v="2022-12-14T00:00:00"/>
    <x v="4"/>
    <n v="9.9499999999999993"/>
    <n v="221.10552763819098"/>
    <s v="Online "/>
    <x v="0"/>
    <s v="Joao Silva"/>
    <s v="Lisbon"/>
    <s v="Joao Silva"/>
    <n v="2200"/>
  </r>
  <r>
    <n v="10637"/>
    <d v="2022-12-14T00:00:00"/>
    <x v="0"/>
    <n v="3.49"/>
    <n v="630.3724928366762"/>
    <s v="Online "/>
    <x v="0"/>
    <s v="Joao Silva"/>
    <s v="Lisbon"/>
    <s v="Joao Silva"/>
    <n v="2200"/>
  </r>
  <r>
    <n v="10638"/>
    <d v="2022-12-14T00:00:00"/>
    <x v="1"/>
    <n v="2.95"/>
    <n v="677.96610169491521"/>
    <s v="Online "/>
    <x v="0"/>
    <s v="Joao Silva"/>
    <s v="Lisbon"/>
    <s v="Joao Silva"/>
    <n v="2000"/>
  </r>
  <r>
    <n v="10639"/>
    <d v="2022-12-14T00:00:00"/>
    <x v="2"/>
    <n v="4.99"/>
    <n v="200.40080160320639"/>
    <s v="Online "/>
    <x v="0"/>
    <s v="Joao Silva"/>
    <s v="Lisbon"/>
    <s v="Joao Silva"/>
    <n v="999.99999999999989"/>
  </r>
  <r>
    <n v="10640"/>
    <d v="2022-12-15T00:00:00"/>
    <x v="3"/>
    <n v="12.99"/>
    <n v="538.87605850654347"/>
    <s v="Online "/>
    <x v="0"/>
    <s v="Joao Silva"/>
    <s v="Lisbon"/>
    <s v="Joao Silva"/>
    <n v="7000"/>
  </r>
  <r>
    <n v="10641"/>
    <d v="2022-12-15T00:00:00"/>
    <x v="4"/>
    <n v="9.9499999999999993"/>
    <n v="221.10552763819098"/>
    <s v="Online "/>
    <x v="0"/>
    <s v="Joao Silva"/>
    <s v="Lisbon"/>
    <s v="Joao Silva"/>
    <n v="2200"/>
  </r>
  <r>
    <n v="10642"/>
    <d v="2022-12-15T00:00:00"/>
    <x v="0"/>
    <n v="3.49"/>
    <n v="630.3724928366762"/>
    <s v="Online "/>
    <x v="2"/>
    <s v="Joao Silva"/>
    <s v="Lisbon"/>
    <s v="Joao Silva"/>
    <n v="2200"/>
  </r>
  <r>
    <n v="10643"/>
    <d v="2022-12-15T00:00:00"/>
    <x v="1"/>
    <n v="2.95"/>
    <n v="677.96610169491521"/>
    <s v="Online "/>
    <x v="2"/>
    <s v="Joao Silva"/>
    <s v="Lisbon"/>
    <s v="Joao Silva"/>
    <n v="2000"/>
  </r>
  <r>
    <n v="10644"/>
    <d v="2022-12-15T00:00:00"/>
    <x v="2"/>
    <n v="4.99"/>
    <n v="200.40080160320639"/>
    <s v="Online "/>
    <x v="2"/>
    <s v="Joao Silva"/>
    <s v="Lisbon"/>
    <s v="Joao Silva"/>
    <n v="999.99999999999989"/>
  </r>
  <r>
    <n v="10645"/>
    <d v="2022-12-16T00:00:00"/>
    <x v="3"/>
    <n v="12.99"/>
    <n v="569.66897613548883"/>
    <s v="Online "/>
    <x v="2"/>
    <s v="Joao Silva"/>
    <s v="Lisbon"/>
    <s v="Joao Silva"/>
    <n v="7400"/>
  </r>
  <r>
    <n v="10646"/>
    <d v="2022-12-16T00:00:00"/>
    <x v="4"/>
    <n v="9.9499999999999993"/>
    <n v="221.10552763819098"/>
    <s v="Online "/>
    <x v="2"/>
    <s v="Joao Silva"/>
    <s v="Lisbon"/>
    <s v="Joao Silva"/>
    <n v="2200"/>
  </r>
  <r>
    <n v="10647"/>
    <d v="2022-12-16T00:00:00"/>
    <x v="0"/>
    <n v="3.49"/>
    <n v="630.3724928366762"/>
    <s v="Online "/>
    <x v="0"/>
    <s v="Joao Silva"/>
    <s v="Lisbon"/>
    <s v="Joao Silva"/>
    <n v="2200"/>
  </r>
  <r>
    <n v="10648"/>
    <d v="2022-12-16T00:00:00"/>
    <x v="1"/>
    <n v="2.95"/>
    <n v="745.7627118644067"/>
    <s v="Online "/>
    <x v="0"/>
    <s v="Joao Silva"/>
    <s v="Lisbon"/>
    <s v="Joao Silva"/>
    <n v="2200"/>
  </r>
  <r>
    <n v="10649"/>
    <d v="2022-12-16T00:00:00"/>
    <x v="2"/>
    <n v="4.99"/>
    <n v="200.40080160320639"/>
    <s v="Online "/>
    <x v="0"/>
    <s v="Joao Silva"/>
    <s v="Lisbon"/>
    <s v="Joao Silva"/>
    <n v="999.99999999999989"/>
  </r>
  <r>
    <n v="10650"/>
    <d v="2022-12-17T00:00:00"/>
    <x v="3"/>
    <n v="12.99"/>
    <n v="585.06543494996151"/>
    <s v="Online "/>
    <x v="0"/>
    <s v="Joao Silva"/>
    <s v="Lisbon"/>
    <s v="Joao Silva"/>
    <n v="7600"/>
  </r>
  <r>
    <n v="10651"/>
    <d v="2022-12-17T00:00:00"/>
    <x v="4"/>
    <n v="9.9499999999999993"/>
    <n v="221.10552763819098"/>
    <s v="Online "/>
    <x v="0"/>
    <s v="Joao Silva"/>
    <s v="Lisbon"/>
    <s v="Joao Silva"/>
    <n v="2200"/>
  </r>
  <r>
    <n v="10652"/>
    <d v="2022-12-17T00:00:00"/>
    <x v="0"/>
    <n v="3.49"/>
    <n v="687.67908309455584"/>
    <s v="Online "/>
    <x v="0"/>
    <s v="Joao Silva"/>
    <s v="Lisbon"/>
    <s v="Joao Silva"/>
    <n v="2400"/>
  </r>
  <r>
    <n v="10653"/>
    <d v="2022-12-17T00:00:00"/>
    <x v="1"/>
    <n v="2.95"/>
    <n v="745.7627118644067"/>
    <s v="Online "/>
    <x v="0"/>
    <s v="Joao Silva"/>
    <s v="Lisbon"/>
    <s v="Joao Silva"/>
    <n v="2200"/>
  </r>
  <r>
    <n v="10654"/>
    <d v="2022-12-17T00:00:00"/>
    <x v="2"/>
    <n v="4.99"/>
    <n v="200.40080160320639"/>
    <s v="Online "/>
    <x v="0"/>
    <s v="Joao Silva"/>
    <s v="Lisbon"/>
    <s v="Joao Silva"/>
    <n v="999.99999999999989"/>
  </r>
  <r>
    <n v="10655"/>
    <d v="2022-12-18T00:00:00"/>
    <x v="3"/>
    <n v="12.99"/>
    <n v="600.46189376443419"/>
    <s v="Online "/>
    <x v="0"/>
    <s v="Joao Silva"/>
    <s v="Lisbon"/>
    <s v="Joao Silva"/>
    <n v="7800"/>
  </r>
  <r>
    <n v="10656"/>
    <d v="2022-12-18T00:00:00"/>
    <x v="4"/>
    <n v="9.9499999999999993"/>
    <n v="221.10552763819098"/>
    <s v="Online "/>
    <x v="0"/>
    <s v="Joao Silva"/>
    <s v="Lisbon"/>
    <s v="Joao Silva"/>
    <n v="2200"/>
  </r>
  <r>
    <n v="10657"/>
    <d v="2022-12-18T00:00:00"/>
    <x v="0"/>
    <n v="3.49"/>
    <n v="687.67908309455584"/>
    <s v="Online "/>
    <x v="0"/>
    <s v="Joao Silva"/>
    <s v="Lisbon"/>
    <s v="Joao Silva"/>
    <n v="2400"/>
  </r>
  <r>
    <n v="10658"/>
    <d v="2022-12-18T00:00:00"/>
    <x v="1"/>
    <n v="2.95"/>
    <n v="745.7627118644067"/>
    <s v="Online "/>
    <x v="2"/>
    <s v="Joao Silva"/>
    <s v="Lisbon"/>
    <s v="Joao Silva"/>
    <n v="2200"/>
  </r>
  <r>
    <n v="10659"/>
    <d v="2022-12-18T00:00:00"/>
    <x v="2"/>
    <n v="4.99"/>
    <n v="200.40080160320639"/>
    <s v="Online "/>
    <x v="2"/>
    <s v="Joao Silva"/>
    <s v="Lisbon"/>
    <s v="Joao Silva"/>
    <n v="999.99999999999989"/>
  </r>
  <r>
    <n v="10660"/>
    <d v="2022-12-19T00:00:00"/>
    <x v="3"/>
    <n v="12.99"/>
    <n v="631.25481139337955"/>
    <s v="In-store "/>
    <x v="2"/>
    <s v="Joao Silva"/>
    <s v="Lisbon"/>
    <s v="Joao Silva"/>
    <n v="8200"/>
  </r>
  <r>
    <n v="10661"/>
    <d v="2022-12-19T00:00:00"/>
    <x v="4"/>
    <n v="9.9499999999999993"/>
    <n v="221.10552763819098"/>
    <s v="In-store "/>
    <x v="2"/>
    <s v="Joao Silva"/>
    <s v="Lisbon"/>
    <s v="Joao Silva"/>
    <n v="2200"/>
  </r>
  <r>
    <n v="10662"/>
    <d v="2022-12-19T00:00:00"/>
    <x v="0"/>
    <n v="3.49"/>
    <n v="630.3724928366762"/>
    <s v="In-store "/>
    <x v="2"/>
    <s v="Joao Silva"/>
    <s v="Lisbon"/>
    <s v="Joao Silva"/>
    <n v="2200"/>
  </r>
  <r>
    <n v="10663"/>
    <d v="2022-12-19T00:00:00"/>
    <x v="1"/>
    <n v="2.95"/>
    <n v="745.7627118644067"/>
    <s v="In-store "/>
    <x v="2"/>
    <s v="Joao Silva"/>
    <s v="Lisbon"/>
    <s v="Joao Silva"/>
    <n v="2200"/>
  </r>
  <r>
    <n v="10664"/>
    <d v="2022-12-19T00:00:00"/>
    <x v="2"/>
    <n v="4.99"/>
    <n v="200.40080160320639"/>
    <s v="In-store "/>
    <x v="2"/>
    <s v="Joao Silva"/>
    <s v="Lisbon"/>
    <s v="Joao Silva"/>
    <n v="999.99999999999989"/>
  </r>
  <r>
    <n v="10665"/>
    <d v="2022-12-20T00:00:00"/>
    <x v="3"/>
    <n v="12.99"/>
    <n v="646.65127020785224"/>
    <s v="In-store "/>
    <x v="2"/>
    <s v="Joao Silva"/>
    <s v="Lisbon"/>
    <s v="Joao Silva"/>
    <n v="8400"/>
  </r>
  <r>
    <n v="10666"/>
    <d v="2022-12-20T00:00:00"/>
    <x v="4"/>
    <n v="9.9499999999999993"/>
    <n v="221.10552763819098"/>
    <s v="In-store "/>
    <x v="2"/>
    <s v="Joao Silva"/>
    <s v="Lisbon"/>
    <s v="Joao Silva"/>
    <n v="2200"/>
  </r>
  <r>
    <n v="10667"/>
    <d v="2022-12-20T00:00:00"/>
    <x v="0"/>
    <n v="3.49"/>
    <n v="630.3724928366762"/>
    <s v="In-store "/>
    <x v="2"/>
    <s v="Joao Silva"/>
    <s v="Lisbon"/>
    <s v="Joao Silva"/>
    <n v="2200"/>
  </r>
  <r>
    <n v="10668"/>
    <d v="2022-12-20T00:00:00"/>
    <x v="1"/>
    <n v="2.95"/>
    <n v="745.7627118644067"/>
    <s v="In-store "/>
    <x v="2"/>
    <s v="Joao Silva"/>
    <s v="Lisbon"/>
    <s v="Joao Silva"/>
    <n v="2200"/>
  </r>
  <r>
    <n v="10669"/>
    <d v="2022-12-20T00:00:00"/>
    <x v="2"/>
    <n v="4.99"/>
    <n v="200.40080160320639"/>
    <s v="In-store "/>
    <x v="2"/>
    <s v="Joao Silva"/>
    <s v="Lisbon"/>
    <s v="Joao Silva"/>
    <n v="999.99999999999989"/>
  </r>
  <r>
    <n v="10670"/>
    <d v="2022-12-21T00:00:00"/>
    <x v="3"/>
    <n v="12.99"/>
    <n v="677.44418783679748"/>
    <s v="In-store "/>
    <x v="2"/>
    <s v="Joao Silva"/>
    <s v="Lisbon"/>
    <s v="Joao Silva"/>
    <n v="8800"/>
  </r>
  <r>
    <n v="10671"/>
    <d v="2022-12-21T00:00:00"/>
    <x v="4"/>
    <n v="9.9499999999999993"/>
    <n v="221.10552763819098"/>
    <s v="In-store "/>
    <x v="2"/>
    <s v="Joao Silva"/>
    <s v="Lisbon"/>
    <s v="Joao Silva"/>
    <n v="2200"/>
  </r>
  <r>
    <n v="10672"/>
    <d v="2022-12-21T00:00:00"/>
    <x v="0"/>
    <n v="3.49"/>
    <n v="630.3724928366762"/>
    <s v="In-store "/>
    <x v="2"/>
    <s v="Joao Silva"/>
    <s v="Lisbon"/>
    <s v="Joao Silva"/>
    <n v="2200"/>
  </r>
  <r>
    <n v="10673"/>
    <d v="2022-12-21T00:00:00"/>
    <x v="1"/>
    <n v="2.95"/>
    <n v="745.7627118644067"/>
    <s v="In-store "/>
    <x v="2"/>
    <s v="Joao Silva"/>
    <s v="Lisbon"/>
    <s v="Joao Silva"/>
    <n v="2200"/>
  </r>
  <r>
    <n v="10674"/>
    <d v="2022-12-21T00:00:00"/>
    <x v="2"/>
    <n v="4.99"/>
    <n v="200.40080160320639"/>
    <s v="In-store "/>
    <x v="2"/>
    <s v="Joao Silva"/>
    <s v="Lisbon"/>
    <s v="Joao Silva"/>
    <n v="999.99999999999989"/>
  </r>
  <r>
    <n v="10675"/>
    <d v="2022-12-22T00:00:00"/>
    <x v="3"/>
    <n v="12.99"/>
    <n v="677.44418783679748"/>
    <s v="In-store "/>
    <x v="2"/>
    <s v="Joao Silva"/>
    <s v="Lisbon"/>
    <s v="Joao Silva"/>
    <n v="8800"/>
  </r>
  <r>
    <n v="10676"/>
    <d v="2022-12-22T00:00:00"/>
    <x v="4"/>
    <n v="9.9499999999999993"/>
    <n v="241.2060301507538"/>
    <s v="In-store "/>
    <x v="2"/>
    <s v="Joao Silva"/>
    <s v="Lisbon"/>
    <s v="Joao Silva"/>
    <n v="2400"/>
  </r>
  <r>
    <n v="10677"/>
    <d v="2022-12-22T00:00:00"/>
    <x v="0"/>
    <n v="3.49"/>
    <n v="630.3724928366762"/>
    <s v="In-store "/>
    <x v="2"/>
    <s v="Joao Silva"/>
    <s v="Lisbon"/>
    <s v="Joao Silva"/>
    <n v="2200"/>
  </r>
  <r>
    <n v="10678"/>
    <d v="2022-12-22T00:00:00"/>
    <x v="1"/>
    <n v="2.95"/>
    <n v="745.7627118644067"/>
    <s v="In-store "/>
    <x v="2"/>
    <s v="Joao Silva"/>
    <s v="Lisbon"/>
    <s v="Joao Silva"/>
    <n v="2200"/>
  </r>
  <r>
    <n v="10679"/>
    <d v="2022-12-22T00:00:00"/>
    <x v="2"/>
    <n v="4.99"/>
    <n v="200.40080160320639"/>
    <s v="In-store "/>
    <x v="2"/>
    <s v="Joao Silva"/>
    <s v="Lisbon"/>
    <s v="Joao Silva"/>
    <n v="999.99999999999989"/>
  </r>
  <r>
    <n v="10680"/>
    <d v="2022-12-23T00:00:00"/>
    <x v="3"/>
    <n v="12.99"/>
    <n v="646.65127020785224"/>
    <s v="In-store "/>
    <x v="2"/>
    <s v="Joao Silva"/>
    <s v="Lisbon"/>
    <s v="Joao Silva"/>
    <n v="8400"/>
  </r>
  <r>
    <n v="10681"/>
    <d v="2022-12-23T00:00:00"/>
    <x v="4"/>
    <n v="9.9499999999999993"/>
    <n v="241.2060301507538"/>
    <s v="In-store "/>
    <x v="2"/>
    <s v="Joao Silva"/>
    <s v="Lisbon"/>
    <s v="Joao Silva"/>
    <n v="2400"/>
  </r>
  <r>
    <n v="10682"/>
    <d v="2022-12-23T00:00:00"/>
    <x v="0"/>
    <n v="3.49"/>
    <n v="630.3724928366762"/>
    <s v="In-store "/>
    <x v="2"/>
    <s v="Joao Silva"/>
    <s v="Lisbon"/>
    <s v="Joao Silva"/>
    <n v="2200"/>
  </r>
  <r>
    <n v="10683"/>
    <d v="2022-12-23T00:00:00"/>
    <x v="1"/>
    <n v="2.95"/>
    <n v="677.96610169491521"/>
    <s v="In-store "/>
    <x v="2"/>
    <s v="Joao Silva"/>
    <s v="Lisbon"/>
    <s v="Joao Silva"/>
    <n v="2000"/>
  </r>
  <r>
    <n v="10684"/>
    <d v="2022-12-23T00:00:00"/>
    <x v="2"/>
    <n v="4.99"/>
    <n v="200.40080160320639"/>
    <s v="In-store "/>
    <x v="2"/>
    <s v="Joao Silva"/>
    <s v="Lisbon"/>
    <s v="Joao Silva"/>
    <n v="999.99999999999989"/>
  </r>
  <r>
    <n v="10685"/>
    <d v="2022-12-24T00:00:00"/>
    <x v="3"/>
    <n v="12.99"/>
    <n v="677.44418783679748"/>
    <s v="In-store "/>
    <x v="2"/>
    <s v="Joao Silva"/>
    <s v="Lisbon"/>
    <s v="Joao Silva"/>
    <n v="8800"/>
  </r>
  <r>
    <n v="10686"/>
    <d v="2022-12-24T00:00:00"/>
    <x v="4"/>
    <n v="9.9499999999999993"/>
    <n v="241.2060301507538"/>
    <s v="In-store "/>
    <x v="2"/>
    <s v="Joao Silva"/>
    <s v="Lisbon"/>
    <s v="Joao Silva"/>
    <n v="2400"/>
  </r>
  <r>
    <n v="10687"/>
    <d v="2022-12-24T00:00:00"/>
    <x v="0"/>
    <n v="3.49"/>
    <n v="630.3724928366762"/>
    <s v="In-store "/>
    <x v="2"/>
    <s v="Walter Muller"/>
    <s v="Berlin"/>
    <s v="Walter Muller"/>
    <n v="2200"/>
  </r>
  <r>
    <n v="10688"/>
    <d v="2022-12-24T00:00:00"/>
    <x v="1"/>
    <n v="2.95"/>
    <n v="677.96610169491521"/>
    <s v="In-store "/>
    <x v="2"/>
    <s v="Walter Muller"/>
    <s v="Berlin"/>
    <s v="Walter Muller"/>
    <n v="2000"/>
  </r>
  <r>
    <n v="10689"/>
    <d v="2022-12-24T00:00:00"/>
    <x v="2"/>
    <n v="4.99"/>
    <n v="200.40080160320639"/>
    <s v="In-store "/>
    <x v="2"/>
    <s v="Walter Muller"/>
    <s v="Berlin"/>
    <s v="Walter Muller"/>
    <n v="999.99999999999989"/>
  </r>
  <r>
    <n v="10690"/>
    <d v="2022-12-25T00:00:00"/>
    <x v="3"/>
    <n v="12.99"/>
    <n v="677.44418783679748"/>
    <s v="In-store "/>
    <x v="2"/>
    <s v="Walter Muller"/>
    <s v="Berlin"/>
    <s v="Walter Muller"/>
    <n v="8800"/>
  </r>
  <r>
    <n v="10691"/>
    <d v="2022-12-25T00:00:00"/>
    <x v="4"/>
    <n v="9.9499999999999993"/>
    <n v="261.3065326633166"/>
    <s v="In-store "/>
    <x v="2"/>
    <s v="Walter Muller"/>
    <s v="Berlin"/>
    <s v="Walter Muller"/>
    <n v="2600"/>
  </r>
  <r>
    <n v="10692"/>
    <d v="2022-12-25T00:00:00"/>
    <x v="0"/>
    <n v="3.49"/>
    <n v="630.3724928366762"/>
    <s v="In-store "/>
    <x v="2"/>
    <s v="Walter Muller"/>
    <s v="Berlin"/>
    <s v="Walter Muller"/>
    <n v="2200"/>
  </r>
  <r>
    <n v="10693"/>
    <d v="2022-12-25T00:00:00"/>
    <x v="1"/>
    <n v="2.95"/>
    <n v="677.96610169491521"/>
    <s v="In-store "/>
    <x v="2"/>
    <s v="Walter Muller"/>
    <s v="Berlin"/>
    <s v="Walter Muller"/>
    <n v="2000"/>
  </r>
  <r>
    <n v="10694"/>
    <d v="2022-12-25T00:00:00"/>
    <x v="2"/>
    <n v="4.99"/>
    <n v="200.40080160320639"/>
    <s v="In-store "/>
    <x v="2"/>
    <s v="Walter Muller"/>
    <s v="Berlin"/>
    <s v="Walter Muller"/>
    <n v="999.99999999999989"/>
  </r>
  <r>
    <n v="10695"/>
    <d v="2022-12-26T00:00:00"/>
    <x v="3"/>
    <n v="12.99"/>
    <n v="692.84064665127016"/>
    <s v="In-store "/>
    <x v="2"/>
    <s v="Walter Muller"/>
    <s v="Berlin"/>
    <s v="Walter Muller"/>
    <n v="9000"/>
  </r>
  <r>
    <n v="10696"/>
    <d v="2022-12-26T00:00:00"/>
    <x v="4"/>
    <n v="9.9499999999999993"/>
    <n v="281.4070351758794"/>
    <s v="In-store "/>
    <x v="2"/>
    <s v="Walter Muller"/>
    <s v="Berlin"/>
    <s v="Walter Muller"/>
    <n v="2800"/>
  </r>
  <r>
    <n v="10697"/>
    <d v="2022-12-26T00:00:00"/>
    <x v="0"/>
    <n v="3.49"/>
    <n v="630.3724928366762"/>
    <s v="In-store "/>
    <x v="2"/>
    <s v="Walter Muller"/>
    <s v="Berlin"/>
    <s v="Walter Muller"/>
    <n v="2200"/>
  </r>
  <r>
    <n v="10698"/>
    <d v="2022-12-26T00:00:00"/>
    <x v="1"/>
    <n v="2.95"/>
    <n v="677.96610169491521"/>
    <s v="In-store "/>
    <x v="2"/>
    <s v="Walter Muller"/>
    <s v="Berlin"/>
    <s v="Walter Muller"/>
    <n v="2000"/>
  </r>
  <r>
    <n v="10699"/>
    <d v="2022-12-26T00:00:00"/>
    <x v="2"/>
    <n v="4.99"/>
    <n v="200.40080160320639"/>
    <s v="In-store "/>
    <x v="2"/>
    <s v="Walter Muller"/>
    <s v="Berlin"/>
    <s v="Walter Muller"/>
    <n v="999.99999999999989"/>
  </r>
  <r>
    <n v="10700"/>
    <d v="2022-12-27T00:00:00"/>
    <x v="3"/>
    <n v="12.99"/>
    <n v="692.84064665127016"/>
    <s v="In-store "/>
    <x v="2"/>
    <s v="Walter Muller"/>
    <s v="Berlin"/>
    <s v="Walter Muller"/>
    <n v="9000"/>
  </r>
  <r>
    <n v="10701"/>
    <d v="2022-12-27T00:00:00"/>
    <x v="4"/>
    <n v="9.9499999999999993"/>
    <n v="281.4070351758794"/>
    <s v="In-store "/>
    <x v="2"/>
    <s v="Walter Muller"/>
    <s v="Berlin"/>
    <s v="Walter Muller"/>
    <n v="2800"/>
  </r>
  <r>
    <n v="10702"/>
    <d v="2022-12-27T00:00:00"/>
    <x v="0"/>
    <n v="3.49"/>
    <n v="630.3724928366762"/>
    <s v="In-store "/>
    <x v="2"/>
    <s v="Walter Muller"/>
    <s v="Berlin"/>
    <s v="Walter Muller"/>
    <n v="2200"/>
  </r>
  <r>
    <n v="10703"/>
    <d v="2022-12-27T00:00:00"/>
    <x v="1"/>
    <n v="2.95"/>
    <n v="677.96610169491521"/>
    <s v="In-store "/>
    <x v="0"/>
    <s v="Walter Muller"/>
    <s v="Berlin"/>
    <s v="Walter Muller"/>
    <n v="2000"/>
  </r>
  <r>
    <n v="10704"/>
    <d v="2022-12-27T00:00:00"/>
    <x v="2"/>
    <n v="4.99"/>
    <n v="200.40080160320639"/>
    <s v="Drive-thru "/>
    <x v="0"/>
    <s v="Walter Muller"/>
    <s v="Berlin"/>
    <s v="Walter Muller"/>
    <n v="999.99999999999989"/>
  </r>
  <r>
    <n v="10705"/>
    <d v="2022-12-28T00:00:00"/>
    <x v="3"/>
    <n v="12.99"/>
    <n v="723.63356428021552"/>
    <s v="Drive-thru "/>
    <x v="0"/>
    <s v="Walter Muller"/>
    <s v="Berlin"/>
    <s v="Walter Muller"/>
    <n v="9400"/>
  </r>
  <r>
    <n v="10706"/>
    <d v="2022-12-28T00:00:00"/>
    <x v="4"/>
    <n v="9.9499999999999993"/>
    <n v="301.50753768844226"/>
    <s v="Drive-thru "/>
    <x v="0"/>
    <s v="Walter Muller"/>
    <s v="Berlin"/>
    <s v="Walter Muller"/>
    <n v="3000"/>
  </r>
  <r>
    <n v="10707"/>
    <d v="2022-12-28T00:00:00"/>
    <x v="0"/>
    <n v="3.49"/>
    <n v="630.3724928366762"/>
    <s v="Drive-thru "/>
    <x v="0"/>
    <s v="Walter Muller"/>
    <s v="Berlin"/>
    <s v="Walter Muller"/>
    <n v="2200"/>
  </r>
  <r>
    <n v="10708"/>
    <d v="2022-12-28T00:00:00"/>
    <x v="1"/>
    <n v="2.95"/>
    <n v="677.96610169491521"/>
    <s v="Drive-thru "/>
    <x v="0"/>
    <s v="Walter Muller"/>
    <s v="Berlin"/>
    <s v="Walter Muller"/>
    <n v="2000"/>
  </r>
  <r>
    <n v="10709"/>
    <d v="2022-12-28T00:00:00"/>
    <x v="2"/>
    <n v="4.99"/>
    <n v="200.40080160320639"/>
    <s v="Drive-thru "/>
    <x v="0"/>
    <s v="Walter Muller"/>
    <s v="Berlin"/>
    <s v="Walter Muller"/>
    <n v="999.99999999999989"/>
  </r>
  <r>
    <n v="10710"/>
    <d v="2022-12-29T00:00:00"/>
    <x v="3"/>
    <n v="12.99"/>
    <n v="754.42648190916088"/>
    <s v="Drive-thru "/>
    <x v="0"/>
    <s v="Walter Muller"/>
    <s v="Berlin"/>
    <s v="Walter Muller"/>
    <n v="9800"/>
  </r>
  <r>
    <n v="10711"/>
    <d v="2022-12-29T00:00:00"/>
    <x v="4"/>
    <n v="9.9499999999999993"/>
    <n v="281.4070351758794"/>
    <s v="Drive-thru "/>
    <x v="0"/>
    <s v="Walter Muller"/>
    <s v="Berlin"/>
    <s v="Walter Muller"/>
    <n v="2800"/>
  </r>
  <r>
    <n v="10712"/>
    <d v="2022-12-29T00:00:00"/>
    <x v="0"/>
    <n v="3.49"/>
    <n v="630.3724928366762"/>
    <s v="Drive-thru "/>
    <x v="0"/>
    <s v="Walter Muller"/>
    <s v="Berlin"/>
    <s v="Walter Muller"/>
    <n v="2200"/>
  </r>
  <r>
    <n v="10713"/>
    <d v="2022-12-29T00:00:00"/>
    <x v="1"/>
    <n v="2.95"/>
    <n v="677.96610169491521"/>
    <s v="Drive-thru "/>
    <x v="0"/>
    <s v="Walter Muller"/>
    <s v="Berlin"/>
    <s v="Walter Muller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1E1A9-CE78-4959-B70B-BC1060F49EF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7:C31" firstHeaderRow="1" firstDataRow="1" firstDataCol="1"/>
  <pivotFields count="11">
    <pivotField showAll="0"/>
    <pivotField numFmtId="14"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numFmtI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10" showDataAs="percentOfCol" baseField="0" baseItem="0" numFmtId="10"/>
  </dataFields>
  <formats count="10"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collapsedLevelsAreSubtotals="1" fieldPosition="0">
        <references count="1">
          <reference field="6" count="1">
            <x v="0"/>
          </reference>
        </references>
      </pivotArea>
    </format>
    <format dxfId="7">
      <pivotArea collapsedLevelsAreSubtotals="1" fieldPosition="0">
        <references count="1">
          <reference field="6" count="2">
            <x v="1"/>
            <x v="2"/>
          </reference>
        </references>
      </pivotArea>
    </format>
    <format dxfId="6">
      <pivotArea grandRow="1"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6" type="button" dataOnly="0" labelOnly="1" outline="0" axis="axisRow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E3E18-97F0-42B0-8D3B-ABB36BB23375}" name="Table2" displayName="Table2" ref="B2:K259" totalsRowShown="0" headerRowDxfId="18">
  <autoFilter ref="B2:K259" xr:uid="{F44E3E18-97F0-42B0-8D3B-ABB36BB23375}"/>
  <tableColumns count="10">
    <tableColumn id="1" xr3:uid="{CF6F825B-F3BA-4348-BEC2-2F561CB09DC1}" name="Order ID" dataDxfId="17"/>
    <tableColumn id="2" xr3:uid="{69EA8BD7-7F6F-406F-803A-86939EB72F44}" name="Date" dataDxfId="16"/>
    <tableColumn id="3" xr3:uid="{5039FEDB-B68C-433E-8ACD-2BC8E7D9EA83}" name="Product"/>
    <tableColumn id="4" xr3:uid="{C222E202-A731-4B1E-81C0-90FB74D9A7E2}" name="Price" dataDxfId="15"/>
    <tableColumn id="5" xr3:uid="{DCD1DD49-40A2-4B23-B6C1-9E84C0DFFC2A}" name="Quantity" dataDxfId="14"/>
    <tableColumn id="6" xr3:uid="{F4DE9C59-43DC-43C7-863E-EA174A1D213C}" name="Purchase Type" dataDxfId="13"/>
    <tableColumn id="8" xr3:uid="{B182A476-FEF0-4A4F-8BEE-F2CB25F5C885}" name="Manager" dataDxfId="12"/>
    <tableColumn id="7" xr3:uid="{E0B3224A-6539-4DD8-9AF9-0C208527877A}" name="Payment Method" dataDxfId="11"/>
    <tableColumn id="9" xr3:uid="{1F64F5E0-0E7E-4C84-9AA5-53DD6002D476}" name="City"/>
    <tableColumn id="12" xr3:uid="{F7BD5093-497F-4733-AFBB-0DDCAC24C2B0}" name="Revenue" dataDxfId="10">
      <calculatedColumnFormula>Table2[[#This Row],[Quantity]]*Table2[[#This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40EB-6A00-4BC5-96F0-B37C0869BEF3}">
  <dimension ref="B11:F19"/>
  <sheetViews>
    <sheetView showGridLines="0" tabSelected="1" workbookViewId="0">
      <selection activeCell="O26" sqref="O26"/>
    </sheetView>
  </sheetViews>
  <sheetFormatPr defaultRowHeight="14.4" x14ac:dyDescent="0.3"/>
  <cols>
    <col min="1" max="1" width="8.88671875" style="29"/>
    <col min="2" max="2" width="13.21875" style="29" customWidth="1"/>
    <col min="3" max="3" width="16.77734375" style="29" customWidth="1"/>
    <col min="4" max="4" width="8.88671875" style="29"/>
    <col min="5" max="5" width="18.44140625" style="29" bestFit="1" customWidth="1"/>
    <col min="6" max="6" width="12" style="29" bestFit="1" customWidth="1"/>
    <col min="7" max="16384" width="8.88671875" style="29"/>
  </cols>
  <sheetData>
    <row r="11" spans="2:6" x14ac:dyDescent="0.3">
      <c r="B11" s="31" t="s">
        <v>55</v>
      </c>
      <c r="C11" s="30"/>
      <c r="E11" s="31" t="s">
        <v>61</v>
      </c>
      <c r="F11" s="30"/>
    </row>
    <row r="12" spans="2:6" ht="15.6" x14ac:dyDescent="0.3">
      <c r="B12" s="33" t="s">
        <v>56</v>
      </c>
      <c r="C12" s="33">
        <v>10463</v>
      </c>
      <c r="E12" s="39" t="s">
        <v>62</v>
      </c>
      <c r="F12" s="35" t="s">
        <v>28</v>
      </c>
    </row>
    <row r="13" spans="2:6" x14ac:dyDescent="0.3">
      <c r="B13" s="33" t="s">
        <v>57</v>
      </c>
      <c r="C13" s="33" t="str">
        <f>VLOOKUP(Dashboard!C12,Table2[],3,TRUE)</f>
        <v>Beverages</v>
      </c>
      <c r="E13" s="32" t="s">
        <v>7</v>
      </c>
      <c r="F13" s="32" t="str">
        <f>VLOOKUP(F12,Table2[[Manager]:[City]],3,FALSE)</f>
        <v>London</v>
      </c>
    </row>
    <row r="14" spans="2:6" x14ac:dyDescent="0.3">
      <c r="B14" s="33" t="s">
        <v>60</v>
      </c>
      <c r="C14" s="34">
        <f>VLOOKUP(C12,Table2[],2,TRUE)</f>
        <v>44874</v>
      </c>
      <c r="E14" s="33" t="s">
        <v>8</v>
      </c>
      <c r="F14" s="36">
        <f>SUMIFS(Table2[[#All],[Revenue]],Table2[[#All],[Product]],Dashboard!E14,Table2[[#All],[Manager]],Dashboard!$F$12)</f>
        <v>34600</v>
      </c>
    </row>
    <row r="15" spans="2:6" x14ac:dyDescent="0.3">
      <c r="B15" s="33" t="s">
        <v>58</v>
      </c>
      <c r="C15" s="33">
        <f>VLOOKUP(C12,Table2[],10,TRUE)</f>
        <v>2000</v>
      </c>
      <c r="E15" s="33" t="s">
        <v>12</v>
      </c>
      <c r="F15" s="36">
        <f>SUMIFS(Table2[[#All],[Revenue]],Table2[[#All],[Product]],Dashboard!E15,Table2[[#All],[Manager]],Dashboard!$F$12)</f>
        <v>28800</v>
      </c>
    </row>
    <row r="16" spans="2:6" x14ac:dyDescent="0.3">
      <c r="B16" s="33" t="s">
        <v>59</v>
      </c>
      <c r="C16" s="33" t="str">
        <f>VLOOKUP(C12,Table2[],9,TRUE)</f>
        <v>Paris</v>
      </c>
      <c r="E16" s="33" t="s">
        <v>14</v>
      </c>
      <c r="F16" s="36">
        <f>SUMIFS(Table2[[#All],[Revenue]],Table2[[#All],[Product]],Dashboard!E16,Table2[[#All],[Manager]],Dashboard!$F$12)</f>
        <v>13999.999999999998</v>
      </c>
    </row>
    <row r="17" spans="5:6" x14ac:dyDescent="0.3">
      <c r="E17" s="33" t="s">
        <v>17</v>
      </c>
      <c r="F17" s="36">
        <f>SUMIFS(Table2[[#All],[Revenue]],Table2[[#All],[Product]],Dashboard!E17,Table2[[#All],[Manager]],Dashboard!$F$12)</f>
        <v>101800</v>
      </c>
    </row>
    <row r="18" spans="5:6" x14ac:dyDescent="0.3">
      <c r="E18" s="33" t="s">
        <v>21</v>
      </c>
      <c r="F18" s="36">
        <f>SUMIFS(Table2[[#All],[Revenue]],Table2[[#All],[Product]],Dashboard!E18,Table2[[#All],[Manager]],Dashboard!$F$12)</f>
        <v>32000.000000000004</v>
      </c>
    </row>
    <row r="19" spans="5:6" ht="15.6" x14ac:dyDescent="0.3">
      <c r="E19" s="37" t="s">
        <v>51</v>
      </c>
      <c r="F19" s="38">
        <f>SUM(F14:F18)</f>
        <v>211200</v>
      </c>
    </row>
  </sheetData>
  <conditionalFormatting sqref="F14:F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{52B45008-A991-4655-AD97-70742975D9EE}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B45008-A991-4655-AD97-70742975D9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F14:F18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7BD12F-5555-43D8-A490-0F629D21E405}">
          <x14:formula1>
            <xm:f>DATA!$B$3:$B$259</xm:f>
          </x14:formula1>
          <xm:sqref>C12</xm:sqref>
        </x14:dataValidation>
        <x14:dataValidation type="list" allowBlank="1" showInputMessage="1" showErrorMessage="1" xr:uid="{8588D42C-34D8-4A96-A9DC-2CDE442ED805}">
          <x14:formula1>
            <xm:f>CONCLUSION!$J$4:$N$4</xm:f>
          </x14:formula1>
          <xm:sqref>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A45B-0AAF-4D8E-B7EE-E82EA5F724D9}">
  <dimension ref="B2:R260"/>
  <sheetViews>
    <sheetView showGridLines="0" workbookViewId="0"/>
  </sheetViews>
  <sheetFormatPr defaultColWidth="11.88671875" defaultRowHeight="14.4" x14ac:dyDescent="0.3"/>
  <cols>
    <col min="4" max="4" width="13.6640625" customWidth="1"/>
    <col min="7" max="8" width="16.33203125" customWidth="1"/>
    <col min="9" max="9" width="19.109375" customWidth="1"/>
  </cols>
  <sheetData>
    <row r="2" spans="2:18" ht="15.6" x14ac:dyDescent="0.3">
      <c r="B2" s="1" t="s">
        <v>0</v>
      </c>
      <c r="C2" s="1" t="s">
        <v>1</v>
      </c>
      <c r="D2" s="1" t="s">
        <v>2</v>
      </c>
      <c r="E2" s="2" t="s">
        <v>3</v>
      </c>
      <c r="F2" s="1" t="s">
        <v>4</v>
      </c>
      <c r="G2" s="1" t="s">
        <v>5</v>
      </c>
      <c r="H2" s="1" t="s">
        <v>54</v>
      </c>
      <c r="I2" s="1" t="s">
        <v>6</v>
      </c>
      <c r="J2" s="1" t="s">
        <v>7</v>
      </c>
      <c r="K2" s="1" t="s">
        <v>42</v>
      </c>
    </row>
    <row r="3" spans="2:18" x14ac:dyDescent="0.3">
      <c r="B3" s="3">
        <v>10452</v>
      </c>
      <c r="C3" s="4">
        <v>44872</v>
      </c>
      <c r="D3" t="s">
        <v>8</v>
      </c>
      <c r="E3" s="3">
        <v>3.49</v>
      </c>
      <c r="F3" s="6">
        <v>573.06590257879645</v>
      </c>
      <c r="G3" s="3" t="s">
        <v>9</v>
      </c>
      <c r="H3" s="5" t="s">
        <v>28</v>
      </c>
      <c r="I3" s="3" t="s">
        <v>10</v>
      </c>
      <c r="J3" t="s">
        <v>11</v>
      </c>
      <c r="K3">
        <f>Table2[[#This Row],[Quantity]]*Table2[[#This Row],[Price]]</f>
        <v>1999.9999999999998</v>
      </c>
      <c r="O3" s="8" t="s">
        <v>3</v>
      </c>
      <c r="P3" s="8"/>
      <c r="Q3" s="7" t="s">
        <v>4</v>
      </c>
      <c r="R3" s="7"/>
    </row>
    <row r="4" spans="2:18" x14ac:dyDescent="0.3">
      <c r="B4" s="3">
        <v>10453</v>
      </c>
      <c r="C4" s="4">
        <v>44872</v>
      </c>
      <c r="D4" t="s">
        <v>12</v>
      </c>
      <c r="E4" s="3">
        <v>2.95</v>
      </c>
      <c r="F4" s="6">
        <v>745.7627118644067</v>
      </c>
      <c r="G4" s="3" t="s">
        <v>9</v>
      </c>
      <c r="H4" s="23" t="s">
        <v>24</v>
      </c>
      <c r="I4" s="3" t="s">
        <v>10</v>
      </c>
      <c r="J4" t="s">
        <v>13</v>
      </c>
      <c r="K4">
        <f>Table2[[#This Row],[Quantity]]*Table2[[#This Row],[Price]]</f>
        <v>2200</v>
      </c>
      <c r="O4" s="8"/>
      <c r="P4" s="8"/>
      <c r="Q4" s="8"/>
      <c r="R4" s="8"/>
    </row>
    <row r="5" spans="2:18" x14ac:dyDescent="0.3">
      <c r="B5" s="3">
        <v>10454</v>
      </c>
      <c r="C5" s="4">
        <v>44872</v>
      </c>
      <c r="D5" t="s">
        <v>14</v>
      </c>
      <c r="E5" s="3">
        <v>4.99</v>
      </c>
      <c r="F5" s="6">
        <v>200.40080160320639</v>
      </c>
      <c r="G5" s="3" t="s">
        <v>15</v>
      </c>
      <c r="H5" s="5" t="s">
        <v>25</v>
      </c>
      <c r="I5" s="3" t="s">
        <v>10</v>
      </c>
      <c r="J5" t="s">
        <v>16</v>
      </c>
      <c r="K5">
        <f>Table2[[#This Row],[Quantity]]*Table2[[#This Row],[Price]]</f>
        <v>999.99999999999989</v>
      </c>
      <c r="O5" s="8" t="s">
        <v>29</v>
      </c>
      <c r="P5" s="8">
        <v>7.2691221374045982</v>
      </c>
      <c r="Q5" s="8" t="s">
        <v>29</v>
      </c>
      <c r="R5" s="8">
        <v>460.68841961245261</v>
      </c>
    </row>
    <row r="6" spans="2:18" x14ac:dyDescent="0.3">
      <c r="B6" s="3">
        <v>10455</v>
      </c>
      <c r="C6" s="4">
        <v>44873</v>
      </c>
      <c r="D6" t="s">
        <v>17</v>
      </c>
      <c r="E6" s="3">
        <v>12.99</v>
      </c>
      <c r="F6" s="6">
        <v>569.66897613548883</v>
      </c>
      <c r="G6" s="3" t="s">
        <v>15</v>
      </c>
      <c r="H6" s="23" t="s">
        <v>19</v>
      </c>
      <c r="I6" s="3" t="s">
        <v>18</v>
      </c>
      <c r="J6" t="s">
        <v>20</v>
      </c>
      <c r="K6">
        <f>Table2[[#This Row],[Quantity]]*Table2[[#This Row],[Price]]</f>
        <v>7400</v>
      </c>
      <c r="O6" s="8" t="s">
        <v>30</v>
      </c>
      <c r="P6" s="8">
        <v>0.29992325698176825</v>
      </c>
      <c r="Q6" s="8" t="s">
        <v>30</v>
      </c>
      <c r="R6" s="8">
        <v>13.393308521342535</v>
      </c>
    </row>
    <row r="7" spans="2:18" x14ac:dyDescent="0.3">
      <c r="B7" s="3">
        <v>10456</v>
      </c>
      <c r="C7" s="4">
        <v>44873</v>
      </c>
      <c r="D7" t="s">
        <v>21</v>
      </c>
      <c r="E7" s="3">
        <v>9.9499999999999993</v>
      </c>
      <c r="F7" s="6">
        <v>201.00502512562818</v>
      </c>
      <c r="G7" s="3" t="s">
        <v>15</v>
      </c>
      <c r="H7" s="5" t="s">
        <v>19</v>
      </c>
      <c r="I7" s="3" t="s">
        <v>18</v>
      </c>
      <c r="J7" t="s">
        <v>20</v>
      </c>
      <c r="K7">
        <f>Table2[[#This Row],[Quantity]]*Table2[[#This Row],[Price]]</f>
        <v>2000.0000000000002</v>
      </c>
      <c r="O7" s="8" t="s">
        <v>31</v>
      </c>
      <c r="P7" s="8">
        <v>4.99</v>
      </c>
      <c r="Q7" s="8" t="s">
        <v>31</v>
      </c>
      <c r="R7" s="8">
        <v>538.87605850654347</v>
      </c>
    </row>
    <row r="8" spans="2:18" x14ac:dyDescent="0.3">
      <c r="B8" s="3">
        <v>10457</v>
      </c>
      <c r="C8" s="4">
        <v>44873</v>
      </c>
      <c r="D8" t="s">
        <v>8</v>
      </c>
      <c r="E8" s="3">
        <v>3.49</v>
      </c>
      <c r="F8" s="6">
        <v>573.06590257879645</v>
      </c>
      <c r="G8" s="3" t="s">
        <v>15</v>
      </c>
      <c r="H8" s="23" t="s">
        <v>23</v>
      </c>
      <c r="I8" s="3" t="s">
        <v>18</v>
      </c>
      <c r="J8" t="s">
        <v>22</v>
      </c>
      <c r="K8">
        <f>Table2[[#This Row],[Quantity]]*Table2[[#This Row],[Price]]</f>
        <v>1999.9999999999998</v>
      </c>
      <c r="O8" s="8" t="s">
        <v>32</v>
      </c>
      <c r="P8" s="8">
        <v>3.49</v>
      </c>
      <c r="Q8" s="8" t="s">
        <v>32</v>
      </c>
      <c r="R8" s="8">
        <v>200.40080160320639</v>
      </c>
    </row>
    <row r="9" spans="2:18" x14ac:dyDescent="0.3">
      <c r="B9" s="3">
        <v>10459</v>
      </c>
      <c r="C9" s="4">
        <v>44873</v>
      </c>
      <c r="D9" t="s">
        <v>14</v>
      </c>
      <c r="E9" s="3">
        <v>4.99</v>
      </c>
      <c r="F9" s="6">
        <v>200.40080160320639</v>
      </c>
      <c r="G9" s="3" t="s">
        <v>15</v>
      </c>
      <c r="H9" s="5" t="s">
        <v>19</v>
      </c>
      <c r="I9" s="3" t="s">
        <v>18</v>
      </c>
      <c r="J9" t="s">
        <v>20</v>
      </c>
      <c r="K9">
        <f>Table2[[#This Row],[Quantity]]*Table2[[#This Row],[Price]]</f>
        <v>999.99999999999989</v>
      </c>
      <c r="O9" s="8" t="s">
        <v>33</v>
      </c>
      <c r="P9" s="8">
        <v>4.8546820226025691</v>
      </c>
      <c r="Q9" s="8" t="s">
        <v>33</v>
      </c>
      <c r="R9" s="8">
        <v>214.7110692977931</v>
      </c>
    </row>
    <row r="10" spans="2:18" x14ac:dyDescent="0.3">
      <c r="B10" s="3">
        <v>10460</v>
      </c>
      <c r="C10" s="4">
        <v>44874</v>
      </c>
      <c r="D10" t="s">
        <v>17</v>
      </c>
      <c r="E10" s="3">
        <v>12.99</v>
      </c>
      <c r="F10" s="6">
        <v>554.27251732101615</v>
      </c>
      <c r="G10" s="3" t="s">
        <v>15</v>
      </c>
      <c r="H10" s="23" t="s">
        <v>23</v>
      </c>
      <c r="I10" s="3" t="s">
        <v>18</v>
      </c>
      <c r="J10" t="s">
        <v>22</v>
      </c>
      <c r="K10">
        <f>Table2[[#This Row],[Quantity]]*Table2[[#This Row],[Price]]</f>
        <v>7200</v>
      </c>
      <c r="O10" s="8" t="s">
        <v>34</v>
      </c>
      <c r="P10" s="8">
        <v>23.567937540580573</v>
      </c>
      <c r="Q10" s="8" t="s">
        <v>34</v>
      </c>
      <c r="R10" s="8">
        <v>46100.84327900171</v>
      </c>
    </row>
    <row r="11" spans="2:18" x14ac:dyDescent="0.3">
      <c r="B11" s="3">
        <v>10461</v>
      </c>
      <c r="C11" s="4">
        <v>44874</v>
      </c>
      <c r="D11" t="s">
        <v>21</v>
      </c>
      <c r="E11" s="3">
        <v>9.9499999999999993</v>
      </c>
      <c r="F11" s="6">
        <v>201.00502512562818</v>
      </c>
      <c r="G11" s="3" t="s">
        <v>15</v>
      </c>
      <c r="H11" s="5" t="s">
        <v>23</v>
      </c>
      <c r="I11" s="3" t="s">
        <v>18</v>
      </c>
      <c r="J11" t="s">
        <v>22</v>
      </c>
      <c r="K11">
        <f>Table2[[#This Row],[Quantity]]*Table2[[#This Row],[Price]]</f>
        <v>2000.0000000000002</v>
      </c>
      <c r="O11" s="8" t="s">
        <v>35</v>
      </c>
      <c r="P11" s="8">
        <v>4.7442878382474785</v>
      </c>
      <c r="Q11" s="8" t="s">
        <v>35</v>
      </c>
      <c r="R11" s="8">
        <v>-1.723879153233264</v>
      </c>
    </row>
    <row r="12" spans="2:18" x14ac:dyDescent="0.3">
      <c r="B12" s="3">
        <v>10462</v>
      </c>
      <c r="C12" s="4">
        <v>44874</v>
      </c>
      <c r="D12" t="s">
        <v>8</v>
      </c>
      <c r="E12" s="3">
        <v>3.49</v>
      </c>
      <c r="F12" s="6">
        <v>573.06590257879645</v>
      </c>
      <c r="G12" s="3" t="s">
        <v>15</v>
      </c>
      <c r="H12" s="23" t="s">
        <v>23</v>
      </c>
      <c r="I12" s="3" t="s">
        <v>18</v>
      </c>
      <c r="J12" t="s">
        <v>22</v>
      </c>
      <c r="K12">
        <f>Table2[[#This Row],[Quantity]]*Table2[[#This Row],[Price]]</f>
        <v>1999.9999999999998</v>
      </c>
      <c r="O12" s="8" t="s">
        <v>36</v>
      </c>
      <c r="P12" s="8">
        <v>1.6447757638390159</v>
      </c>
      <c r="Q12" s="8" t="s">
        <v>36</v>
      </c>
      <c r="R12" s="8">
        <v>-0.21381237104470824</v>
      </c>
    </row>
    <row r="13" spans="2:18" x14ac:dyDescent="0.3">
      <c r="B13" s="3">
        <v>10463</v>
      </c>
      <c r="C13" s="4">
        <v>44874</v>
      </c>
      <c r="D13" t="s">
        <v>12</v>
      </c>
      <c r="E13" s="3">
        <v>2.95</v>
      </c>
      <c r="F13" s="6">
        <v>677.96610169491521</v>
      </c>
      <c r="G13" s="3" t="s">
        <v>15</v>
      </c>
      <c r="H13" s="5" t="s">
        <v>23</v>
      </c>
      <c r="I13" s="3" t="s">
        <v>18</v>
      </c>
      <c r="J13" t="s">
        <v>22</v>
      </c>
      <c r="K13">
        <f>Table2[[#This Row],[Quantity]]*Table2[[#This Row],[Price]]</f>
        <v>2000</v>
      </c>
      <c r="M13" s="40"/>
      <c r="O13" s="8" t="s">
        <v>37</v>
      </c>
      <c r="P13" s="8">
        <v>30.27</v>
      </c>
      <c r="Q13" s="8" t="s">
        <v>37</v>
      </c>
      <c r="R13" s="8">
        <v>554.02568030595444</v>
      </c>
    </row>
    <row r="14" spans="2:18" x14ac:dyDescent="0.3">
      <c r="B14" s="3">
        <v>10464</v>
      </c>
      <c r="C14" s="4">
        <v>44874</v>
      </c>
      <c r="D14" t="s">
        <v>14</v>
      </c>
      <c r="E14" s="3">
        <v>4.99</v>
      </c>
      <c r="F14" s="6">
        <v>200.40080160320639</v>
      </c>
      <c r="G14" s="3" t="s">
        <v>15</v>
      </c>
      <c r="H14" s="23" t="s">
        <v>23</v>
      </c>
      <c r="I14" s="3" t="s">
        <v>18</v>
      </c>
      <c r="J14" t="s">
        <v>22</v>
      </c>
      <c r="K14">
        <f>Table2[[#This Row],[Quantity]]*Table2[[#This Row],[Price]]</f>
        <v>999.99999999999989</v>
      </c>
      <c r="O14" s="8" t="s">
        <v>38</v>
      </c>
      <c r="P14" s="8">
        <v>2.95</v>
      </c>
      <c r="Q14" s="8" t="s">
        <v>38</v>
      </c>
      <c r="R14" s="8">
        <v>200.40080160320639</v>
      </c>
    </row>
    <row r="15" spans="2:18" x14ac:dyDescent="0.3">
      <c r="B15" s="3">
        <v>10465</v>
      </c>
      <c r="C15" s="4">
        <v>44875</v>
      </c>
      <c r="D15" t="s">
        <v>17</v>
      </c>
      <c r="E15" s="3">
        <v>12.99</v>
      </c>
      <c r="F15" s="6">
        <v>554.27251732101615</v>
      </c>
      <c r="G15" s="3" t="s">
        <v>15</v>
      </c>
      <c r="H15" s="5" t="s">
        <v>24</v>
      </c>
      <c r="I15" s="3" t="s">
        <v>18</v>
      </c>
      <c r="J15" t="s">
        <v>13</v>
      </c>
      <c r="K15">
        <f>Table2[[#This Row],[Quantity]]*Table2[[#This Row],[Price]]</f>
        <v>7200</v>
      </c>
      <c r="O15" s="8" t="s">
        <v>39</v>
      </c>
      <c r="P15" s="8">
        <v>33.22</v>
      </c>
      <c r="Q15" s="8" t="s">
        <v>39</v>
      </c>
      <c r="R15" s="8">
        <v>754.42648190916088</v>
      </c>
    </row>
    <row r="16" spans="2:18" x14ac:dyDescent="0.3">
      <c r="B16" s="3">
        <v>10466</v>
      </c>
      <c r="C16" s="4">
        <v>44875</v>
      </c>
      <c r="D16" t="s">
        <v>21</v>
      </c>
      <c r="E16" s="3">
        <v>9.9499999999999993</v>
      </c>
      <c r="F16" s="6">
        <v>201.00502512562818</v>
      </c>
      <c r="G16" s="3" t="s">
        <v>15</v>
      </c>
      <c r="H16" s="23" t="s">
        <v>24</v>
      </c>
      <c r="I16" s="3" t="s">
        <v>18</v>
      </c>
      <c r="J16" t="s">
        <v>13</v>
      </c>
      <c r="K16">
        <f>Table2[[#This Row],[Quantity]]*Table2[[#This Row],[Price]]</f>
        <v>2000.0000000000002</v>
      </c>
      <c r="O16" s="8" t="s">
        <v>40</v>
      </c>
      <c r="P16" s="8">
        <v>1904.5100000000048</v>
      </c>
      <c r="Q16" s="8" t="s">
        <v>40</v>
      </c>
      <c r="R16" s="8">
        <v>118396.92384040033</v>
      </c>
    </row>
    <row r="17" spans="2:18" x14ac:dyDescent="0.3">
      <c r="B17" s="3">
        <v>10467</v>
      </c>
      <c r="C17" s="4">
        <v>44875</v>
      </c>
      <c r="D17" t="s">
        <v>8</v>
      </c>
      <c r="E17" s="3">
        <v>3.49</v>
      </c>
      <c r="F17" s="6">
        <v>573.06590257879645</v>
      </c>
      <c r="G17" s="3" t="s">
        <v>15</v>
      </c>
      <c r="H17" s="5" t="s">
        <v>24</v>
      </c>
      <c r="I17" s="3" t="s">
        <v>18</v>
      </c>
      <c r="J17" t="s">
        <v>13</v>
      </c>
      <c r="K17">
        <f>Table2[[#This Row],[Quantity]]*Table2[[#This Row],[Price]]</f>
        <v>1999.9999999999998</v>
      </c>
      <c r="O17" s="8" t="s">
        <v>41</v>
      </c>
      <c r="P17" s="8">
        <v>262</v>
      </c>
      <c r="Q17" s="8" t="s">
        <v>41</v>
      </c>
      <c r="R17" s="8">
        <v>257</v>
      </c>
    </row>
    <row r="18" spans="2:18" x14ac:dyDescent="0.3">
      <c r="B18" s="3">
        <v>10468</v>
      </c>
      <c r="C18" s="4">
        <v>44875</v>
      </c>
      <c r="D18" t="s">
        <v>12</v>
      </c>
      <c r="E18" s="3">
        <v>2.95</v>
      </c>
      <c r="F18" s="6">
        <v>677.96610169491521</v>
      </c>
      <c r="G18" s="3" t="s">
        <v>15</v>
      </c>
      <c r="H18" s="23" t="s">
        <v>24</v>
      </c>
      <c r="I18" s="3" t="s">
        <v>18</v>
      </c>
      <c r="J18" t="s">
        <v>13</v>
      </c>
      <c r="K18">
        <f>Table2[[#This Row],[Quantity]]*Table2[[#This Row],[Price]]</f>
        <v>2000</v>
      </c>
    </row>
    <row r="19" spans="2:18" x14ac:dyDescent="0.3">
      <c r="B19" s="3">
        <v>10470</v>
      </c>
      <c r="C19" s="4">
        <v>44876</v>
      </c>
      <c r="D19" t="s">
        <v>17</v>
      </c>
      <c r="E19" s="3">
        <v>12.99</v>
      </c>
      <c r="F19" s="6">
        <v>554.27251732101615</v>
      </c>
      <c r="G19" s="3" t="s">
        <v>15</v>
      </c>
      <c r="H19" s="5" t="s">
        <v>24</v>
      </c>
      <c r="I19" s="3" t="s">
        <v>18</v>
      </c>
      <c r="J19" t="s">
        <v>13</v>
      </c>
      <c r="K19">
        <f>Table2[[#This Row],[Quantity]]*Table2[[#This Row],[Price]]</f>
        <v>7200</v>
      </c>
    </row>
    <row r="20" spans="2:18" x14ac:dyDescent="0.3">
      <c r="B20" s="3">
        <v>10471</v>
      </c>
      <c r="C20" s="4">
        <v>44876</v>
      </c>
      <c r="D20" t="s">
        <v>21</v>
      </c>
      <c r="E20" s="3">
        <v>9.9499999999999993</v>
      </c>
      <c r="F20" s="6">
        <v>201.00502512562818</v>
      </c>
      <c r="G20" s="3" t="s">
        <v>15</v>
      </c>
      <c r="H20" s="23" t="s">
        <v>24</v>
      </c>
      <c r="I20" s="3" t="s">
        <v>18</v>
      </c>
      <c r="J20" t="s">
        <v>13</v>
      </c>
      <c r="K20">
        <f>Table2[[#This Row],[Quantity]]*Table2[[#This Row],[Price]]</f>
        <v>2000.0000000000002</v>
      </c>
    </row>
    <row r="21" spans="2:18" x14ac:dyDescent="0.3">
      <c r="B21" s="3">
        <v>10472</v>
      </c>
      <c r="C21" s="4">
        <v>44876</v>
      </c>
      <c r="D21" t="s">
        <v>8</v>
      </c>
      <c r="E21" s="3">
        <v>3.49</v>
      </c>
      <c r="F21" s="6">
        <v>630.3724928366762</v>
      </c>
      <c r="G21" s="3" t="s">
        <v>15</v>
      </c>
      <c r="H21" s="5" t="s">
        <v>24</v>
      </c>
      <c r="I21" s="3" t="s">
        <v>18</v>
      </c>
      <c r="J21" t="s">
        <v>13</v>
      </c>
      <c r="K21">
        <f>Table2[[#This Row],[Quantity]]*Table2[[#This Row],[Price]]</f>
        <v>2200</v>
      </c>
    </row>
    <row r="22" spans="2:18" x14ac:dyDescent="0.3">
      <c r="B22" s="3">
        <v>10473</v>
      </c>
      <c r="C22" s="4">
        <v>44876</v>
      </c>
      <c r="D22" t="s">
        <v>12</v>
      </c>
      <c r="E22" s="3">
        <v>2.95</v>
      </c>
      <c r="F22" s="6">
        <v>677.96610169491521</v>
      </c>
      <c r="G22" s="3" t="s">
        <v>15</v>
      </c>
      <c r="H22" s="23" t="s">
        <v>24</v>
      </c>
      <c r="I22" s="3" t="s">
        <v>18</v>
      </c>
      <c r="J22" t="s">
        <v>13</v>
      </c>
      <c r="K22">
        <f>Table2[[#This Row],[Quantity]]*Table2[[#This Row],[Price]]</f>
        <v>2000</v>
      </c>
    </row>
    <row r="23" spans="2:18" x14ac:dyDescent="0.3">
      <c r="B23" s="3">
        <v>10474</v>
      </c>
      <c r="C23" s="4">
        <v>44876</v>
      </c>
      <c r="D23" t="s">
        <v>14</v>
      </c>
      <c r="E23" s="3">
        <v>4.99</v>
      </c>
      <c r="F23" s="6">
        <v>200.40080160320639</v>
      </c>
      <c r="G23" s="3" t="s">
        <v>15</v>
      </c>
      <c r="H23" s="5" t="s">
        <v>24</v>
      </c>
      <c r="I23" s="3" t="s">
        <v>18</v>
      </c>
      <c r="J23" t="s">
        <v>13</v>
      </c>
      <c r="K23">
        <f>Table2[[#This Row],[Quantity]]*Table2[[#This Row],[Price]]</f>
        <v>999.99999999999989</v>
      </c>
    </row>
    <row r="24" spans="2:18" x14ac:dyDescent="0.3">
      <c r="B24" s="3">
        <v>10475</v>
      </c>
      <c r="C24" s="4">
        <v>44877</v>
      </c>
      <c r="D24" t="s">
        <v>17</v>
      </c>
      <c r="E24" s="3">
        <v>12.99</v>
      </c>
      <c r="F24" s="6">
        <v>523.47959969207079</v>
      </c>
      <c r="G24" s="3" t="s">
        <v>15</v>
      </c>
      <c r="H24" s="23" t="s">
        <v>24</v>
      </c>
      <c r="I24" s="3" t="s">
        <v>18</v>
      </c>
      <c r="J24" t="s">
        <v>13</v>
      </c>
      <c r="K24">
        <f>Table2[[#This Row],[Quantity]]*Table2[[#This Row],[Price]]</f>
        <v>6800</v>
      </c>
    </row>
    <row r="25" spans="2:18" x14ac:dyDescent="0.3">
      <c r="B25" s="3">
        <v>10476</v>
      </c>
      <c r="C25" s="4">
        <v>44877</v>
      </c>
      <c r="D25" t="s">
        <v>21</v>
      </c>
      <c r="E25" s="3">
        <v>9.9499999999999993</v>
      </c>
      <c r="F25" s="6">
        <v>201.00502512562818</v>
      </c>
      <c r="G25" s="3" t="s">
        <v>15</v>
      </c>
      <c r="H25" s="5" t="s">
        <v>24</v>
      </c>
      <c r="I25" s="3" t="s">
        <v>18</v>
      </c>
      <c r="J25" t="s">
        <v>13</v>
      </c>
      <c r="K25">
        <f>Table2[[#This Row],[Quantity]]*Table2[[#This Row],[Price]]</f>
        <v>2000.0000000000002</v>
      </c>
    </row>
    <row r="26" spans="2:18" x14ac:dyDescent="0.3">
      <c r="B26" s="3">
        <v>10477</v>
      </c>
      <c r="C26" s="4">
        <v>44877</v>
      </c>
      <c r="D26" t="s">
        <v>8</v>
      </c>
      <c r="E26" s="3">
        <v>3.49</v>
      </c>
      <c r="F26" s="6">
        <v>630.3724928366762</v>
      </c>
      <c r="G26" s="3" t="s">
        <v>15</v>
      </c>
      <c r="H26" s="23" t="s">
        <v>24</v>
      </c>
      <c r="I26" s="3" t="s">
        <v>18</v>
      </c>
      <c r="J26" t="s">
        <v>13</v>
      </c>
      <c r="K26">
        <f>Table2[[#This Row],[Quantity]]*Table2[[#This Row],[Price]]</f>
        <v>2200</v>
      </c>
    </row>
    <row r="27" spans="2:18" x14ac:dyDescent="0.3">
      <c r="B27" s="3">
        <v>10478</v>
      </c>
      <c r="C27" s="4">
        <v>44877</v>
      </c>
      <c r="D27" t="s">
        <v>12</v>
      </c>
      <c r="E27" s="3">
        <v>2.95</v>
      </c>
      <c r="F27" s="6">
        <v>677.96610169491521</v>
      </c>
      <c r="G27" s="3" t="s">
        <v>15</v>
      </c>
      <c r="H27" s="5" t="s">
        <v>24</v>
      </c>
      <c r="I27" s="3" t="s">
        <v>18</v>
      </c>
      <c r="J27" t="s">
        <v>13</v>
      </c>
      <c r="K27">
        <f>Table2[[#This Row],[Quantity]]*Table2[[#This Row],[Price]]</f>
        <v>2000</v>
      </c>
    </row>
    <row r="28" spans="2:18" x14ac:dyDescent="0.3">
      <c r="B28" s="3">
        <v>10479</v>
      </c>
      <c r="C28" s="4">
        <v>44877</v>
      </c>
      <c r="D28" t="s">
        <v>14</v>
      </c>
      <c r="E28" s="3">
        <v>4.99</v>
      </c>
      <c r="F28" s="6">
        <v>200.40080160320639</v>
      </c>
      <c r="G28" s="3" t="s">
        <v>15</v>
      </c>
      <c r="H28" s="23" t="s">
        <v>24</v>
      </c>
      <c r="I28" s="3" t="s">
        <v>18</v>
      </c>
      <c r="J28" t="s">
        <v>13</v>
      </c>
      <c r="K28">
        <f>Table2[[#This Row],[Quantity]]*Table2[[#This Row],[Price]]</f>
        <v>999.99999999999989</v>
      </c>
    </row>
    <row r="29" spans="2:18" x14ac:dyDescent="0.3">
      <c r="B29" s="3">
        <v>10480</v>
      </c>
      <c r="C29" s="4">
        <v>44878</v>
      </c>
      <c r="D29" t="s">
        <v>17</v>
      </c>
      <c r="E29" s="3">
        <v>12.99</v>
      </c>
      <c r="F29" s="6">
        <v>508.08314087759817</v>
      </c>
      <c r="G29" s="3" t="s">
        <v>15</v>
      </c>
      <c r="H29" s="5" t="s">
        <v>24</v>
      </c>
      <c r="I29" s="3" t="s">
        <v>18</v>
      </c>
      <c r="J29" t="s">
        <v>13</v>
      </c>
      <c r="K29">
        <f>Table2[[#This Row],[Quantity]]*Table2[[#This Row],[Price]]</f>
        <v>6600</v>
      </c>
    </row>
    <row r="30" spans="2:18" x14ac:dyDescent="0.3">
      <c r="B30" s="3">
        <v>10481</v>
      </c>
      <c r="C30" s="4">
        <v>44878</v>
      </c>
      <c r="D30" t="s">
        <v>21</v>
      </c>
      <c r="E30" s="3">
        <v>9.9499999999999993</v>
      </c>
      <c r="F30" s="6">
        <v>201.00502512562818</v>
      </c>
      <c r="G30" s="3" t="s">
        <v>15</v>
      </c>
      <c r="H30" s="23" t="s">
        <v>24</v>
      </c>
      <c r="I30" s="3" t="s">
        <v>18</v>
      </c>
      <c r="J30" t="s">
        <v>13</v>
      </c>
      <c r="K30">
        <f>Table2[[#This Row],[Quantity]]*Table2[[#This Row],[Price]]</f>
        <v>2000.0000000000002</v>
      </c>
    </row>
    <row r="31" spans="2:18" x14ac:dyDescent="0.3">
      <c r="B31" s="3">
        <v>10482</v>
      </c>
      <c r="C31" s="4">
        <v>44878</v>
      </c>
      <c r="D31" t="s">
        <v>8</v>
      </c>
      <c r="E31" s="3">
        <v>25.5</v>
      </c>
      <c r="F31" s="6">
        <v>630.3724928366762</v>
      </c>
      <c r="G31" s="3" t="s">
        <v>15</v>
      </c>
      <c r="H31" s="5" t="s">
        <v>25</v>
      </c>
      <c r="I31" s="3" t="s">
        <v>18</v>
      </c>
      <c r="J31" t="s">
        <v>16</v>
      </c>
      <c r="K31">
        <f>Table2[[#This Row],[Quantity]]*Table2[[#This Row],[Price]]</f>
        <v>16074.498567335244</v>
      </c>
    </row>
    <row r="32" spans="2:18" x14ac:dyDescent="0.3">
      <c r="B32" s="3">
        <v>10483</v>
      </c>
      <c r="C32" s="4">
        <v>44878</v>
      </c>
      <c r="D32" t="s">
        <v>12</v>
      </c>
      <c r="E32" s="3">
        <v>33.22</v>
      </c>
      <c r="F32" s="6">
        <v>677.96610169491521</v>
      </c>
      <c r="G32" s="3" t="s">
        <v>15</v>
      </c>
      <c r="H32" s="23" t="s">
        <v>25</v>
      </c>
      <c r="I32" s="3" t="s">
        <v>18</v>
      </c>
      <c r="J32" t="s">
        <v>16</v>
      </c>
      <c r="K32">
        <f>Table2[[#This Row],[Quantity]]*Table2[[#This Row],[Price]]</f>
        <v>22522.033898305082</v>
      </c>
    </row>
    <row r="33" spans="2:11" x14ac:dyDescent="0.3">
      <c r="B33" s="3">
        <v>10484</v>
      </c>
      <c r="C33" s="4">
        <v>44878</v>
      </c>
      <c r="D33" t="s">
        <v>14</v>
      </c>
      <c r="E33" s="3">
        <v>21.44</v>
      </c>
      <c r="F33" s="6">
        <v>200.40080160320639</v>
      </c>
      <c r="G33" s="3" t="s">
        <v>15</v>
      </c>
      <c r="H33" s="5" t="s">
        <v>25</v>
      </c>
      <c r="I33" s="3" t="s">
        <v>18</v>
      </c>
      <c r="J33" t="s">
        <v>16</v>
      </c>
      <c r="K33">
        <f>Table2[[#This Row],[Quantity]]*Table2[[#This Row],[Price]]</f>
        <v>4296.5931863727455</v>
      </c>
    </row>
    <row r="34" spans="2:11" x14ac:dyDescent="0.3">
      <c r="B34" s="3">
        <v>10485</v>
      </c>
      <c r="C34" s="4">
        <v>44879</v>
      </c>
      <c r="D34" t="s">
        <v>17</v>
      </c>
      <c r="E34" s="3">
        <v>27.99</v>
      </c>
      <c r="F34" s="6">
        <v>523.47959969207079</v>
      </c>
      <c r="G34" s="3" t="s">
        <v>15</v>
      </c>
      <c r="H34" s="23" t="s">
        <v>25</v>
      </c>
      <c r="I34" s="3" t="s">
        <v>18</v>
      </c>
      <c r="J34" t="s">
        <v>16</v>
      </c>
      <c r="K34">
        <f>Table2[[#This Row],[Quantity]]*Table2[[#This Row],[Price]]</f>
        <v>14652.193995381062</v>
      </c>
    </row>
    <row r="35" spans="2:11" x14ac:dyDescent="0.3">
      <c r="B35" s="3">
        <v>10486</v>
      </c>
      <c r="C35" s="4">
        <v>44879</v>
      </c>
      <c r="D35" t="s">
        <v>21</v>
      </c>
      <c r="E35" s="3">
        <v>29.05</v>
      </c>
      <c r="F35" s="6">
        <v>201.00502512562818</v>
      </c>
      <c r="G35" s="3" t="s">
        <v>15</v>
      </c>
      <c r="H35" s="5" t="s">
        <v>25</v>
      </c>
      <c r="I35" s="3" t="s">
        <v>18</v>
      </c>
      <c r="J35" t="s">
        <v>16</v>
      </c>
      <c r="K35">
        <f>Table2[[#This Row],[Quantity]]*Table2[[#This Row],[Price]]</f>
        <v>5839.1959798994985</v>
      </c>
    </row>
    <row r="36" spans="2:11" x14ac:dyDescent="0.3">
      <c r="B36" s="3">
        <v>10487</v>
      </c>
      <c r="C36" s="4">
        <v>44879</v>
      </c>
      <c r="D36" t="s">
        <v>8</v>
      </c>
      <c r="E36" s="3">
        <v>3.49</v>
      </c>
      <c r="F36" s="6">
        <v>630.3724928366762</v>
      </c>
      <c r="G36" s="3" t="s">
        <v>15</v>
      </c>
      <c r="H36" s="23" t="s">
        <v>25</v>
      </c>
      <c r="I36" s="3" t="s">
        <v>18</v>
      </c>
      <c r="J36" t="s">
        <v>16</v>
      </c>
      <c r="K36">
        <f>Table2[[#This Row],[Quantity]]*Table2[[#This Row],[Price]]</f>
        <v>2200</v>
      </c>
    </row>
    <row r="37" spans="2:11" x14ac:dyDescent="0.3">
      <c r="B37" s="3">
        <v>10488</v>
      </c>
      <c r="C37" s="4">
        <v>44879</v>
      </c>
      <c r="D37" t="s">
        <v>12</v>
      </c>
      <c r="E37" s="3">
        <v>2.95</v>
      </c>
      <c r="F37" s="6">
        <v>677.96610169491521</v>
      </c>
      <c r="G37" s="3" t="s">
        <v>15</v>
      </c>
      <c r="H37" s="5" t="s">
        <v>25</v>
      </c>
      <c r="I37" s="3" t="s">
        <v>18</v>
      </c>
      <c r="J37" t="s">
        <v>16</v>
      </c>
      <c r="K37">
        <f>Table2[[#This Row],[Quantity]]*Table2[[#This Row],[Price]]</f>
        <v>2000</v>
      </c>
    </row>
    <row r="38" spans="2:11" x14ac:dyDescent="0.3">
      <c r="B38" s="3">
        <v>10489</v>
      </c>
      <c r="C38" s="4">
        <v>44879</v>
      </c>
      <c r="D38" t="s">
        <v>14</v>
      </c>
      <c r="E38" s="3">
        <v>4.99</v>
      </c>
      <c r="F38" s="6">
        <v>200.40080160320639</v>
      </c>
      <c r="G38" s="3" t="s">
        <v>15</v>
      </c>
      <c r="H38" s="23" t="s">
        <v>24</v>
      </c>
      <c r="I38" s="3" t="s">
        <v>18</v>
      </c>
      <c r="J38" t="s">
        <v>13</v>
      </c>
      <c r="K38">
        <f>Table2[[#This Row],[Quantity]]*Table2[[#This Row],[Price]]</f>
        <v>999.99999999999989</v>
      </c>
    </row>
    <row r="39" spans="2:11" x14ac:dyDescent="0.3">
      <c r="B39" s="3">
        <v>10490</v>
      </c>
      <c r="C39" s="4">
        <v>44880</v>
      </c>
      <c r="D39" t="s">
        <v>17</v>
      </c>
      <c r="E39" s="3">
        <v>12.99</v>
      </c>
      <c r="F39" s="6">
        <v>508.08314087759817</v>
      </c>
      <c r="G39" s="3" t="s">
        <v>15</v>
      </c>
      <c r="H39" s="5" t="s">
        <v>24</v>
      </c>
      <c r="I39" s="3" t="s">
        <v>18</v>
      </c>
      <c r="J39" t="s">
        <v>13</v>
      </c>
      <c r="K39">
        <f>Table2[[#This Row],[Quantity]]*Table2[[#This Row],[Price]]</f>
        <v>6600</v>
      </c>
    </row>
    <row r="40" spans="2:11" x14ac:dyDescent="0.3">
      <c r="B40" s="3">
        <v>10491</v>
      </c>
      <c r="C40" s="4">
        <v>44880</v>
      </c>
      <c r="D40" t="s">
        <v>21</v>
      </c>
      <c r="E40" s="3">
        <v>9.9499999999999993</v>
      </c>
      <c r="F40" s="6">
        <v>201.00502512562818</v>
      </c>
      <c r="G40" s="3" t="s">
        <v>15</v>
      </c>
      <c r="H40" s="23" t="s">
        <v>24</v>
      </c>
      <c r="I40" s="3" t="s">
        <v>18</v>
      </c>
      <c r="J40" t="s">
        <v>13</v>
      </c>
      <c r="K40">
        <f>Table2[[#This Row],[Quantity]]*Table2[[#This Row],[Price]]</f>
        <v>2000.0000000000002</v>
      </c>
    </row>
    <row r="41" spans="2:11" x14ac:dyDescent="0.3">
      <c r="B41" s="3">
        <v>10492</v>
      </c>
      <c r="C41" s="4">
        <v>44880</v>
      </c>
      <c r="D41" t="s">
        <v>8</v>
      </c>
      <c r="E41" s="3">
        <v>3.49</v>
      </c>
      <c r="F41" s="6">
        <v>573.06590257879645</v>
      </c>
      <c r="G41" s="3" t="s">
        <v>15</v>
      </c>
      <c r="H41" s="5" t="s">
        <v>24</v>
      </c>
      <c r="I41" s="3" t="s">
        <v>18</v>
      </c>
      <c r="J41" t="s">
        <v>13</v>
      </c>
      <c r="K41">
        <f>Table2[[#This Row],[Quantity]]*Table2[[#This Row],[Price]]</f>
        <v>1999.9999999999998</v>
      </c>
    </row>
    <row r="42" spans="2:11" x14ac:dyDescent="0.3">
      <c r="B42" s="3">
        <v>10493</v>
      </c>
      <c r="C42" s="4">
        <v>44880</v>
      </c>
      <c r="D42" t="s">
        <v>12</v>
      </c>
      <c r="E42" s="3">
        <v>2.95</v>
      </c>
      <c r="F42" s="6">
        <v>677.96610169491521</v>
      </c>
      <c r="G42" s="3" t="s">
        <v>15</v>
      </c>
      <c r="H42" s="23" t="s">
        <v>24</v>
      </c>
      <c r="I42" s="3" t="s">
        <v>18</v>
      </c>
      <c r="J42" t="s">
        <v>13</v>
      </c>
      <c r="K42">
        <f>Table2[[#This Row],[Quantity]]*Table2[[#This Row],[Price]]</f>
        <v>2000</v>
      </c>
    </row>
    <row r="43" spans="2:11" x14ac:dyDescent="0.3">
      <c r="B43" s="3">
        <v>10494</v>
      </c>
      <c r="C43" s="4">
        <v>44880</v>
      </c>
      <c r="D43" t="s">
        <v>14</v>
      </c>
      <c r="E43" s="3">
        <v>4.99</v>
      </c>
      <c r="F43" s="6">
        <v>200.40080160320639</v>
      </c>
      <c r="G43" s="3" t="s">
        <v>15</v>
      </c>
      <c r="H43" s="5" t="s">
        <v>24</v>
      </c>
      <c r="I43" s="3" t="s">
        <v>18</v>
      </c>
      <c r="J43" t="s">
        <v>13</v>
      </c>
      <c r="K43">
        <f>Table2[[#This Row],[Quantity]]*Table2[[#This Row],[Price]]</f>
        <v>999.99999999999989</v>
      </c>
    </row>
    <row r="44" spans="2:11" x14ac:dyDescent="0.3">
      <c r="B44" s="3">
        <v>10495</v>
      </c>
      <c r="C44" s="4">
        <v>44881</v>
      </c>
      <c r="D44" t="s">
        <v>17</v>
      </c>
      <c r="E44" s="3">
        <v>12.99</v>
      </c>
      <c r="F44" s="6">
        <v>508.08314087759817</v>
      </c>
      <c r="G44" s="3" t="s">
        <v>15</v>
      </c>
      <c r="H44" s="23" t="s">
        <v>24</v>
      </c>
      <c r="I44" s="3" t="s">
        <v>18</v>
      </c>
      <c r="J44" t="s">
        <v>13</v>
      </c>
      <c r="K44">
        <f>Table2[[#This Row],[Quantity]]*Table2[[#This Row],[Price]]</f>
        <v>6600</v>
      </c>
    </row>
    <row r="45" spans="2:11" x14ac:dyDescent="0.3">
      <c r="B45" s="3">
        <v>10496</v>
      </c>
      <c r="C45" s="4">
        <v>44881</v>
      </c>
      <c r="D45" t="s">
        <v>21</v>
      </c>
      <c r="E45" s="3">
        <v>9.9499999999999993</v>
      </c>
      <c r="F45" s="6">
        <v>201.00502512562818</v>
      </c>
      <c r="G45" s="3" t="s">
        <v>15</v>
      </c>
      <c r="H45" s="5" t="s">
        <v>24</v>
      </c>
      <c r="I45" s="3" t="s">
        <v>18</v>
      </c>
      <c r="J45" t="s">
        <v>13</v>
      </c>
      <c r="K45">
        <f>Table2[[#This Row],[Quantity]]*Table2[[#This Row],[Price]]</f>
        <v>2000.0000000000002</v>
      </c>
    </row>
    <row r="46" spans="2:11" x14ac:dyDescent="0.3">
      <c r="B46" s="3">
        <v>10497</v>
      </c>
      <c r="C46" s="4">
        <v>44881</v>
      </c>
      <c r="D46" t="s">
        <v>8</v>
      </c>
      <c r="E46" s="3">
        <v>3.49</v>
      </c>
      <c r="F46" s="6">
        <v>573.06590257879645</v>
      </c>
      <c r="G46" s="3" t="s">
        <v>15</v>
      </c>
      <c r="H46" s="23" t="s">
        <v>24</v>
      </c>
      <c r="I46" s="3" t="s">
        <v>18</v>
      </c>
      <c r="J46" t="s">
        <v>13</v>
      </c>
      <c r="K46">
        <f>Table2[[#This Row],[Quantity]]*Table2[[#This Row],[Price]]</f>
        <v>1999.9999999999998</v>
      </c>
    </row>
    <row r="47" spans="2:11" x14ac:dyDescent="0.3">
      <c r="B47" s="3">
        <v>10498</v>
      </c>
      <c r="C47" s="4">
        <v>44881</v>
      </c>
      <c r="D47" t="s">
        <v>12</v>
      </c>
      <c r="E47" s="3">
        <v>2.95</v>
      </c>
      <c r="F47" s="6">
        <v>677.96610169491521</v>
      </c>
      <c r="G47" s="3" t="s">
        <v>26</v>
      </c>
      <c r="H47" s="5" t="s">
        <v>24</v>
      </c>
      <c r="I47" s="3" t="s">
        <v>18</v>
      </c>
      <c r="J47" t="s">
        <v>13</v>
      </c>
      <c r="K47">
        <f>Table2[[#This Row],[Quantity]]*Table2[[#This Row],[Price]]</f>
        <v>2000</v>
      </c>
    </row>
    <row r="48" spans="2:11" x14ac:dyDescent="0.3">
      <c r="B48" s="3">
        <v>10499</v>
      </c>
      <c r="C48" s="4">
        <v>44881</v>
      </c>
      <c r="D48" t="s">
        <v>14</v>
      </c>
      <c r="E48" s="3">
        <v>4.99</v>
      </c>
      <c r="F48" s="6">
        <v>200.40080160320639</v>
      </c>
      <c r="G48" s="3" t="s">
        <v>26</v>
      </c>
      <c r="H48" s="23" t="s">
        <v>24</v>
      </c>
      <c r="I48" s="3" t="s">
        <v>18</v>
      </c>
      <c r="J48" t="s">
        <v>13</v>
      </c>
      <c r="K48">
        <f>Table2[[#This Row],[Quantity]]*Table2[[#This Row],[Price]]</f>
        <v>999.99999999999989</v>
      </c>
    </row>
    <row r="49" spans="2:11" x14ac:dyDescent="0.3">
      <c r="B49" s="3">
        <v>10500</v>
      </c>
      <c r="C49" s="4">
        <v>44882</v>
      </c>
      <c r="D49" t="s">
        <v>17</v>
      </c>
      <c r="E49" s="3">
        <v>12.99</v>
      </c>
      <c r="F49" s="6">
        <v>523.47959969207079</v>
      </c>
      <c r="G49" s="3" t="s">
        <v>26</v>
      </c>
      <c r="H49" s="5" t="s">
        <v>24</v>
      </c>
      <c r="I49" s="3" t="s">
        <v>18</v>
      </c>
      <c r="J49" t="s">
        <v>13</v>
      </c>
      <c r="K49">
        <f>Table2[[#This Row],[Quantity]]*Table2[[#This Row],[Price]]</f>
        <v>6800</v>
      </c>
    </row>
    <row r="50" spans="2:11" x14ac:dyDescent="0.3">
      <c r="B50" s="3">
        <v>10501</v>
      </c>
      <c r="C50" s="4">
        <v>44882</v>
      </c>
      <c r="D50" t="s">
        <v>21</v>
      </c>
      <c r="E50" s="3">
        <v>9.9499999999999993</v>
      </c>
      <c r="F50" s="6">
        <v>201.00502512562818</v>
      </c>
      <c r="G50" s="3" t="s">
        <v>26</v>
      </c>
      <c r="H50" s="23" t="s">
        <v>24</v>
      </c>
      <c r="I50" s="3" t="s">
        <v>18</v>
      </c>
      <c r="J50" t="s">
        <v>13</v>
      </c>
      <c r="K50">
        <f>Table2[[#This Row],[Quantity]]*Table2[[#This Row],[Price]]</f>
        <v>2000.0000000000002</v>
      </c>
    </row>
    <row r="51" spans="2:11" x14ac:dyDescent="0.3">
      <c r="B51" s="3">
        <v>10502</v>
      </c>
      <c r="C51" s="4">
        <v>44882</v>
      </c>
      <c r="D51" t="s">
        <v>8</v>
      </c>
      <c r="E51" s="3">
        <v>3.49</v>
      </c>
      <c r="F51" s="6">
        <v>630.3724928366762</v>
      </c>
      <c r="G51" s="3" t="s">
        <v>26</v>
      </c>
      <c r="H51" s="5" t="s">
        <v>24</v>
      </c>
      <c r="I51" s="3" t="s">
        <v>18</v>
      </c>
      <c r="J51" t="s">
        <v>13</v>
      </c>
      <c r="K51">
        <f>Table2[[#This Row],[Quantity]]*Table2[[#This Row],[Price]]</f>
        <v>2200</v>
      </c>
    </row>
    <row r="52" spans="2:11" x14ac:dyDescent="0.3">
      <c r="B52" s="3">
        <v>10503</v>
      </c>
      <c r="C52" s="4">
        <v>44882</v>
      </c>
      <c r="D52" t="s">
        <v>12</v>
      </c>
      <c r="E52" s="3">
        <v>2.95</v>
      </c>
      <c r="F52" s="6">
        <v>677.96610169491521</v>
      </c>
      <c r="G52" s="3" t="s">
        <v>26</v>
      </c>
      <c r="H52" s="23" t="s">
        <v>24</v>
      </c>
      <c r="I52" s="3" t="s">
        <v>18</v>
      </c>
      <c r="J52" t="s">
        <v>13</v>
      </c>
      <c r="K52">
        <f>Table2[[#This Row],[Quantity]]*Table2[[#This Row],[Price]]</f>
        <v>2000</v>
      </c>
    </row>
    <row r="53" spans="2:11" x14ac:dyDescent="0.3">
      <c r="B53" s="3">
        <v>10504</v>
      </c>
      <c r="C53" s="4">
        <v>44882</v>
      </c>
      <c r="D53" t="s">
        <v>14</v>
      </c>
      <c r="E53" s="3">
        <v>4.99</v>
      </c>
      <c r="F53" s="6">
        <v>200.40080160320639</v>
      </c>
      <c r="G53" s="3" t="s">
        <v>26</v>
      </c>
      <c r="H53" s="5" t="s">
        <v>24</v>
      </c>
      <c r="I53" s="3" t="s">
        <v>18</v>
      </c>
      <c r="J53" t="s">
        <v>13</v>
      </c>
      <c r="K53">
        <f>Table2[[#This Row],[Quantity]]*Table2[[#This Row],[Price]]</f>
        <v>999.99999999999989</v>
      </c>
    </row>
    <row r="54" spans="2:11" x14ac:dyDescent="0.3">
      <c r="B54" s="3">
        <v>10505</v>
      </c>
      <c r="C54" s="4">
        <v>44883</v>
      </c>
      <c r="D54" t="s">
        <v>17</v>
      </c>
      <c r="E54" s="3">
        <v>12.99</v>
      </c>
      <c r="F54" s="6">
        <v>538.87605850654347</v>
      </c>
      <c r="G54" s="3" t="s">
        <v>26</v>
      </c>
      <c r="H54" s="23" t="s">
        <v>24</v>
      </c>
      <c r="I54" s="3" t="s">
        <v>18</v>
      </c>
      <c r="J54" t="s">
        <v>13</v>
      </c>
      <c r="K54">
        <f>Table2[[#This Row],[Quantity]]*Table2[[#This Row],[Price]]</f>
        <v>7000</v>
      </c>
    </row>
    <row r="55" spans="2:11" x14ac:dyDescent="0.3">
      <c r="B55" s="3">
        <v>10506</v>
      </c>
      <c r="C55" s="4">
        <v>44883</v>
      </c>
      <c r="D55" t="s">
        <v>21</v>
      </c>
      <c r="E55" s="3">
        <v>9.9499999999999993</v>
      </c>
      <c r="F55" s="6">
        <v>201.00502512562818</v>
      </c>
      <c r="G55" s="3" t="s">
        <v>26</v>
      </c>
      <c r="H55" s="5" t="s">
        <v>24</v>
      </c>
      <c r="I55" s="3" t="s">
        <v>18</v>
      </c>
      <c r="J55" t="s">
        <v>13</v>
      </c>
      <c r="K55">
        <f>Table2[[#This Row],[Quantity]]*Table2[[#This Row],[Price]]</f>
        <v>2000.0000000000002</v>
      </c>
    </row>
    <row r="56" spans="2:11" x14ac:dyDescent="0.3">
      <c r="B56" s="3">
        <v>10507</v>
      </c>
      <c r="C56" s="4">
        <v>44883</v>
      </c>
      <c r="D56" t="s">
        <v>8</v>
      </c>
      <c r="E56" s="3">
        <v>3.49</v>
      </c>
      <c r="F56" s="6">
        <v>687.67908309455584</v>
      </c>
      <c r="G56" s="3" t="s">
        <v>26</v>
      </c>
      <c r="H56" s="23" t="s">
        <v>24</v>
      </c>
      <c r="I56" s="3" t="s">
        <v>18</v>
      </c>
      <c r="J56" t="s">
        <v>13</v>
      </c>
      <c r="K56">
        <f>Table2[[#This Row],[Quantity]]*Table2[[#This Row],[Price]]</f>
        <v>2400</v>
      </c>
    </row>
    <row r="57" spans="2:11" x14ac:dyDescent="0.3">
      <c r="B57" s="3">
        <v>10508</v>
      </c>
      <c r="C57" s="4">
        <v>44883</v>
      </c>
      <c r="D57" t="s">
        <v>12</v>
      </c>
      <c r="E57" s="3">
        <v>2.95</v>
      </c>
      <c r="F57" s="6">
        <v>677.96610169491521</v>
      </c>
      <c r="G57" s="3" t="s">
        <v>26</v>
      </c>
      <c r="H57" s="5" t="s">
        <v>24</v>
      </c>
      <c r="I57" s="3" t="s">
        <v>18</v>
      </c>
      <c r="J57" t="s">
        <v>13</v>
      </c>
      <c r="K57">
        <f>Table2[[#This Row],[Quantity]]*Table2[[#This Row],[Price]]</f>
        <v>2000</v>
      </c>
    </row>
    <row r="58" spans="2:11" x14ac:dyDescent="0.3">
      <c r="B58" s="3">
        <v>10509</v>
      </c>
      <c r="C58" s="4">
        <v>44883</v>
      </c>
      <c r="D58" t="s">
        <v>14</v>
      </c>
      <c r="E58" s="3">
        <v>4.99</v>
      </c>
      <c r="F58" s="6">
        <v>200.40080160320639</v>
      </c>
      <c r="G58" s="3" t="s">
        <v>26</v>
      </c>
      <c r="H58" s="23" t="s">
        <v>24</v>
      </c>
      <c r="I58" s="3" t="s">
        <v>18</v>
      </c>
      <c r="J58" t="s">
        <v>13</v>
      </c>
      <c r="K58">
        <f>Table2[[#This Row],[Quantity]]*Table2[[#This Row],[Price]]</f>
        <v>999.99999999999989</v>
      </c>
    </row>
    <row r="59" spans="2:11" x14ac:dyDescent="0.3">
      <c r="B59" s="3">
        <v>10510</v>
      </c>
      <c r="C59" s="4">
        <v>44884</v>
      </c>
      <c r="D59" t="s">
        <v>17</v>
      </c>
      <c r="E59" s="3">
        <v>12.99</v>
      </c>
      <c r="F59" s="6">
        <v>508.08314087759817</v>
      </c>
      <c r="G59" s="3" t="s">
        <v>26</v>
      </c>
      <c r="H59" s="5" t="s">
        <v>24</v>
      </c>
      <c r="I59" s="3" t="s">
        <v>18</v>
      </c>
      <c r="J59" t="s">
        <v>13</v>
      </c>
      <c r="K59">
        <f>Table2[[#This Row],[Quantity]]*Table2[[#This Row],[Price]]</f>
        <v>6600</v>
      </c>
    </row>
    <row r="60" spans="2:11" x14ac:dyDescent="0.3">
      <c r="B60" s="3">
        <v>10511</v>
      </c>
      <c r="C60" s="4">
        <v>44884</v>
      </c>
      <c r="D60" t="s">
        <v>21</v>
      </c>
      <c r="E60" s="3">
        <v>9.9499999999999993</v>
      </c>
      <c r="F60" s="6">
        <v>201.00502512562818</v>
      </c>
      <c r="G60" s="3" t="s">
        <v>26</v>
      </c>
      <c r="H60" s="23" t="s">
        <v>25</v>
      </c>
      <c r="I60" s="3" t="s">
        <v>18</v>
      </c>
      <c r="J60" t="s">
        <v>16</v>
      </c>
      <c r="K60">
        <f>Table2[[#This Row],[Quantity]]*Table2[[#This Row],[Price]]</f>
        <v>2000.0000000000002</v>
      </c>
    </row>
    <row r="61" spans="2:11" x14ac:dyDescent="0.3">
      <c r="B61" s="3">
        <v>10512</v>
      </c>
      <c r="C61" s="4">
        <v>44884</v>
      </c>
      <c r="D61" t="s">
        <v>8</v>
      </c>
      <c r="E61" s="3">
        <v>3.49</v>
      </c>
      <c r="F61" s="6">
        <v>687.67908309455584</v>
      </c>
      <c r="G61" s="3" t="s">
        <v>26</v>
      </c>
      <c r="H61" s="5" t="s">
        <v>25</v>
      </c>
      <c r="I61" s="3" t="s">
        <v>18</v>
      </c>
      <c r="J61" t="s">
        <v>16</v>
      </c>
      <c r="K61">
        <f>Table2[[#This Row],[Quantity]]*Table2[[#This Row],[Price]]</f>
        <v>2400</v>
      </c>
    </row>
    <row r="62" spans="2:11" x14ac:dyDescent="0.3">
      <c r="B62" s="3">
        <v>10513</v>
      </c>
      <c r="C62" s="4">
        <v>44884</v>
      </c>
      <c r="D62" t="s">
        <v>12</v>
      </c>
      <c r="E62" s="3">
        <v>2.95</v>
      </c>
      <c r="F62" s="6">
        <v>677.96610169491521</v>
      </c>
      <c r="G62" s="3" t="s">
        <v>26</v>
      </c>
      <c r="H62" s="23" t="s">
        <v>25</v>
      </c>
      <c r="I62" s="3" t="s">
        <v>27</v>
      </c>
      <c r="J62" t="s">
        <v>16</v>
      </c>
      <c r="K62">
        <f>Table2[[#This Row],[Quantity]]*Table2[[#This Row],[Price]]</f>
        <v>2000</v>
      </c>
    </row>
    <row r="63" spans="2:11" x14ac:dyDescent="0.3">
      <c r="B63" s="3">
        <v>10514</v>
      </c>
      <c r="C63" s="4">
        <v>44884</v>
      </c>
      <c r="D63" t="s">
        <v>14</v>
      </c>
      <c r="E63" s="3">
        <v>4.99</v>
      </c>
      <c r="F63" s="6">
        <v>200.40080160320639</v>
      </c>
      <c r="G63" s="3" t="s">
        <v>26</v>
      </c>
      <c r="H63" s="5" t="s">
        <v>25</v>
      </c>
      <c r="I63" s="3" t="s">
        <v>27</v>
      </c>
      <c r="J63" t="s">
        <v>16</v>
      </c>
      <c r="K63">
        <f>Table2[[#This Row],[Quantity]]*Table2[[#This Row],[Price]]</f>
        <v>999.99999999999989</v>
      </c>
    </row>
    <row r="64" spans="2:11" x14ac:dyDescent="0.3">
      <c r="B64" s="3">
        <v>10515</v>
      </c>
      <c r="C64" s="4">
        <v>44885</v>
      </c>
      <c r="D64" t="s">
        <v>17</v>
      </c>
      <c r="E64" s="3">
        <v>12.99</v>
      </c>
      <c r="F64" s="6">
        <v>477.29022324865281</v>
      </c>
      <c r="G64" s="3" t="s">
        <v>26</v>
      </c>
      <c r="H64" s="23" t="s">
        <v>25</v>
      </c>
      <c r="I64" s="3" t="s">
        <v>27</v>
      </c>
      <c r="J64" t="s">
        <v>16</v>
      </c>
      <c r="K64">
        <f>Table2[[#This Row],[Quantity]]*Table2[[#This Row],[Price]]</f>
        <v>6200</v>
      </c>
    </row>
    <row r="65" spans="2:11" x14ac:dyDescent="0.3">
      <c r="B65" s="3">
        <v>10516</v>
      </c>
      <c r="C65" s="4">
        <v>44885</v>
      </c>
      <c r="D65" t="s">
        <v>21</v>
      </c>
      <c r="E65" s="3">
        <v>9.9499999999999993</v>
      </c>
      <c r="F65" s="6">
        <v>201.00502512562818</v>
      </c>
      <c r="G65" s="3" t="s">
        <v>26</v>
      </c>
      <c r="H65" s="5" t="s">
        <v>25</v>
      </c>
      <c r="I65" s="3" t="s">
        <v>27</v>
      </c>
      <c r="J65" t="s">
        <v>16</v>
      </c>
      <c r="K65">
        <f>Table2[[#This Row],[Quantity]]*Table2[[#This Row],[Price]]</f>
        <v>2000.0000000000002</v>
      </c>
    </row>
    <row r="66" spans="2:11" x14ac:dyDescent="0.3">
      <c r="B66" s="3">
        <v>10483</v>
      </c>
      <c r="C66" s="4">
        <v>44878</v>
      </c>
      <c r="D66" t="s">
        <v>12</v>
      </c>
      <c r="E66" s="3">
        <v>2.95</v>
      </c>
      <c r="F66" s="6">
        <v>677.96610169491521</v>
      </c>
      <c r="G66" s="3" t="s">
        <v>15</v>
      </c>
      <c r="H66" s="23" t="s">
        <v>25</v>
      </c>
      <c r="I66" s="3" t="s">
        <v>18</v>
      </c>
      <c r="J66" t="s">
        <v>16</v>
      </c>
      <c r="K66">
        <f>Table2[[#This Row],[Quantity]]*Table2[[#This Row],[Price]]</f>
        <v>2000</v>
      </c>
    </row>
    <row r="67" spans="2:11" x14ac:dyDescent="0.3">
      <c r="B67" s="3">
        <v>10484</v>
      </c>
      <c r="C67" s="4">
        <v>44878</v>
      </c>
      <c r="D67" t="s">
        <v>14</v>
      </c>
      <c r="E67" s="3">
        <v>4.99</v>
      </c>
      <c r="F67" s="6">
        <v>200.40080160320639</v>
      </c>
      <c r="G67" s="3" t="s">
        <v>15</v>
      </c>
      <c r="H67" s="5" t="s">
        <v>25</v>
      </c>
      <c r="I67" s="3" t="s">
        <v>18</v>
      </c>
      <c r="J67" t="s">
        <v>16</v>
      </c>
      <c r="K67">
        <f>Table2[[#This Row],[Quantity]]*Table2[[#This Row],[Price]]</f>
        <v>999.99999999999989</v>
      </c>
    </row>
    <row r="68" spans="2:11" x14ac:dyDescent="0.3">
      <c r="B68" s="3">
        <v>10485</v>
      </c>
      <c r="C68" s="4">
        <v>44879</v>
      </c>
      <c r="D68" t="s">
        <v>17</v>
      </c>
      <c r="E68" s="3">
        <v>12.99</v>
      </c>
      <c r="F68" s="6">
        <v>523.47959969207079</v>
      </c>
      <c r="G68" s="3" t="s">
        <v>15</v>
      </c>
      <c r="H68" s="23" t="s">
        <v>25</v>
      </c>
      <c r="I68" s="3" t="s">
        <v>18</v>
      </c>
      <c r="J68" t="s">
        <v>16</v>
      </c>
      <c r="K68">
        <f>Table2[[#This Row],[Quantity]]*Table2[[#This Row],[Price]]</f>
        <v>6800</v>
      </c>
    </row>
    <row r="69" spans="2:11" x14ac:dyDescent="0.3">
      <c r="B69" s="3">
        <v>10520</v>
      </c>
      <c r="C69" s="4">
        <v>44886</v>
      </c>
      <c r="D69" t="s">
        <v>17</v>
      </c>
      <c r="E69" s="3">
        <v>12.99</v>
      </c>
      <c r="F69" s="6">
        <v>492.68668206312549</v>
      </c>
      <c r="G69" s="3" t="s">
        <v>26</v>
      </c>
      <c r="H69" s="5" t="s">
        <v>23</v>
      </c>
      <c r="I69" s="3" t="s">
        <v>27</v>
      </c>
      <c r="J69" t="s">
        <v>22</v>
      </c>
      <c r="K69">
        <f>Table2[[#This Row],[Quantity]]*Table2[[#This Row],[Price]]</f>
        <v>6400</v>
      </c>
    </row>
    <row r="70" spans="2:11" x14ac:dyDescent="0.3">
      <c r="B70" s="3">
        <v>10521</v>
      </c>
      <c r="C70" s="4">
        <v>44886</v>
      </c>
      <c r="D70" t="s">
        <v>21</v>
      </c>
      <c r="E70" s="3">
        <v>9.9499999999999993</v>
      </c>
      <c r="F70" s="6">
        <v>201.00502512562818</v>
      </c>
      <c r="G70" s="3" t="s">
        <v>26</v>
      </c>
      <c r="H70" s="23" t="s">
        <v>23</v>
      </c>
      <c r="I70" s="3" t="s">
        <v>27</v>
      </c>
      <c r="J70" t="s">
        <v>22</v>
      </c>
      <c r="K70">
        <f>Table2[[#This Row],[Quantity]]*Table2[[#This Row],[Price]]</f>
        <v>2000.0000000000002</v>
      </c>
    </row>
    <row r="71" spans="2:11" x14ac:dyDescent="0.3">
      <c r="B71" s="3">
        <v>10522</v>
      </c>
      <c r="C71" s="4">
        <v>44886</v>
      </c>
      <c r="D71" t="s">
        <v>8</v>
      </c>
      <c r="E71" s="3">
        <v>3.49</v>
      </c>
      <c r="F71" s="6">
        <v>687.67908309455584</v>
      </c>
      <c r="G71" s="3" t="s">
        <v>26</v>
      </c>
      <c r="H71" s="5" t="s">
        <v>23</v>
      </c>
      <c r="I71" s="3" t="s">
        <v>27</v>
      </c>
      <c r="J71" t="s">
        <v>22</v>
      </c>
      <c r="K71">
        <f>Table2[[#This Row],[Quantity]]*Table2[[#This Row],[Price]]</f>
        <v>2400</v>
      </c>
    </row>
    <row r="72" spans="2:11" x14ac:dyDescent="0.3">
      <c r="B72" s="3">
        <v>10523</v>
      </c>
      <c r="C72" s="4">
        <v>44886</v>
      </c>
      <c r="D72" t="s">
        <v>12</v>
      </c>
      <c r="E72" s="3">
        <v>2.95</v>
      </c>
      <c r="F72" s="6">
        <v>745.7627118644067</v>
      </c>
      <c r="G72" s="3" t="s">
        <v>26</v>
      </c>
      <c r="H72" s="23" t="s">
        <v>23</v>
      </c>
      <c r="I72" s="3" t="s">
        <v>27</v>
      </c>
      <c r="J72" t="s">
        <v>22</v>
      </c>
      <c r="K72">
        <f>Table2[[#This Row],[Quantity]]*Table2[[#This Row],[Price]]</f>
        <v>2200</v>
      </c>
    </row>
    <row r="73" spans="2:11" x14ac:dyDescent="0.3">
      <c r="B73" s="3">
        <v>10524</v>
      </c>
      <c r="C73" s="4">
        <v>44886</v>
      </c>
      <c r="D73" t="s">
        <v>14</v>
      </c>
      <c r="E73" s="3">
        <v>4.99</v>
      </c>
      <c r="F73" s="6">
        <v>200.40080160320639</v>
      </c>
      <c r="G73" s="3" t="s">
        <v>26</v>
      </c>
      <c r="H73" s="5" t="s">
        <v>23</v>
      </c>
      <c r="I73" s="3" t="s">
        <v>27</v>
      </c>
      <c r="J73" t="s">
        <v>22</v>
      </c>
      <c r="K73">
        <f>Table2[[#This Row],[Quantity]]*Table2[[#This Row],[Price]]</f>
        <v>999.99999999999989</v>
      </c>
    </row>
    <row r="74" spans="2:11" x14ac:dyDescent="0.3">
      <c r="B74" s="3">
        <v>10525</v>
      </c>
      <c r="C74" s="4">
        <v>44887</v>
      </c>
      <c r="D74" t="s">
        <v>17</v>
      </c>
      <c r="E74" s="3">
        <v>12.99</v>
      </c>
      <c r="F74" s="6">
        <v>461.89376443418013</v>
      </c>
      <c r="G74" s="3" t="s">
        <v>26</v>
      </c>
      <c r="H74" s="23" t="s">
        <v>23</v>
      </c>
      <c r="I74" s="3" t="s">
        <v>27</v>
      </c>
      <c r="J74" t="s">
        <v>22</v>
      </c>
      <c r="K74">
        <f>Table2[[#This Row],[Quantity]]*Table2[[#This Row],[Price]]</f>
        <v>6000</v>
      </c>
    </row>
    <row r="75" spans="2:11" x14ac:dyDescent="0.3">
      <c r="B75" s="3">
        <v>10526</v>
      </c>
      <c r="C75" s="4">
        <v>44887</v>
      </c>
      <c r="D75" t="s">
        <v>21</v>
      </c>
      <c r="E75" s="3">
        <v>9.9499999999999993</v>
      </c>
      <c r="F75" s="6">
        <v>201.00502512562818</v>
      </c>
      <c r="G75" s="3" t="s">
        <v>26</v>
      </c>
      <c r="H75" s="5" t="s">
        <v>23</v>
      </c>
      <c r="I75" s="3" t="s">
        <v>27</v>
      </c>
      <c r="J75" t="s">
        <v>22</v>
      </c>
      <c r="K75">
        <f>Table2[[#This Row],[Quantity]]*Table2[[#This Row],[Price]]</f>
        <v>2000.0000000000002</v>
      </c>
    </row>
    <row r="76" spans="2:11" x14ac:dyDescent="0.3">
      <c r="B76" s="3">
        <v>10527</v>
      </c>
      <c r="C76" s="4">
        <v>44887</v>
      </c>
      <c r="D76" t="s">
        <v>8</v>
      </c>
      <c r="E76" s="3">
        <v>3.49</v>
      </c>
      <c r="F76" s="6">
        <v>687.67908309455584</v>
      </c>
      <c r="G76" s="3" t="s">
        <v>26</v>
      </c>
      <c r="H76" s="23" t="s">
        <v>23</v>
      </c>
      <c r="I76" s="3" t="s">
        <v>27</v>
      </c>
      <c r="J76" t="s">
        <v>22</v>
      </c>
      <c r="K76">
        <f>Table2[[#This Row],[Quantity]]*Table2[[#This Row],[Price]]</f>
        <v>2400</v>
      </c>
    </row>
    <row r="77" spans="2:11" x14ac:dyDescent="0.3">
      <c r="B77" s="3">
        <v>10528</v>
      </c>
      <c r="C77" s="4">
        <v>44887</v>
      </c>
      <c r="D77" t="s">
        <v>12</v>
      </c>
      <c r="E77" s="3">
        <v>2.95</v>
      </c>
      <c r="F77" s="6">
        <v>745.7627118644067</v>
      </c>
      <c r="G77" s="3" t="s">
        <v>26</v>
      </c>
      <c r="H77" s="5" t="s">
        <v>23</v>
      </c>
      <c r="I77" s="3" t="s">
        <v>27</v>
      </c>
      <c r="J77" t="s">
        <v>22</v>
      </c>
      <c r="K77">
        <f>Table2[[#This Row],[Quantity]]*Table2[[#This Row],[Price]]</f>
        <v>2200</v>
      </c>
    </row>
    <row r="78" spans="2:11" x14ac:dyDescent="0.3">
      <c r="B78" s="3">
        <v>10529</v>
      </c>
      <c r="C78" s="4">
        <v>44887</v>
      </c>
      <c r="D78" t="s">
        <v>14</v>
      </c>
      <c r="E78" s="3">
        <v>4.99</v>
      </c>
      <c r="F78" s="6">
        <v>200.40080160320639</v>
      </c>
      <c r="G78" s="3" t="s">
        <v>26</v>
      </c>
      <c r="H78" s="23" t="s">
        <v>23</v>
      </c>
      <c r="I78" s="3" t="s">
        <v>27</v>
      </c>
      <c r="J78" t="s">
        <v>22</v>
      </c>
      <c r="K78">
        <f>Table2[[#This Row],[Quantity]]*Table2[[#This Row],[Price]]</f>
        <v>999.99999999999989</v>
      </c>
    </row>
    <row r="79" spans="2:11" x14ac:dyDescent="0.3">
      <c r="B79" s="3">
        <v>10530</v>
      </c>
      <c r="C79" s="4">
        <v>44888</v>
      </c>
      <c r="D79" t="s">
        <v>17</v>
      </c>
      <c r="E79" s="3">
        <v>12.99</v>
      </c>
      <c r="F79" s="6">
        <v>477.29022324865281</v>
      </c>
      <c r="G79" s="3" t="s">
        <v>26</v>
      </c>
      <c r="H79" s="5" t="s">
        <v>23</v>
      </c>
      <c r="I79" s="3" t="s">
        <v>27</v>
      </c>
      <c r="J79" t="s">
        <v>22</v>
      </c>
      <c r="K79">
        <f>Table2[[#This Row],[Quantity]]*Table2[[#This Row],[Price]]</f>
        <v>6200</v>
      </c>
    </row>
    <row r="80" spans="2:11" x14ac:dyDescent="0.3">
      <c r="B80" s="3">
        <v>10531</v>
      </c>
      <c r="C80" s="4">
        <v>44888</v>
      </c>
      <c r="D80" t="s">
        <v>21</v>
      </c>
      <c r="E80" s="3">
        <v>9.9499999999999993</v>
      </c>
      <c r="F80" s="6">
        <v>201.00502512562818</v>
      </c>
      <c r="G80" s="3" t="s">
        <v>26</v>
      </c>
      <c r="H80" s="23" t="s">
        <v>23</v>
      </c>
      <c r="I80" s="3" t="s">
        <v>27</v>
      </c>
      <c r="J80" t="s">
        <v>22</v>
      </c>
      <c r="K80">
        <f>Table2[[#This Row],[Quantity]]*Table2[[#This Row],[Price]]</f>
        <v>2000.0000000000002</v>
      </c>
    </row>
    <row r="81" spans="2:11" x14ac:dyDescent="0.3">
      <c r="B81" s="3">
        <v>10532</v>
      </c>
      <c r="C81" s="4">
        <v>44888</v>
      </c>
      <c r="D81" t="s">
        <v>8</v>
      </c>
      <c r="E81" s="3">
        <v>3.49</v>
      </c>
      <c r="F81" s="6">
        <v>687.67908309455584</v>
      </c>
      <c r="G81" s="3" t="s">
        <v>26</v>
      </c>
      <c r="H81" s="5" t="s">
        <v>25</v>
      </c>
      <c r="I81" s="3" t="s">
        <v>27</v>
      </c>
      <c r="J81" t="s">
        <v>16</v>
      </c>
      <c r="K81">
        <f>Table2[[#This Row],[Quantity]]*Table2[[#This Row],[Price]]</f>
        <v>2400</v>
      </c>
    </row>
    <row r="82" spans="2:11" x14ac:dyDescent="0.3">
      <c r="B82" s="3">
        <v>10533</v>
      </c>
      <c r="C82" s="4">
        <v>44888</v>
      </c>
      <c r="D82" t="s">
        <v>12</v>
      </c>
      <c r="E82" s="3">
        <v>2.95</v>
      </c>
      <c r="F82" s="6">
        <v>745.7627118644067</v>
      </c>
      <c r="G82" s="3" t="s">
        <v>26</v>
      </c>
      <c r="H82" s="23" t="s">
        <v>25</v>
      </c>
      <c r="I82" s="3" t="s">
        <v>27</v>
      </c>
      <c r="J82" t="s">
        <v>16</v>
      </c>
      <c r="K82">
        <f>Table2[[#This Row],[Quantity]]*Table2[[#This Row],[Price]]</f>
        <v>2200</v>
      </c>
    </row>
    <row r="83" spans="2:11" x14ac:dyDescent="0.3">
      <c r="B83" s="3">
        <v>10534</v>
      </c>
      <c r="C83" s="4">
        <v>44888</v>
      </c>
      <c r="D83" t="s">
        <v>14</v>
      </c>
      <c r="E83" s="3">
        <v>4.99</v>
      </c>
      <c r="F83" s="6">
        <v>200.40080160320639</v>
      </c>
      <c r="G83" s="3" t="s">
        <v>26</v>
      </c>
      <c r="H83" s="5" t="s">
        <v>24</v>
      </c>
      <c r="I83" s="3" t="s">
        <v>27</v>
      </c>
      <c r="J83" t="s">
        <v>13</v>
      </c>
      <c r="K83">
        <f>Table2[[#This Row],[Quantity]]*Table2[[#This Row],[Price]]</f>
        <v>999.99999999999989</v>
      </c>
    </row>
    <row r="84" spans="2:11" x14ac:dyDescent="0.3">
      <c r="B84" s="3">
        <v>10535</v>
      </c>
      <c r="C84" s="4">
        <v>44889</v>
      </c>
      <c r="D84" t="s">
        <v>17</v>
      </c>
      <c r="E84" s="3">
        <v>12.99</v>
      </c>
      <c r="F84" s="6">
        <v>477.29022324865281</v>
      </c>
      <c r="G84" s="3" t="s">
        <v>26</v>
      </c>
      <c r="H84" s="23" t="s">
        <v>24</v>
      </c>
      <c r="I84" s="3" t="s">
        <v>18</v>
      </c>
      <c r="J84" t="s">
        <v>13</v>
      </c>
      <c r="K84">
        <f>Table2[[#This Row],[Quantity]]*Table2[[#This Row],[Price]]</f>
        <v>6200</v>
      </c>
    </row>
    <row r="85" spans="2:11" x14ac:dyDescent="0.3">
      <c r="B85" s="3">
        <v>10536</v>
      </c>
      <c r="C85" s="4">
        <v>44889</v>
      </c>
      <c r="D85" t="s">
        <v>21</v>
      </c>
      <c r="E85" s="3">
        <v>9.9499999999999993</v>
      </c>
      <c r="F85" s="6">
        <v>201.00502512562818</v>
      </c>
      <c r="G85" s="3" t="s">
        <v>26</v>
      </c>
      <c r="H85" s="5" t="s">
        <v>24</v>
      </c>
      <c r="I85" s="3" t="s">
        <v>18</v>
      </c>
      <c r="J85" t="s">
        <v>13</v>
      </c>
      <c r="K85">
        <f>Table2[[#This Row],[Quantity]]*Table2[[#This Row],[Price]]</f>
        <v>2000.0000000000002</v>
      </c>
    </row>
    <row r="86" spans="2:11" x14ac:dyDescent="0.3">
      <c r="B86" s="3">
        <v>10537</v>
      </c>
      <c r="C86" s="4">
        <v>44889</v>
      </c>
      <c r="D86" t="s">
        <v>8</v>
      </c>
      <c r="E86" s="3">
        <v>3.49</v>
      </c>
      <c r="F86" s="6">
        <v>630.3724928366762</v>
      </c>
      <c r="G86" s="3" t="s">
        <v>26</v>
      </c>
      <c r="H86" s="23" t="s">
        <v>24</v>
      </c>
      <c r="I86" s="3" t="s">
        <v>18</v>
      </c>
      <c r="J86" t="s">
        <v>13</v>
      </c>
      <c r="K86">
        <f>Table2[[#This Row],[Quantity]]*Table2[[#This Row],[Price]]</f>
        <v>2200</v>
      </c>
    </row>
    <row r="87" spans="2:11" x14ac:dyDescent="0.3">
      <c r="B87" s="3">
        <v>10538</v>
      </c>
      <c r="C87" s="4">
        <v>44889</v>
      </c>
      <c r="D87" t="s">
        <v>12</v>
      </c>
      <c r="E87" s="3">
        <v>2.95</v>
      </c>
      <c r="F87" s="6">
        <v>745.7627118644067</v>
      </c>
      <c r="G87" s="3" t="s">
        <v>26</v>
      </c>
      <c r="H87" s="5" t="s">
        <v>24</v>
      </c>
      <c r="I87" s="3" t="s">
        <v>18</v>
      </c>
      <c r="J87" t="s">
        <v>13</v>
      </c>
      <c r="K87">
        <f>Table2[[#This Row],[Quantity]]*Table2[[#This Row],[Price]]</f>
        <v>2200</v>
      </c>
    </row>
    <row r="88" spans="2:11" x14ac:dyDescent="0.3">
      <c r="B88" s="3">
        <v>10539</v>
      </c>
      <c r="C88" s="4">
        <v>44889</v>
      </c>
      <c r="D88" t="s">
        <v>14</v>
      </c>
      <c r="E88" s="3">
        <v>4.99</v>
      </c>
      <c r="F88" s="6">
        <v>200.40080160320639</v>
      </c>
      <c r="G88" s="3" t="s">
        <v>26</v>
      </c>
      <c r="H88" s="23" t="s">
        <v>24</v>
      </c>
      <c r="I88" s="3" t="s">
        <v>18</v>
      </c>
      <c r="J88" t="s">
        <v>13</v>
      </c>
      <c r="K88">
        <f>Table2[[#This Row],[Quantity]]*Table2[[#This Row],[Price]]</f>
        <v>999.99999999999989</v>
      </c>
    </row>
    <row r="89" spans="2:11" x14ac:dyDescent="0.3">
      <c r="B89" s="3">
        <v>10540</v>
      </c>
      <c r="C89" s="4">
        <v>44890</v>
      </c>
      <c r="D89" t="s">
        <v>17</v>
      </c>
      <c r="E89" s="3">
        <v>12.99</v>
      </c>
      <c r="F89" s="6">
        <v>461.89376443418013</v>
      </c>
      <c r="G89" s="3" t="s">
        <v>26</v>
      </c>
      <c r="H89" s="5" t="s">
        <v>24</v>
      </c>
      <c r="I89" s="3" t="s">
        <v>18</v>
      </c>
      <c r="J89" t="s">
        <v>13</v>
      </c>
      <c r="K89">
        <f>Table2[[#This Row],[Quantity]]*Table2[[#This Row],[Price]]</f>
        <v>6000</v>
      </c>
    </row>
    <row r="90" spans="2:11" x14ac:dyDescent="0.3">
      <c r="B90" s="3">
        <v>10541</v>
      </c>
      <c r="C90" s="4">
        <v>44890</v>
      </c>
      <c r="D90" t="s">
        <v>21</v>
      </c>
      <c r="E90" s="3">
        <v>9.9499999999999993</v>
      </c>
      <c r="F90" s="6">
        <v>201.00502512562818</v>
      </c>
      <c r="G90" s="3" t="s">
        <v>26</v>
      </c>
      <c r="H90" s="23" t="s">
        <v>28</v>
      </c>
      <c r="I90" s="3" t="s">
        <v>18</v>
      </c>
      <c r="J90" t="s">
        <v>11</v>
      </c>
      <c r="K90">
        <f>Table2[[#This Row],[Quantity]]*Table2[[#This Row],[Price]]</f>
        <v>2000.0000000000002</v>
      </c>
    </row>
    <row r="91" spans="2:11" x14ac:dyDescent="0.3">
      <c r="B91" s="3">
        <v>10542</v>
      </c>
      <c r="C91" s="4">
        <v>44890</v>
      </c>
      <c r="D91" t="s">
        <v>8</v>
      </c>
      <c r="E91" s="3">
        <v>3.49</v>
      </c>
      <c r="F91" s="6">
        <v>630.3724928366762</v>
      </c>
      <c r="G91" s="3" t="s">
        <v>26</v>
      </c>
      <c r="H91" s="5" t="s">
        <v>28</v>
      </c>
      <c r="I91" s="3" t="s">
        <v>18</v>
      </c>
      <c r="J91" t="s">
        <v>11</v>
      </c>
      <c r="K91">
        <f>Table2[[#This Row],[Quantity]]*Table2[[#This Row],[Price]]</f>
        <v>2200</v>
      </c>
    </row>
    <row r="92" spans="2:11" x14ac:dyDescent="0.3">
      <c r="B92" s="3">
        <v>10543</v>
      </c>
      <c r="C92" s="4">
        <v>44890</v>
      </c>
      <c r="D92" t="s">
        <v>12</v>
      </c>
      <c r="E92" s="3">
        <v>2.95</v>
      </c>
      <c r="F92" s="6">
        <v>745.7627118644067</v>
      </c>
      <c r="G92" s="3" t="s">
        <v>26</v>
      </c>
      <c r="H92" s="23" t="s">
        <v>28</v>
      </c>
      <c r="I92" s="3" t="s">
        <v>18</v>
      </c>
      <c r="J92" t="s">
        <v>11</v>
      </c>
      <c r="K92">
        <f>Table2[[#This Row],[Quantity]]*Table2[[#This Row],[Price]]</f>
        <v>2200</v>
      </c>
    </row>
    <row r="93" spans="2:11" x14ac:dyDescent="0.3">
      <c r="B93" s="3">
        <v>10544</v>
      </c>
      <c r="C93" s="4">
        <v>44890</v>
      </c>
      <c r="D93" t="s">
        <v>14</v>
      </c>
      <c r="E93" s="3">
        <v>4.99</v>
      </c>
      <c r="F93" s="6">
        <v>200.40080160320639</v>
      </c>
      <c r="G93" s="3" t="s">
        <v>26</v>
      </c>
      <c r="H93" s="5" t="s">
        <v>28</v>
      </c>
      <c r="I93" s="3" t="s">
        <v>18</v>
      </c>
      <c r="J93" t="s">
        <v>11</v>
      </c>
      <c r="K93">
        <f>Table2[[#This Row],[Quantity]]*Table2[[#This Row],[Price]]</f>
        <v>999.99999999999989</v>
      </c>
    </row>
    <row r="94" spans="2:11" x14ac:dyDescent="0.3">
      <c r="B94" s="3">
        <v>10545</v>
      </c>
      <c r="C94" s="4">
        <v>44891</v>
      </c>
      <c r="D94" t="s">
        <v>17</v>
      </c>
      <c r="E94" s="3">
        <v>12.99</v>
      </c>
      <c r="F94" s="6">
        <v>446.49730561970739</v>
      </c>
      <c r="G94" s="3" t="s">
        <v>26</v>
      </c>
      <c r="H94" s="23" t="s">
        <v>28</v>
      </c>
      <c r="I94" s="3" t="s">
        <v>18</v>
      </c>
      <c r="J94" t="s">
        <v>11</v>
      </c>
      <c r="K94">
        <f>Table2[[#This Row],[Quantity]]*Table2[[#This Row],[Price]]</f>
        <v>5799.9999999999991</v>
      </c>
    </row>
    <row r="95" spans="2:11" x14ac:dyDescent="0.3">
      <c r="B95" s="3">
        <v>10546</v>
      </c>
      <c r="C95" s="4">
        <v>44891</v>
      </c>
      <c r="D95" t="s">
        <v>21</v>
      </c>
      <c r="E95" s="3">
        <v>9.9499999999999993</v>
      </c>
      <c r="F95" s="6">
        <v>201.00502512562818</v>
      </c>
      <c r="G95" s="3" t="s">
        <v>26</v>
      </c>
      <c r="H95" s="5" t="s">
        <v>28</v>
      </c>
      <c r="I95" s="3" t="s">
        <v>18</v>
      </c>
      <c r="J95" t="s">
        <v>11</v>
      </c>
      <c r="K95">
        <f>Table2[[#This Row],[Quantity]]*Table2[[#This Row],[Price]]</f>
        <v>2000.0000000000002</v>
      </c>
    </row>
    <row r="96" spans="2:11" x14ac:dyDescent="0.3">
      <c r="B96" s="3">
        <v>10547</v>
      </c>
      <c r="C96" s="4">
        <v>44891</v>
      </c>
      <c r="D96" t="s">
        <v>8</v>
      </c>
      <c r="E96" s="3">
        <v>3.49</v>
      </c>
      <c r="F96" s="6">
        <v>630.3724928366762</v>
      </c>
      <c r="G96" s="3" t="s">
        <v>26</v>
      </c>
      <c r="H96" s="23" t="s">
        <v>28</v>
      </c>
      <c r="I96" s="3" t="s">
        <v>18</v>
      </c>
      <c r="J96" t="s">
        <v>11</v>
      </c>
      <c r="K96">
        <f>Table2[[#This Row],[Quantity]]*Table2[[#This Row],[Price]]</f>
        <v>2200</v>
      </c>
    </row>
    <row r="97" spans="2:11" x14ac:dyDescent="0.3">
      <c r="B97" s="3">
        <v>10548</v>
      </c>
      <c r="C97" s="4">
        <v>44891</v>
      </c>
      <c r="D97" t="s">
        <v>12</v>
      </c>
      <c r="E97" s="3">
        <v>2.95</v>
      </c>
      <c r="F97" s="6">
        <v>745.7627118644067</v>
      </c>
      <c r="G97" s="3" t="s">
        <v>26</v>
      </c>
      <c r="H97" s="5" t="s">
        <v>28</v>
      </c>
      <c r="I97" s="3" t="s">
        <v>18</v>
      </c>
      <c r="J97" t="s">
        <v>11</v>
      </c>
      <c r="K97">
        <f>Table2[[#This Row],[Quantity]]*Table2[[#This Row],[Price]]</f>
        <v>2200</v>
      </c>
    </row>
    <row r="98" spans="2:11" x14ac:dyDescent="0.3">
      <c r="B98" s="3">
        <v>10549</v>
      </c>
      <c r="C98" s="4">
        <v>44891</v>
      </c>
      <c r="D98" t="s">
        <v>14</v>
      </c>
      <c r="E98" s="3">
        <v>4.99</v>
      </c>
      <c r="F98" s="6">
        <v>200.40080160320639</v>
      </c>
      <c r="G98" s="3" t="s">
        <v>26</v>
      </c>
      <c r="H98" s="23" t="s">
        <v>28</v>
      </c>
      <c r="I98" s="3" t="s">
        <v>18</v>
      </c>
      <c r="J98" t="s">
        <v>11</v>
      </c>
      <c r="K98">
        <f>Table2[[#This Row],[Quantity]]*Table2[[#This Row],[Price]]</f>
        <v>999.99999999999989</v>
      </c>
    </row>
    <row r="99" spans="2:11" x14ac:dyDescent="0.3">
      <c r="B99" s="3">
        <v>10550</v>
      </c>
      <c r="C99" s="4">
        <v>44892</v>
      </c>
      <c r="D99" t="s">
        <v>17</v>
      </c>
      <c r="E99" s="3">
        <v>12.99</v>
      </c>
      <c r="F99" s="6">
        <v>461.89376443418013</v>
      </c>
      <c r="G99" s="3" t="s">
        <v>26</v>
      </c>
      <c r="H99" s="5" t="s">
        <v>28</v>
      </c>
      <c r="I99" s="3" t="s">
        <v>18</v>
      </c>
      <c r="J99" t="s">
        <v>11</v>
      </c>
      <c r="K99">
        <f>Table2[[#This Row],[Quantity]]*Table2[[#This Row],[Price]]</f>
        <v>6000</v>
      </c>
    </row>
    <row r="100" spans="2:11" x14ac:dyDescent="0.3">
      <c r="B100" s="3">
        <v>10551</v>
      </c>
      <c r="C100" s="4">
        <v>44892</v>
      </c>
      <c r="D100" t="s">
        <v>21</v>
      </c>
      <c r="E100" s="3">
        <v>9.9499999999999993</v>
      </c>
      <c r="F100" s="6">
        <v>201.00502512562818</v>
      </c>
      <c r="G100" s="3" t="s">
        <v>26</v>
      </c>
      <c r="H100" s="23" t="s">
        <v>28</v>
      </c>
      <c r="I100" s="3" t="s">
        <v>18</v>
      </c>
      <c r="J100" t="s">
        <v>11</v>
      </c>
      <c r="K100">
        <f>Table2[[#This Row],[Quantity]]*Table2[[#This Row],[Price]]</f>
        <v>2000.0000000000002</v>
      </c>
    </row>
    <row r="101" spans="2:11" x14ac:dyDescent="0.3">
      <c r="B101" s="3">
        <v>10552</v>
      </c>
      <c r="C101" s="4">
        <v>44892</v>
      </c>
      <c r="D101" t="s">
        <v>8</v>
      </c>
      <c r="E101" s="3">
        <v>3.49</v>
      </c>
      <c r="F101" s="6">
        <v>630.3724928366762</v>
      </c>
      <c r="G101" s="3" t="s">
        <v>9</v>
      </c>
      <c r="H101" s="5" t="s">
        <v>28</v>
      </c>
      <c r="I101" s="3" t="s">
        <v>18</v>
      </c>
      <c r="J101" t="s">
        <v>11</v>
      </c>
      <c r="K101">
        <f>Table2[[#This Row],[Quantity]]*Table2[[#This Row],[Price]]</f>
        <v>2200</v>
      </c>
    </row>
    <row r="102" spans="2:11" x14ac:dyDescent="0.3">
      <c r="B102" s="3">
        <v>10553</v>
      </c>
      <c r="C102" s="4">
        <v>44892</v>
      </c>
      <c r="D102" t="s">
        <v>12</v>
      </c>
      <c r="E102" s="3">
        <v>2.95</v>
      </c>
      <c r="F102" s="6">
        <v>745.7627118644067</v>
      </c>
      <c r="G102" s="3" t="s">
        <v>9</v>
      </c>
      <c r="H102" s="23" t="s">
        <v>28</v>
      </c>
      <c r="I102" s="3" t="s">
        <v>18</v>
      </c>
      <c r="J102" t="s">
        <v>11</v>
      </c>
      <c r="K102">
        <f>Table2[[#This Row],[Quantity]]*Table2[[#This Row],[Price]]</f>
        <v>2200</v>
      </c>
    </row>
    <row r="103" spans="2:11" x14ac:dyDescent="0.3">
      <c r="B103" s="3">
        <v>10554</v>
      </c>
      <c r="C103" s="4">
        <v>44892</v>
      </c>
      <c r="D103" t="s">
        <v>14</v>
      </c>
      <c r="E103" s="3">
        <v>4.99</v>
      </c>
      <c r="F103" s="6">
        <v>200.40080160320639</v>
      </c>
      <c r="G103" s="3" t="s">
        <v>9</v>
      </c>
      <c r="H103" s="5" t="s">
        <v>28</v>
      </c>
      <c r="I103" s="3" t="s">
        <v>18</v>
      </c>
      <c r="J103" t="s">
        <v>11</v>
      </c>
      <c r="K103">
        <f>Table2[[#This Row],[Quantity]]*Table2[[#This Row],[Price]]</f>
        <v>999.99999999999989</v>
      </c>
    </row>
    <row r="104" spans="2:11" x14ac:dyDescent="0.3">
      <c r="B104" s="3">
        <v>10555</v>
      </c>
      <c r="C104" s="4">
        <v>44893</v>
      </c>
      <c r="D104" t="s">
        <v>17</v>
      </c>
      <c r="E104" s="3">
        <v>12.99</v>
      </c>
      <c r="F104" s="6">
        <v>477.29022324865281</v>
      </c>
      <c r="G104" s="3" t="s">
        <v>9</v>
      </c>
      <c r="H104" s="23" t="s">
        <v>28</v>
      </c>
      <c r="I104" s="3" t="s">
        <v>18</v>
      </c>
      <c r="J104" t="s">
        <v>11</v>
      </c>
      <c r="K104">
        <f>Table2[[#This Row],[Quantity]]*Table2[[#This Row],[Price]]</f>
        <v>6200</v>
      </c>
    </row>
    <row r="105" spans="2:11" x14ac:dyDescent="0.3">
      <c r="B105" s="3">
        <v>10556</v>
      </c>
      <c r="C105" s="4">
        <v>44893</v>
      </c>
      <c r="D105" t="s">
        <v>21</v>
      </c>
      <c r="E105" s="3">
        <v>9.9499999999999993</v>
      </c>
      <c r="F105" s="6">
        <v>201.00502512562818</v>
      </c>
      <c r="G105" s="3" t="s">
        <v>9</v>
      </c>
      <c r="H105" s="5" t="s">
        <v>28</v>
      </c>
      <c r="I105" s="3" t="s">
        <v>18</v>
      </c>
      <c r="J105" t="s">
        <v>11</v>
      </c>
      <c r="K105">
        <f>Table2[[#This Row],[Quantity]]*Table2[[#This Row],[Price]]</f>
        <v>2000.0000000000002</v>
      </c>
    </row>
    <row r="106" spans="2:11" x14ac:dyDescent="0.3">
      <c r="B106" s="3">
        <v>10557</v>
      </c>
      <c r="C106" s="4">
        <v>44893</v>
      </c>
      <c r="D106" t="s">
        <v>8</v>
      </c>
      <c r="E106" s="3">
        <v>3.49</v>
      </c>
      <c r="F106" s="6">
        <v>630.3724928366762</v>
      </c>
      <c r="G106" s="3" t="s">
        <v>9</v>
      </c>
      <c r="H106" s="23" t="s">
        <v>28</v>
      </c>
      <c r="I106" s="3" t="s">
        <v>18</v>
      </c>
      <c r="J106" t="s">
        <v>11</v>
      </c>
      <c r="K106">
        <f>Table2[[#This Row],[Quantity]]*Table2[[#This Row],[Price]]</f>
        <v>2200</v>
      </c>
    </row>
    <row r="107" spans="2:11" x14ac:dyDescent="0.3">
      <c r="B107" s="3">
        <v>10558</v>
      </c>
      <c r="C107" s="4">
        <v>44893</v>
      </c>
      <c r="D107" t="s">
        <v>12</v>
      </c>
      <c r="E107" s="3">
        <v>2.95</v>
      </c>
      <c r="F107" s="6">
        <v>677.96610169491521</v>
      </c>
      <c r="G107" s="3" t="s">
        <v>9</v>
      </c>
      <c r="H107" s="5" t="s">
        <v>28</v>
      </c>
      <c r="I107" s="3" t="s">
        <v>18</v>
      </c>
      <c r="J107" t="s">
        <v>11</v>
      </c>
      <c r="K107">
        <f>Table2[[#This Row],[Quantity]]*Table2[[#This Row],[Price]]</f>
        <v>2000</v>
      </c>
    </row>
    <row r="108" spans="2:11" x14ac:dyDescent="0.3">
      <c r="B108" s="3">
        <v>10559</v>
      </c>
      <c r="C108" s="4">
        <v>44893</v>
      </c>
      <c r="D108" t="s">
        <v>14</v>
      </c>
      <c r="E108" s="3">
        <v>4.99</v>
      </c>
      <c r="F108" s="6">
        <v>200.40080160320639</v>
      </c>
      <c r="G108" s="3" t="s">
        <v>9</v>
      </c>
      <c r="H108" s="23" t="s">
        <v>28</v>
      </c>
      <c r="I108" s="3" t="s">
        <v>18</v>
      </c>
      <c r="J108" t="s">
        <v>11</v>
      </c>
      <c r="K108">
        <f>Table2[[#This Row],[Quantity]]*Table2[[#This Row],[Price]]</f>
        <v>999.99999999999989</v>
      </c>
    </row>
    <row r="109" spans="2:11" x14ac:dyDescent="0.3">
      <c r="B109" s="3">
        <v>10560</v>
      </c>
      <c r="C109" s="4">
        <v>44894</v>
      </c>
      <c r="D109" t="s">
        <v>17</v>
      </c>
      <c r="E109" s="3">
        <v>12.99</v>
      </c>
      <c r="F109" s="6">
        <v>477.29022324865281</v>
      </c>
      <c r="G109" s="3" t="s">
        <v>9</v>
      </c>
      <c r="H109" s="5" t="s">
        <v>28</v>
      </c>
      <c r="I109" s="3" t="s">
        <v>18</v>
      </c>
      <c r="J109" t="s">
        <v>11</v>
      </c>
      <c r="K109">
        <f>Table2[[#This Row],[Quantity]]*Table2[[#This Row],[Price]]</f>
        <v>6200</v>
      </c>
    </row>
    <row r="110" spans="2:11" x14ac:dyDescent="0.3">
      <c r="B110" s="3">
        <v>10561</v>
      </c>
      <c r="C110" s="4">
        <v>44894</v>
      </c>
      <c r="D110" t="s">
        <v>21</v>
      </c>
      <c r="E110" s="3">
        <v>9.9499999999999993</v>
      </c>
      <c r="F110" s="6">
        <v>201.00502512562818</v>
      </c>
      <c r="G110" s="3" t="s">
        <v>9</v>
      </c>
      <c r="H110" s="23" t="s">
        <v>28</v>
      </c>
      <c r="I110" s="3" t="s">
        <v>18</v>
      </c>
      <c r="J110" t="s">
        <v>11</v>
      </c>
      <c r="K110">
        <f>Table2[[#This Row],[Quantity]]*Table2[[#This Row],[Price]]</f>
        <v>2000.0000000000002</v>
      </c>
    </row>
    <row r="111" spans="2:11" x14ac:dyDescent="0.3">
      <c r="B111" s="3">
        <v>10562</v>
      </c>
      <c r="C111" s="4">
        <v>44894</v>
      </c>
      <c r="D111" t="s">
        <v>8</v>
      </c>
      <c r="E111" s="3">
        <v>3.49</v>
      </c>
      <c r="F111" s="6">
        <v>630.3724928366762</v>
      </c>
      <c r="G111" s="3" t="s">
        <v>9</v>
      </c>
      <c r="H111" s="5" t="s">
        <v>28</v>
      </c>
      <c r="I111" s="3" t="s">
        <v>18</v>
      </c>
      <c r="J111" t="s">
        <v>11</v>
      </c>
      <c r="K111">
        <f>Table2[[#This Row],[Quantity]]*Table2[[#This Row],[Price]]</f>
        <v>2200</v>
      </c>
    </row>
    <row r="112" spans="2:11" x14ac:dyDescent="0.3">
      <c r="B112" s="3">
        <v>10563</v>
      </c>
      <c r="C112" s="4">
        <v>44894</v>
      </c>
      <c r="D112" t="s">
        <v>12</v>
      </c>
      <c r="E112" s="3">
        <v>2.95</v>
      </c>
      <c r="F112" s="6">
        <v>677.96610169491521</v>
      </c>
      <c r="G112" s="3" t="s">
        <v>9</v>
      </c>
      <c r="H112" s="23" t="s">
        <v>28</v>
      </c>
      <c r="I112" s="3" t="s">
        <v>18</v>
      </c>
      <c r="J112" t="s">
        <v>11</v>
      </c>
      <c r="K112">
        <f>Table2[[#This Row],[Quantity]]*Table2[[#This Row],[Price]]</f>
        <v>2000</v>
      </c>
    </row>
    <row r="113" spans="2:11" x14ac:dyDescent="0.3">
      <c r="B113" s="3">
        <v>10564</v>
      </c>
      <c r="C113" s="4">
        <v>44894</v>
      </c>
      <c r="D113" t="s">
        <v>14</v>
      </c>
      <c r="E113" s="3">
        <v>4.99</v>
      </c>
      <c r="F113" s="6">
        <v>200.40080160320639</v>
      </c>
      <c r="G113" s="3" t="s">
        <v>9</v>
      </c>
      <c r="H113" s="5" t="s">
        <v>28</v>
      </c>
      <c r="I113" s="3" t="s">
        <v>18</v>
      </c>
      <c r="J113" t="s">
        <v>11</v>
      </c>
      <c r="K113">
        <f>Table2[[#This Row],[Quantity]]*Table2[[#This Row],[Price]]</f>
        <v>999.99999999999989</v>
      </c>
    </row>
    <row r="114" spans="2:11" x14ac:dyDescent="0.3">
      <c r="B114" s="3">
        <v>10565</v>
      </c>
      <c r="C114" s="4">
        <v>44895</v>
      </c>
      <c r="D114" t="s">
        <v>17</v>
      </c>
      <c r="E114" s="3">
        <v>12.99</v>
      </c>
      <c r="F114" s="6">
        <v>492.68668206312549</v>
      </c>
      <c r="G114" s="3" t="s">
        <v>9</v>
      </c>
      <c r="H114" s="23" t="s">
        <v>28</v>
      </c>
      <c r="I114" s="3" t="s">
        <v>18</v>
      </c>
      <c r="J114" t="s">
        <v>11</v>
      </c>
      <c r="K114">
        <f>Table2[[#This Row],[Quantity]]*Table2[[#This Row],[Price]]</f>
        <v>6400</v>
      </c>
    </row>
    <row r="115" spans="2:11" x14ac:dyDescent="0.3">
      <c r="B115" s="3">
        <v>10566</v>
      </c>
      <c r="C115" s="4">
        <v>44895</v>
      </c>
      <c r="D115" t="s">
        <v>21</v>
      </c>
      <c r="E115" s="3">
        <v>9.9499999999999993</v>
      </c>
      <c r="F115" s="6">
        <v>201.00502512562818</v>
      </c>
      <c r="G115" s="3" t="s">
        <v>9</v>
      </c>
      <c r="H115" s="5" t="s">
        <v>28</v>
      </c>
      <c r="I115" s="3" t="s">
        <v>18</v>
      </c>
      <c r="J115" t="s">
        <v>11</v>
      </c>
      <c r="K115">
        <f>Table2[[#This Row],[Quantity]]*Table2[[#This Row],[Price]]</f>
        <v>2000.0000000000002</v>
      </c>
    </row>
    <row r="116" spans="2:11" x14ac:dyDescent="0.3">
      <c r="B116" s="3">
        <v>10567</v>
      </c>
      <c r="C116" s="4">
        <v>44895</v>
      </c>
      <c r="D116" t="s">
        <v>8</v>
      </c>
      <c r="E116" s="3">
        <v>3.49</v>
      </c>
      <c r="F116" s="6">
        <v>630.3724928366762</v>
      </c>
      <c r="G116" s="3" t="s">
        <v>9</v>
      </c>
      <c r="H116" s="23" t="s">
        <v>28</v>
      </c>
      <c r="I116" s="3" t="s">
        <v>18</v>
      </c>
      <c r="J116" t="s">
        <v>11</v>
      </c>
      <c r="K116">
        <f>Table2[[#This Row],[Quantity]]*Table2[[#This Row],[Price]]</f>
        <v>2200</v>
      </c>
    </row>
    <row r="117" spans="2:11" x14ac:dyDescent="0.3">
      <c r="B117" s="3">
        <v>10568</v>
      </c>
      <c r="C117" s="4">
        <v>44895</v>
      </c>
      <c r="D117" t="s">
        <v>12</v>
      </c>
      <c r="E117" s="3">
        <v>2.95</v>
      </c>
      <c r="F117" s="6">
        <v>677.96610169491521</v>
      </c>
      <c r="G117" s="3" t="s">
        <v>9</v>
      </c>
      <c r="H117" s="5" t="s">
        <v>28</v>
      </c>
      <c r="I117" s="3" t="s">
        <v>18</v>
      </c>
      <c r="J117" t="s">
        <v>11</v>
      </c>
      <c r="K117">
        <f>Table2[[#This Row],[Quantity]]*Table2[[#This Row],[Price]]</f>
        <v>2000</v>
      </c>
    </row>
    <row r="118" spans="2:11" x14ac:dyDescent="0.3">
      <c r="B118" s="3">
        <v>10569</v>
      </c>
      <c r="C118" s="4">
        <v>44895</v>
      </c>
      <c r="D118" t="s">
        <v>14</v>
      </c>
      <c r="E118" s="3">
        <v>4.99</v>
      </c>
      <c r="F118" s="6">
        <v>200.40080160320639</v>
      </c>
      <c r="G118" s="3" t="s">
        <v>9</v>
      </c>
      <c r="H118" s="23" t="s">
        <v>28</v>
      </c>
      <c r="I118" s="3" t="s">
        <v>18</v>
      </c>
      <c r="J118" t="s">
        <v>11</v>
      </c>
      <c r="K118">
        <f>Table2[[#This Row],[Quantity]]*Table2[[#This Row],[Price]]</f>
        <v>999.99999999999989</v>
      </c>
    </row>
    <row r="119" spans="2:11" x14ac:dyDescent="0.3">
      <c r="B119" s="3">
        <v>10570</v>
      </c>
      <c r="C119" s="4">
        <v>44896</v>
      </c>
      <c r="D119" t="s">
        <v>17</v>
      </c>
      <c r="E119" s="3">
        <v>12.99</v>
      </c>
      <c r="F119" s="6">
        <v>492.68668206312549</v>
      </c>
      <c r="G119" s="3" t="s">
        <v>9</v>
      </c>
      <c r="H119" s="5" t="s">
        <v>28</v>
      </c>
      <c r="I119" s="3" t="s">
        <v>18</v>
      </c>
      <c r="J119" t="s">
        <v>11</v>
      </c>
      <c r="K119">
        <f>Table2[[#This Row],[Quantity]]*Table2[[#This Row],[Price]]</f>
        <v>6400</v>
      </c>
    </row>
    <row r="120" spans="2:11" x14ac:dyDescent="0.3">
      <c r="B120" s="3">
        <v>10571</v>
      </c>
      <c r="C120" s="4">
        <v>44896</v>
      </c>
      <c r="D120" t="s">
        <v>21</v>
      </c>
      <c r="E120" s="3">
        <v>9.9499999999999993</v>
      </c>
      <c r="F120" s="6">
        <v>201.00502512562818</v>
      </c>
      <c r="G120" s="3" t="s">
        <v>9</v>
      </c>
      <c r="H120" s="23" t="s">
        <v>28</v>
      </c>
      <c r="I120" s="3" t="s">
        <v>18</v>
      </c>
      <c r="J120" t="s">
        <v>11</v>
      </c>
      <c r="K120">
        <f>Table2[[#This Row],[Quantity]]*Table2[[#This Row],[Price]]</f>
        <v>2000.0000000000002</v>
      </c>
    </row>
    <row r="121" spans="2:11" x14ac:dyDescent="0.3">
      <c r="B121" s="3">
        <v>10572</v>
      </c>
      <c r="C121" s="4">
        <v>44896</v>
      </c>
      <c r="D121" t="s">
        <v>8</v>
      </c>
      <c r="E121" s="3">
        <v>3.49</v>
      </c>
      <c r="F121" s="6">
        <v>573.06590257879645</v>
      </c>
      <c r="G121" s="3" t="s">
        <v>9</v>
      </c>
      <c r="H121" s="5" t="s">
        <v>23</v>
      </c>
      <c r="I121" s="3" t="s">
        <v>18</v>
      </c>
      <c r="J121" t="s">
        <v>22</v>
      </c>
      <c r="K121">
        <f>Table2[[#This Row],[Quantity]]*Table2[[#This Row],[Price]]</f>
        <v>1999.9999999999998</v>
      </c>
    </row>
    <row r="122" spans="2:11" x14ac:dyDescent="0.3">
      <c r="B122" s="3">
        <v>10573</v>
      </c>
      <c r="C122" s="4">
        <v>44896</v>
      </c>
      <c r="D122" t="s">
        <v>12</v>
      </c>
      <c r="E122" s="3">
        <v>2.95</v>
      </c>
      <c r="F122" s="6">
        <v>677.96610169491521</v>
      </c>
      <c r="G122" s="3" t="s">
        <v>9</v>
      </c>
      <c r="H122" s="23" t="s">
        <v>23</v>
      </c>
      <c r="I122" s="3" t="s">
        <v>18</v>
      </c>
      <c r="J122" t="s">
        <v>22</v>
      </c>
      <c r="K122">
        <f>Table2[[#This Row],[Quantity]]*Table2[[#This Row],[Price]]</f>
        <v>2000</v>
      </c>
    </row>
    <row r="123" spans="2:11" x14ac:dyDescent="0.3">
      <c r="B123" s="3">
        <v>10574</v>
      </c>
      <c r="C123" s="4">
        <v>44896</v>
      </c>
      <c r="D123" t="s">
        <v>14</v>
      </c>
      <c r="E123" s="3">
        <v>4.99</v>
      </c>
      <c r="F123" s="6">
        <v>200.40080160320639</v>
      </c>
      <c r="G123" s="3" t="s">
        <v>9</v>
      </c>
      <c r="H123" s="5" t="s">
        <v>23</v>
      </c>
      <c r="I123" s="3" t="s">
        <v>18</v>
      </c>
      <c r="J123" t="s">
        <v>22</v>
      </c>
      <c r="K123">
        <f>Table2[[#This Row],[Quantity]]*Table2[[#This Row],[Price]]</f>
        <v>999.99999999999989</v>
      </c>
    </row>
    <row r="124" spans="2:11" x14ac:dyDescent="0.3">
      <c r="B124" s="3">
        <v>10575</v>
      </c>
      <c r="C124" s="4">
        <v>44897</v>
      </c>
      <c r="D124" t="s">
        <v>17</v>
      </c>
      <c r="E124" s="3">
        <v>12.99</v>
      </c>
      <c r="F124" s="6">
        <v>523.47959969207079</v>
      </c>
      <c r="G124" s="3" t="s">
        <v>9</v>
      </c>
      <c r="H124" s="23" t="s">
        <v>23</v>
      </c>
      <c r="I124" s="3" t="s">
        <v>18</v>
      </c>
      <c r="J124" t="s">
        <v>22</v>
      </c>
      <c r="K124">
        <f>Table2[[#This Row],[Quantity]]*Table2[[#This Row],[Price]]</f>
        <v>6800</v>
      </c>
    </row>
    <row r="125" spans="2:11" x14ac:dyDescent="0.3">
      <c r="B125" s="3">
        <v>10576</v>
      </c>
      <c r="C125" s="4">
        <v>44897</v>
      </c>
      <c r="D125" t="s">
        <v>21</v>
      </c>
      <c r="E125" s="3">
        <v>9.9499999999999993</v>
      </c>
      <c r="F125" s="6">
        <v>201.00502512562818</v>
      </c>
      <c r="G125" s="3" t="s">
        <v>9</v>
      </c>
      <c r="H125" s="5" t="s">
        <v>23</v>
      </c>
      <c r="I125" s="3" t="s">
        <v>18</v>
      </c>
      <c r="J125" t="s">
        <v>22</v>
      </c>
      <c r="K125">
        <f>Table2[[#This Row],[Quantity]]*Table2[[#This Row],[Price]]</f>
        <v>2000.0000000000002</v>
      </c>
    </row>
    <row r="126" spans="2:11" x14ac:dyDescent="0.3">
      <c r="B126" s="3">
        <v>10577</v>
      </c>
      <c r="C126" s="4">
        <v>44897</v>
      </c>
      <c r="D126" t="s">
        <v>8</v>
      </c>
      <c r="E126" s="3">
        <v>3.49</v>
      </c>
      <c r="F126" s="6">
        <v>630.3724928366762</v>
      </c>
      <c r="G126" s="3" t="s">
        <v>9</v>
      </c>
      <c r="H126" s="23" t="s">
        <v>23</v>
      </c>
      <c r="I126" s="3" t="s">
        <v>18</v>
      </c>
      <c r="J126" t="s">
        <v>22</v>
      </c>
      <c r="K126">
        <f>Table2[[#This Row],[Quantity]]*Table2[[#This Row],[Price]]</f>
        <v>2200</v>
      </c>
    </row>
    <row r="127" spans="2:11" x14ac:dyDescent="0.3">
      <c r="B127" s="3">
        <v>10578</v>
      </c>
      <c r="C127" s="4">
        <v>44897</v>
      </c>
      <c r="D127" t="s">
        <v>12</v>
      </c>
      <c r="E127" s="3">
        <v>2.95</v>
      </c>
      <c r="F127" s="6">
        <v>677.96610169491521</v>
      </c>
      <c r="G127" s="3" t="s">
        <v>9</v>
      </c>
      <c r="H127" s="5" t="s">
        <v>23</v>
      </c>
      <c r="I127" s="3" t="s">
        <v>18</v>
      </c>
      <c r="J127" t="s">
        <v>22</v>
      </c>
      <c r="K127">
        <f>Table2[[#This Row],[Quantity]]*Table2[[#This Row],[Price]]</f>
        <v>2000</v>
      </c>
    </row>
    <row r="128" spans="2:11" x14ac:dyDescent="0.3">
      <c r="B128" s="3">
        <v>10579</v>
      </c>
      <c r="C128" s="4">
        <v>44897</v>
      </c>
      <c r="D128" t="s">
        <v>14</v>
      </c>
      <c r="E128" s="3">
        <v>4.99</v>
      </c>
      <c r="F128" s="6">
        <v>200.40080160320639</v>
      </c>
      <c r="G128" s="3" t="s">
        <v>9</v>
      </c>
      <c r="H128" s="23" t="s">
        <v>23</v>
      </c>
      <c r="I128" s="3" t="s">
        <v>18</v>
      </c>
      <c r="J128" t="s">
        <v>22</v>
      </c>
      <c r="K128">
        <f>Table2[[#This Row],[Quantity]]*Table2[[#This Row],[Price]]</f>
        <v>999.99999999999989</v>
      </c>
    </row>
    <row r="129" spans="2:11" x14ac:dyDescent="0.3">
      <c r="B129" s="3">
        <v>10580</v>
      </c>
      <c r="C129" s="4">
        <v>44898</v>
      </c>
      <c r="D129" t="s">
        <v>17</v>
      </c>
      <c r="E129" s="3">
        <v>12.99</v>
      </c>
      <c r="F129" s="6">
        <v>523.47959969207079</v>
      </c>
      <c r="G129" s="3" t="s">
        <v>9</v>
      </c>
      <c r="H129" s="5" t="s">
        <v>23</v>
      </c>
      <c r="I129" s="3" t="s">
        <v>18</v>
      </c>
      <c r="J129" t="s">
        <v>22</v>
      </c>
      <c r="K129">
        <f>Table2[[#This Row],[Quantity]]*Table2[[#This Row],[Price]]</f>
        <v>6800</v>
      </c>
    </row>
    <row r="130" spans="2:11" x14ac:dyDescent="0.3">
      <c r="B130" s="3">
        <v>10581</v>
      </c>
      <c r="C130" s="4">
        <v>44898</v>
      </c>
      <c r="D130" t="s">
        <v>21</v>
      </c>
      <c r="E130" s="3">
        <v>9.9499999999999993</v>
      </c>
      <c r="F130" s="6">
        <v>201.00502512562818</v>
      </c>
      <c r="G130" s="3" t="s">
        <v>9</v>
      </c>
      <c r="H130" s="23" t="s">
        <v>23</v>
      </c>
      <c r="I130" s="3" t="s">
        <v>18</v>
      </c>
      <c r="J130" t="s">
        <v>22</v>
      </c>
      <c r="K130">
        <f>Table2[[#This Row],[Quantity]]*Table2[[#This Row],[Price]]</f>
        <v>2000.0000000000002</v>
      </c>
    </row>
    <row r="131" spans="2:11" x14ac:dyDescent="0.3">
      <c r="B131" s="3">
        <v>10582</v>
      </c>
      <c r="C131" s="4">
        <v>44898</v>
      </c>
      <c r="D131" t="s">
        <v>8</v>
      </c>
      <c r="E131" s="3">
        <v>3.49</v>
      </c>
      <c r="F131" s="6">
        <v>630.3724928366762</v>
      </c>
      <c r="G131" s="3" t="s">
        <v>9</v>
      </c>
      <c r="H131" s="5" t="s">
        <v>28</v>
      </c>
      <c r="I131" s="3" t="s">
        <v>18</v>
      </c>
      <c r="J131" t="s">
        <v>11</v>
      </c>
      <c r="K131">
        <f>Table2[[#This Row],[Quantity]]*Table2[[#This Row],[Price]]</f>
        <v>2200</v>
      </c>
    </row>
    <row r="132" spans="2:11" x14ac:dyDescent="0.3">
      <c r="B132" s="3">
        <v>10583</v>
      </c>
      <c r="C132" s="4">
        <v>44898</v>
      </c>
      <c r="D132" t="s">
        <v>12</v>
      </c>
      <c r="E132" s="3">
        <v>2.95</v>
      </c>
      <c r="F132" s="6">
        <v>677.96610169491521</v>
      </c>
      <c r="G132" s="3" t="s">
        <v>9</v>
      </c>
      <c r="H132" s="23" t="s">
        <v>28</v>
      </c>
      <c r="I132" s="3" t="s">
        <v>18</v>
      </c>
      <c r="J132" t="s">
        <v>11</v>
      </c>
      <c r="K132">
        <f>Table2[[#This Row],[Quantity]]*Table2[[#This Row],[Price]]</f>
        <v>2000</v>
      </c>
    </row>
    <row r="133" spans="2:11" x14ac:dyDescent="0.3">
      <c r="B133" s="3">
        <v>10584</v>
      </c>
      <c r="C133" s="4">
        <v>44898</v>
      </c>
      <c r="D133" t="s">
        <v>14</v>
      </c>
      <c r="E133" s="3">
        <v>4.99</v>
      </c>
      <c r="F133" s="6">
        <v>200.40080160320639</v>
      </c>
      <c r="G133" s="3" t="s">
        <v>9</v>
      </c>
      <c r="H133" s="5" t="s">
        <v>28</v>
      </c>
      <c r="I133" s="3" t="s">
        <v>18</v>
      </c>
      <c r="J133" t="s">
        <v>11</v>
      </c>
      <c r="K133">
        <f>Table2[[#This Row],[Quantity]]*Table2[[#This Row],[Price]]</f>
        <v>999.99999999999989</v>
      </c>
    </row>
    <row r="134" spans="2:11" x14ac:dyDescent="0.3">
      <c r="B134" s="3">
        <v>10585</v>
      </c>
      <c r="C134" s="4">
        <v>44899</v>
      </c>
      <c r="D134" t="s">
        <v>17</v>
      </c>
      <c r="E134" s="3">
        <v>12.99</v>
      </c>
      <c r="F134" s="6">
        <v>538.87605850654347</v>
      </c>
      <c r="G134" s="3" t="s">
        <v>9</v>
      </c>
      <c r="H134" s="23" t="s">
        <v>28</v>
      </c>
      <c r="I134" s="3" t="s">
        <v>18</v>
      </c>
      <c r="J134" t="s">
        <v>11</v>
      </c>
      <c r="K134">
        <f>Table2[[#This Row],[Quantity]]*Table2[[#This Row],[Price]]</f>
        <v>7000</v>
      </c>
    </row>
    <row r="135" spans="2:11" x14ac:dyDescent="0.3">
      <c r="B135" s="3">
        <v>10586</v>
      </c>
      <c r="C135" s="4">
        <v>44899</v>
      </c>
      <c r="D135" t="s">
        <v>21</v>
      </c>
      <c r="E135" s="3">
        <v>9.9499999999999993</v>
      </c>
      <c r="F135" s="6">
        <v>201.00502512562818</v>
      </c>
      <c r="G135" s="3" t="s">
        <v>9</v>
      </c>
      <c r="H135" s="5" t="s">
        <v>28</v>
      </c>
      <c r="I135" s="3" t="s">
        <v>18</v>
      </c>
      <c r="J135" t="s">
        <v>11</v>
      </c>
      <c r="K135">
        <f>Table2[[#This Row],[Quantity]]*Table2[[#This Row],[Price]]</f>
        <v>2000.0000000000002</v>
      </c>
    </row>
    <row r="136" spans="2:11" x14ac:dyDescent="0.3">
      <c r="B136" s="3">
        <v>10590</v>
      </c>
      <c r="C136" s="4">
        <v>44900</v>
      </c>
      <c r="D136" t="s">
        <v>17</v>
      </c>
      <c r="E136" s="3">
        <v>12.99</v>
      </c>
      <c r="F136" s="6">
        <v>554.27251732101615</v>
      </c>
      <c r="G136" s="3" t="s">
        <v>9</v>
      </c>
      <c r="H136" s="23" t="s">
        <v>28</v>
      </c>
      <c r="I136" s="3" t="s">
        <v>18</v>
      </c>
      <c r="J136" t="s">
        <v>11</v>
      </c>
      <c r="K136">
        <f>Table2[[#This Row],[Quantity]]*Table2[[#This Row],[Price]]</f>
        <v>7200</v>
      </c>
    </row>
    <row r="137" spans="2:11" x14ac:dyDescent="0.3">
      <c r="B137" s="3">
        <v>10591</v>
      </c>
      <c r="C137" s="4">
        <v>44900</v>
      </c>
      <c r="D137" t="s">
        <v>21</v>
      </c>
      <c r="E137" s="3">
        <v>9.9499999999999993</v>
      </c>
      <c r="F137" s="6">
        <v>201.00502512562818</v>
      </c>
      <c r="G137" s="3" t="s">
        <v>9</v>
      </c>
      <c r="H137" s="5" t="s">
        <v>28</v>
      </c>
      <c r="I137" s="3" t="s">
        <v>18</v>
      </c>
      <c r="J137" t="s">
        <v>11</v>
      </c>
      <c r="K137">
        <f>Table2[[#This Row],[Quantity]]*Table2[[#This Row],[Price]]</f>
        <v>2000.0000000000002</v>
      </c>
    </row>
    <row r="138" spans="2:11" x14ac:dyDescent="0.3">
      <c r="B138" s="3">
        <v>10592</v>
      </c>
      <c r="C138" s="4">
        <v>44900</v>
      </c>
      <c r="D138" t="s">
        <v>8</v>
      </c>
      <c r="E138" s="3">
        <v>3.49</v>
      </c>
      <c r="F138" s="6">
        <v>573.06590257879645</v>
      </c>
      <c r="G138" s="3" t="s">
        <v>9</v>
      </c>
      <c r="H138" s="23" t="s">
        <v>28</v>
      </c>
      <c r="I138" s="3" t="s">
        <v>18</v>
      </c>
      <c r="J138" t="s">
        <v>11</v>
      </c>
      <c r="K138">
        <f>Table2[[#This Row],[Quantity]]*Table2[[#This Row],[Price]]</f>
        <v>1999.9999999999998</v>
      </c>
    </row>
    <row r="139" spans="2:11" x14ac:dyDescent="0.3">
      <c r="B139" s="3">
        <v>10593</v>
      </c>
      <c r="C139" s="4">
        <v>44900</v>
      </c>
      <c r="D139" t="s">
        <v>12</v>
      </c>
      <c r="E139" s="3">
        <v>2.95</v>
      </c>
      <c r="F139" s="6">
        <v>677.96610169491521</v>
      </c>
      <c r="G139" s="3" t="s">
        <v>9</v>
      </c>
      <c r="H139" s="5" t="s">
        <v>28</v>
      </c>
      <c r="I139" s="3" t="s">
        <v>18</v>
      </c>
      <c r="J139" t="s">
        <v>11</v>
      </c>
      <c r="K139">
        <f>Table2[[#This Row],[Quantity]]*Table2[[#This Row],[Price]]</f>
        <v>2000</v>
      </c>
    </row>
    <row r="140" spans="2:11" x14ac:dyDescent="0.3">
      <c r="B140" s="3">
        <v>10594</v>
      </c>
      <c r="C140" s="4">
        <v>44900</v>
      </c>
      <c r="D140" t="s">
        <v>14</v>
      </c>
      <c r="E140" s="3">
        <v>4.99</v>
      </c>
      <c r="F140" s="6">
        <v>200.40080160320639</v>
      </c>
      <c r="G140" s="3" t="s">
        <v>9</v>
      </c>
      <c r="H140" s="23" t="s">
        <v>28</v>
      </c>
      <c r="I140" s="3" t="s">
        <v>18</v>
      </c>
      <c r="J140" t="s">
        <v>11</v>
      </c>
      <c r="K140">
        <f>Table2[[#This Row],[Quantity]]*Table2[[#This Row],[Price]]</f>
        <v>999.99999999999989</v>
      </c>
    </row>
    <row r="141" spans="2:11" x14ac:dyDescent="0.3">
      <c r="B141" s="3">
        <v>10595</v>
      </c>
      <c r="C141" s="4">
        <v>44901</v>
      </c>
      <c r="D141" t="s">
        <v>17</v>
      </c>
      <c r="E141" s="3">
        <v>12.99</v>
      </c>
      <c r="F141" s="6">
        <v>538.87605850654347</v>
      </c>
      <c r="G141" s="3" t="s">
        <v>9</v>
      </c>
      <c r="H141" s="5" t="s">
        <v>28</v>
      </c>
      <c r="I141" s="3" t="s">
        <v>18</v>
      </c>
      <c r="J141" t="s">
        <v>11</v>
      </c>
      <c r="K141">
        <f>Table2[[#This Row],[Quantity]]*Table2[[#This Row],[Price]]</f>
        <v>7000</v>
      </c>
    </row>
    <row r="142" spans="2:11" x14ac:dyDescent="0.3">
      <c r="B142" s="3">
        <v>10596</v>
      </c>
      <c r="C142" s="4">
        <v>44901</v>
      </c>
      <c r="D142" t="s">
        <v>21</v>
      </c>
      <c r="E142" s="3">
        <v>9.9499999999999993</v>
      </c>
      <c r="F142" s="6">
        <v>201.00502512562818</v>
      </c>
      <c r="G142" s="3" t="s">
        <v>9</v>
      </c>
      <c r="H142" s="23" t="s">
        <v>28</v>
      </c>
      <c r="I142" s="3" t="s">
        <v>18</v>
      </c>
      <c r="J142" t="s">
        <v>11</v>
      </c>
      <c r="K142">
        <f>Table2[[#This Row],[Quantity]]*Table2[[#This Row],[Price]]</f>
        <v>2000.0000000000002</v>
      </c>
    </row>
    <row r="143" spans="2:11" x14ac:dyDescent="0.3">
      <c r="B143" s="3">
        <v>10597</v>
      </c>
      <c r="C143" s="4">
        <v>44901</v>
      </c>
      <c r="D143" t="s">
        <v>8</v>
      </c>
      <c r="E143" s="3">
        <v>3.49</v>
      </c>
      <c r="F143" s="6">
        <v>573.06590257879645</v>
      </c>
      <c r="G143" s="3" t="s">
        <v>9</v>
      </c>
      <c r="H143" s="5" t="s">
        <v>28</v>
      </c>
      <c r="I143" s="3" t="s">
        <v>18</v>
      </c>
      <c r="J143" t="s">
        <v>11</v>
      </c>
      <c r="K143">
        <f>Table2[[#This Row],[Quantity]]*Table2[[#This Row],[Price]]</f>
        <v>1999.9999999999998</v>
      </c>
    </row>
    <row r="144" spans="2:11" x14ac:dyDescent="0.3">
      <c r="B144" s="3">
        <v>10598</v>
      </c>
      <c r="C144" s="4">
        <v>44901</v>
      </c>
      <c r="D144" t="s">
        <v>12</v>
      </c>
      <c r="E144" s="3">
        <v>2.95</v>
      </c>
      <c r="F144" s="6">
        <v>677.96610169491521</v>
      </c>
      <c r="G144" s="3" t="s">
        <v>9</v>
      </c>
      <c r="H144" s="23" t="s">
        <v>28</v>
      </c>
      <c r="I144" s="3" t="s">
        <v>18</v>
      </c>
      <c r="J144" t="s">
        <v>11</v>
      </c>
      <c r="K144">
        <f>Table2[[#This Row],[Quantity]]*Table2[[#This Row],[Price]]</f>
        <v>2000</v>
      </c>
    </row>
    <row r="145" spans="2:11" x14ac:dyDescent="0.3">
      <c r="B145" s="3">
        <v>10599</v>
      </c>
      <c r="C145" s="4">
        <v>44901</v>
      </c>
      <c r="D145" t="s">
        <v>14</v>
      </c>
      <c r="E145" s="3">
        <v>4.99</v>
      </c>
      <c r="F145" s="6">
        <v>200.40080160320639</v>
      </c>
      <c r="G145" s="3" t="s">
        <v>9</v>
      </c>
      <c r="H145" s="5" t="s">
        <v>28</v>
      </c>
      <c r="I145" s="3" t="s">
        <v>18</v>
      </c>
      <c r="J145" t="s">
        <v>11</v>
      </c>
      <c r="K145">
        <f>Table2[[#This Row],[Quantity]]*Table2[[#This Row],[Price]]</f>
        <v>999.99999999999989</v>
      </c>
    </row>
    <row r="146" spans="2:11" x14ac:dyDescent="0.3">
      <c r="B146" s="3">
        <v>10600</v>
      </c>
      <c r="C146" s="4">
        <v>44902</v>
      </c>
      <c r="D146" t="s">
        <v>17</v>
      </c>
      <c r="E146" s="3">
        <v>12.99</v>
      </c>
      <c r="F146" s="6">
        <v>523.47959969207079</v>
      </c>
      <c r="G146" s="3" t="s">
        <v>9</v>
      </c>
      <c r="H146" s="23" t="s">
        <v>28</v>
      </c>
      <c r="I146" s="3" t="s">
        <v>18</v>
      </c>
      <c r="J146" t="s">
        <v>11</v>
      </c>
      <c r="K146">
        <f>Table2[[#This Row],[Quantity]]*Table2[[#This Row],[Price]]</f>
        <v>6800</v>
      </c>
    </row>
    <row r="147" spans="2:11" x14ac:dyDescent="0.3">
      <c r="B147" s="3">
        <v>10601</v>
      </c>
      <c r="C147" s="4">
        <v>44902</v>
      </c>
      <c r="D147" t="s">
        <v>21</v>
      </c>
      <c r="E147" s="3">
        <v>9.9499999999999993</v>
      </c>
      <c r="F147" s="6">
        <v>201.00502512562818</v>
      </c>
      <c r="G147" s="3" t="s">
        <v>9</v>
      </c>
      <c r="H147" s="5" t="s">
        <v>28</v>
      </c>
      <c r="I147" s="3" t="s">
        <v>18</v>
      </c>
      <c r="J147" t="s">
        <v>11</v>
      </c>
      <c r="K147">
        <f>Table2[[#This Row],[Quantity]]*Table2[[#This Row],[Price]]</f>
        <v>2000.0000000000002</v>
      </c>
    </row>
    <row r="148" spans="2:11" x14ac:dyDescent="0.3">
      <c r="B148" s="3">
        <v>10602</v>
      </c>
      <c r="C148" s="4">
        <v>44902</v>
      </c>
      <c r="D148" t="s">
        <v>8</v>
      </c>
      <c r="E148" s="3">
        <v>3.49</v>
      </c>
      <c r="F148" s="6">
        <v>630.3724928366762</v>
      </c>
      <c r="G148" s="3" t="s">
        <v>9</v>
      </c>
      <c r="H148" s="23" t="s">
        <v>28</v>
      </c>
      <c r="I148" s="3" t="s">
        <v>27</v>
      </c>
      <c r="J148" t="s">
        <v>11</v>
      </c>
      <c r="K148">
        <f>Table2[[#This Row],[Quantity]]*Table2[[#This Row],[Price]]</f>
        <v>2200</v>
      </c>
    </row>
    <row r="149" spans="2:11" x14ac:dyDescent="0.3">
      <c r="B149" s="3">
        <v>10603</v>
      </c>
      <c r="C149" s="4">
        <v>44902</v>
      </c>
      <c r="D149" t="s">
        <v>12</v>
      </c>
      <c r="E149" s="3">
        <v>2.95</v>
      </c>
      <c r="F149" s="6">
        <v>677.96610169491521</v>
      </c>
      <c r="G149" s="3" t="s">
        <v>9</v>
      </c>
      <c r="H149" s="5" t="s">
        <v>28</v>
      </c>
      <c r="I149" s="3" t="s">
        <v>27</v>
      </c>
      <c r="J149" t="s">
        <v>11</v>
      </c>
      <c r="K149">
        <f>Table2[[#This Row],[Quantity]]*Table2[[#This Row],[Price]]</f>
        <v>2000</v>
      </c>
    </row>
    <row r="150" spans="2:11" x14ac:dyDescent="0.3">
      <c r="B150" s="3">
        <v>10604</v>
      </c>
      <c r="C150" s="4">
        <v>44902</v>
      </c>
      <c r="D150" t="s">
        <v>14</v>
      </c>
      <c r="E150" s="3">
        <v>4.99</v>
      </c>
      <c r="F150" s="6">
        <v>200.40080160320639</v>
      </c>
      <c r="G150" s="3" t="s">
        <v>9</v>
      </c>
      <c r="H150" s="23" t="s">
        <v>28</v>
      </c>
      <c r="I150" s="3" t="s">
        <v>27</v>
      </c>
      <c r="J150" t="s">
        <v>11</v>
      </c>
      <c r="K150">
        <f>Table2[[#This Row],[Quantity]]*Table2[[#This Row],[Price]]</f>
        <v>999.99999999999989</v>
      </c>
    </row>
    <row r="151" spans="2:11" x14ac:dyDescent="0.3">
      <c r="B151" s="3">
        <v>10605</v>
      </c>
      <c r="C151" s="4">
        <v>44903</v>
      </c>
      <c r="D151" t="s">
        <v>17</v>
      </c>
      <c r="E151" s="3">
        <v>12.99</v>
      </c>
      <c r="F151" s="6">
        <v>538.87605850654347</v>
      </c>
      <c r="G151" s="3" t="s">
        <v>9</v>
      </c>
      <c r="H151" s="5" t="s">
        <v>28</v>
      </c>
      <c r="I151" s="3" t="s">
        <v>27</v>
      </c>
      <c r="J151" t="s">
        <v>11</v>
      </c>
      <c r="K151">
        <f>Table2[[#This Row],[Quantity]]*Table2[[#This Row],[Price]]</f>
        <v>7000</v>
      </c>
    </row>
    <row r="152" spans="2:11" x14ac:dyDescent="0.3">
      <c r="B152" s="3">
        <v>10606</v>
      </c>
      <c r="C152" s="4">
        <v>44903</v>
      </c>
      <c r="D152" t="s">
        <v>21</v>
      </c>
      <c r="E152" s="3">
        <v>9.9499999999999993</v>
      </c>
      <c r="F152" s="6">
        <v>201.00502512562818</v>
      </c>
      <c r="G152" s="3" t="s">
        <v>9</v>
      </c>
      <c r="H152" s="23" t="s">
        <v>28</v>
      </c>
      <c r="I152" s="3" t="s">
        <v>27</v>
      </c>
      <c r="J152" t="s">
        <v>11</v>
      </c>
      <c r="K152">
        <f>Table2[[#This Row],[Quantity]]*Table2[[#This Row],[Price]]</f>
        <v>2000.0000000000002</v>
      </c>
    </row>
    <row r="153" spans="2:11" x14ac:dyDescent="0.3">
      <c r="B153" s="3">
        <v>10607</v>
      </c>
      <c r="C153" s="4">
        <v>44903</v>
      </c>
      <c r="D153" t="s">
        <v>8</v>
      </c>
      <c r="E153" s="3">
        <v>3.49</v>
      </c>
      <c r="F153" s="6">
        <v>630.3724928366762</v>
      </c>
      <c r="G153" s="3" t="s">
        <v>9</v>
      </c>
      <c r="H153" s="5" t="s">
        <v>28</v>
      </c>
      <c r="I153" s="3" t="s">
        <v>27</v>
      </c>
      <c r="J153" t="s">
        <v>11</v>
      </c>
      <c r="K153">
        <f>Table2[[#This Row],[Quantity]]*Table2[[#This Row],[Price]]</f>
        <v>2200</v>
      </c>
    </row>
    <row r="154" spans="2:11" x14ac:dyDescent="0.3">
      <c r="B154" s="3">
        <v>10608</v>
      </c>
      <c r="C154" s="4">
        <v>44903</v>
      </c>
      <c r="D154" t="s">
        <v>12</v>
      </c>
      <c r="E154" s="3">
        <v>2.95</v>
      </c>
      <c r="F154" s="6">
        <v>677.96610169491521</v>
      </c>
      <c r="G154" s="3" t="s">
        <v>9</v>
      </c>
      <c r="H154" s="23" t="s">
        <v>28</v>
      </c>
      <c r="I154" s="3" t="s">
        <v>10</v>
      </c>
      <c r="J154" t="s">
        <v>11</v>
      </c>
      <c r="K154">
        <f>Table2[[#This Row],[Quantity]]*Table2[[#This Row],[Price]]</f>
        <v>2000</v>
      </c>
    </row>
    <row r="155" spans="2:11" x14ac:dyDescent="0.3">
      <c r="B155" s="3">
        <v>10609</v>
      </c>
      <c r="C155" s="4">
        <v>44903</v>
      </c>
      <c r="D155" t="s">
        <v>14</v>
      </c>
      <c r="E155" s="3">
        <v>4.99</v>
      </c>
      <c r="F155" s="6">
        <v>200.40080160320639</v>
      </c>
      <c r="G155" s="3" t="s">
        <v>9</v>
      </c>
      <c r="H155" s="5" t="s">
        <v>28</v>
      </c>
      <c r="I155" s="3" t="s">
        <v>10</v>
      </c>
      <c r="J155" t="s">
        <v>11</v>
      </c>
      <c r="K155">
        <f>Table2[[#This Row],[Quantity]]*Table2[[#This Row],[Price]]</f>
        <v>999.99999999999989</v>
      </c>
    </row>
    <row r="156" spans="2:11" x14ac:dyDescent="0.3">
      <c r="B156" s="3">
        <v>10610</v>
      </c>
      <c r="C156" s="4">
        <v>44904</v>
      </c>
      <c r="D156" t="s">
        <v>17</v>
      </c>
      <c r="E156" s="3">
        <v>12.99</v>
      </c>
      <c r="F156" s="6">
        <v>569.66897613548883</v>
      </c>
      <c r="G156" s="3" t="s">
        <v>9</v>
      </c>
      <c r="H156" s="23" t="s">
        <v>28</v>
      </c>
      <c r="I156" s="3" t="s">
        <v>10</v>
      </c>
      <c r="J156" t="s">
        <v>11</v>
      </c>
      <c r="K156">
        <f>Table2[[#This Row],[Quantity]]*Table2[[#This Row],[Price]]</f>
        <v>7400</v>
      </c>
    </row>
    <row r="157" spans="2:11" x14ac:dyDescent="0.3">
      <c r="B157" s="3">
        <v>10611</v>
      </c>
      <c r="C157" s="4">
        <v>44904</v>
      </c>
      <c r="D157" t="s">
        <v>21</v>
      </c>
      <c r="E157" s="3">
        <v>9.9499999999999993</v>
      </c>
      <c r="F157" s="6">
        <v>201.00502512562818</v>
      </c>
      <c r="G157" s="3" t="s">
        <v>9</v>
      </c>
      <c r="H157" s="5" t="s">
        <v>28</v>
      </c>
      <c r="I157" s="3" t="s">
        <v>10</v>
      </c>
      <c r="J157" t="s">
        <v>11</v>
      </c>
      <c r="K157">
        <f>Table2[[#This Row],[Quantity]]*Table2[[#This Row],[Price]]</f>
        <v>2000.0000000000002</v>
      </c>
    </row>
    <row r="158" spans="2:11" x14ac:dyDescent="0.3">
      <c r="B158" s="3">
        <v>10612</v>
      </c>
      <c r="C158" s="4">
        <v>44904</v>
      </c>
      <c r="D158" t="s">
        <v>8</v>
      </c>
      <c r="E158" s="3">
        <v>3.49</v>
      </c>
      <c r="F158" s="6">
        <v>630.3724928366762</v>
      </c>
      <c r="G158" s="3" t="s">
        <v>9</v>
      </c>
      <c r="H158" s="23" t="s">
        <v>28</v>
      </c>
      <c r="I158" s="3" t="s">
        <v>10</v>
      </c>
      <c r="J158" t="s">
        <v>11</v>
      </c>
      <c r="K158">
        <f>Table2[[#This Row],[Quantity]]*Table2[[#This Row],[Price]]</f>
        <v>2200</v>
      </c>
    </row>
    <row r="159" spans="2:11" x14ac:dyDescent="0.3">
      <c r="B159" s="3">
        <v>10613</v>
      </c>
      <c r="C159" s="4">
        <v>44904</v>
      </c>
      <c r="D159" t="s">
        <v>12</v>
      </c>
      <c r="E159" s="3">
        <v>2.95</v>
      </c>
      <c r="F159" s="6">
        <v>677.96610169491521</v>
      </c>
      <c r="G159" s="3" t="s">
        <v>9</v>
      </c>
      <c r="H159" s="5" t="s">
        <v>28</v>
      </c>
      <c r="I159" s="3" t="s">
        <v>10</v>
      </c>
      <c r="J159" t="s">
        <v>11</v>
      </c>
      <c r="K159">
        <f>Table2[[#This Row],[Quantity]]*Table2[[#This Row],[Price]]</f>
        <v>2000</v>
      </c>
    </row>
    <row r="160" spans="2:11" x14ac:dyDescent="0.3">
      <c r="B160" s="3">
        <v>10614</v>
      </c>
      <c r="C160" s="4">
        <v>44904</v>
      </c>
      <c r="D160" t="s">
        <v>14</v>
      </c>
      <c r="E160" s="3">
        <v>4.99</v>
      </c>
      <c r="F160" s="6">
        <v>200.40080160320639</v>
      </c>
      <c r="G160" s="3" t="s">
        <v>9</v>
      </c>
      <c r="H160" s="23" t="s">
        <v>28</v>
      </c>
      <c r="I160" s="3" t="s">
        <v>10</v>
      </c>
      <c r="J160" t="s">
        <v>11</v>
      </c>
      <c r="K160">
        <f>Table2[[#This Row],[Quantity]]*Table2[[#This Row],[Price]]</f>
        <v>999.99999999999989</v>
      </c>
    </row>
    <row r="161" spans="2:11" x14ac:dyDescent="0.3">
      <c r="B161" s="3">
        <v>10615</v>
      </c>
      <c r="C161" s="4">
        <v>44905</v>
      </c>
      <c r="D161" t="s">
        <v>17</v>
      </c>
      <c r="E161" s="3">
        <v>12.99</v>
      </c>
      <c r="F161" s="6">
        <v>569.66897613548883</v>
      </c>
      <c r="G161" s="3" t="s">
        <v>9</v>
      </c>
      <c r="H161" s="5" t="s">
        <v>28</v>
      </c>
      <c r="I161" s="3" t="s">
        <v>10</v>
      </c>
      <c r="J161" t="s">
        <v>11</v>
      </c>
      <c r="K161">
        <f>Table2[[#This Row],[Quantity]]*Table2[[#This Row],[Price]]</f>
        <v>7400</v>
      </c>
    </row>
    <row r="162" spans="2:11" x14ac:dyDescent="0.3">
      <c r="B162" s="3">
        <v>10616</v>
      </c>
      <c r="C162" s="4">
        <v>44905</v>
      </c>
      <c r="D162" t="s">
        <v>21</v>
      </c>
      <c r="E162" s="3">
        <v>9.9499999999999993</v>
      </c>
      <c r="F162" s="6">
        <v>201.00502512562818</v>
      </c>
      <c r="G162" s="3" t="s">
        <v>9</v>
      </c>
      <c r="H162" s="23" t="s">
        <v>28</v>
      </c>
      <c r="I162" s="3" t="s">
        <v>10</v>
      </c>
      <c r="J162" t="s">
        <v>11</v>
      </c>
      <c r="K162">
        <f>Table2[[#This Row],[Quantity]]*Table2[[#This Row],[Price]]</f>
        <v>2000.0000000000002</v>
      </c>
    </row>
    <row r="163" spans="2:11" x14ac:dyDescent="0.3">
      <c r="B163" s="3">
        <v>10617</v>
      </c>
      <c r="C163" s="4">
        <v>44905</v>
      </c>
      <c r="D163" t="s">
        <v>8</v>
      </c>
      <c r="E163" s="3">
        <v>3.49</v>
      </c>
      <c r="F163" s="6">
        <v>630.3724928366762</v>
      </c>
      <c r="G163" s="3" t="s">
        <v>9</v>
      </c>
      <c r="H163" s="5" t="s">
        <v>28</v>
      </c>
      <c r="I163" s="3" t="s">
        <v>10</v>
      </c>
      <c r="J163" t="s">
        <v>11</v>
      </c>
      <c r="K163">
        <f>Table2[[#This Row],[Quantity]]*Table2[[#This Row],[Price]]</f>
        <v>2200</v>
      </c>
    </row>
    <row r="164" spans="2:11" x14ac:dyDescent="0.3">
      <c r="B164" s="3">
        <v>10618</v>
      </c>
      <c r="C164" s="4">
        <v>44905</v>
      </c>
      <c r="D164" t="s">
        <v>12</v>
      </c>
      <c r="E164" s="3">
        <v>2.95</v>
      </c>
      <c r="F164" s="6">
        <v>677.96610169491521</v>
      </c>
      <c r="G164" s="3" t="s">
        <v>9</v>
      </c>
      <c r="H164" s="23" t="s">
        <v>28</v>
      </c>
      <c r="I164" s="3" t="s">
        <v>10</v>
      </c>
      <c r="J164" t="s">
        <v>11</v>
      </c>
      <c r="K164">
        <f>Table2[[#This Row],[Quantity]]*Table2[[#This Row],[Price]]</f>
        <v>2000</v>
      </c>
    </row>
    <row r="165" spans="2:11" x14ac:dyDescent="0.3">
      <c r="B165" s="3">
        <v>10619</v>
      </c>
      <c r="C165" s="4">
        <v>44905</v>
      </c>
      <c r="D165" t="s">
        <v>14</v>
      </c>
      <c r="E165" s="3">
        <v>4.99</v>
      </c>
      <c r="F165" s="6">
        <v>200.40080160320639</v>
      </c>
      <c r="G165" s="3" t="s">
        <v>9</v>
      </c>
      <c r="H165" s="5" t="s">
        <v>28</v>
      </c>
      <c r="I165" s="3" t="s">
        <v>10</v>
      </c>
      <c r="J165" t="s">
        <v>11</v>
      </c>
      <c r="K165">
        <f>Table2[[#This Row],[Quantity]]*Table2[[#This Row],[Price]]</f>
        <v>999.99999999999989</v>
      </c>
    </row>
    <row r="166" spans="2:11" x14ac:dyDescent="0.3">
      <c r="B166" s="3">
        <v>10620</v>
      </c>
      <c r="C166" s="4">
        <v>44906</v>
      </c>
      <c r="D166" t="s">
        <v>17</v>
      </c>
      <c r="E166" s="3">
        <v>12.99</v>
      </c>
      <c r="F166" s="6">
        <v>585.06543494996151</v>
      </c>
      <c r="G166" s="3" t="s">
        <v>9</v>
      </c>
      <c r="H166" s="23" t="s">
        <v>28</v>
      </c>
      <c r="I166" s="3" t="s">
        <v>10</v>
      </c>
      <c r="J166" t="s">
        <v>11</v>
      </c>
      <c r="K166">
        <f>Table2[[#This Row],[Quantity]]*Table2[[#This Row],[Price]]</f>
        <v>7600</v>
      </c>
    </row>
    <row r="167" spans="2:11" x14ac:dyDescent="0.3">
      <c r="B167" s="3">
        <v>10621</v>
      </c>
      <c r="C167" s="4">
        <v>44906</v>
      </c>
      <c r="D167" t="s">
        <v>21</v>
      </c>
      <c r="E167" s="3">
        <v>9.9499999999999993</v>
      </c>
      <c r="F167" s="6">
        <v>201.00502512562818</v>
      </c>
      <c r="G167" s="3" t="s">
        <v>9</v>
      </c>
      <c r="H167" s="5" t="s">
        <v>28</v>
      </c>
      <c r="I167" s="3" t="s">
        <v>10</v>
      </c>
      <c r="J167" t="s">
        <v>11</v>
      </c>
      <c r="K167">
        <f>Table2[[#This Row],[Quantity]]*Table2[[#This Row],[Price]]</f>
        <v>2000.0000000000002</v>
      </c>
    </row>
    <row r="168" spans="2:11" x14ac:dyDescent="0.3">
      <c r="B168" s="3">
        <v>10622</v>
      </c>
      <c r="C168" s="4">
        <v>44906</v>
      </c>
      <c r="D168" t="s">
        <v>8</v>
      </c>
      <c r="E168" s="3">
        <v>3.49</v>
      </c>
      <c r="F168" s="6">
        <v>630.3724928366762</v>
      </c>
      <c r="G168" s="3" t="s">
        <v>9</v>
      </c>
      <c r="H168" s="23" t="s">
        <v>28</v>
      </c>
      <c r="I168" s="3" t="s">
        <v>10</v>
      </c>
      <c r="J168" t="s">
        <v>11</v>
      </c>
      <c r="K168">
        <f>Table2[[#This Row],[Quantity]]*Table2[[#This Row],[Price]]</f>
        <v>2200</v>
      </c>
    </row>
    <row r="169" spans="2:11" x14ac:dyDescent="0.3">
      <c r="B169" s="3">
        <v>10623</v>
      </c>
      <c r="C169" s="4">
        <v>44906</v>
      </c>
      <c r="D169" t="s">
        <v>12</v>
      </c>
      <c r="E169" s="3">
        <v>2.95</v>
      </c>
      <c r="F169" s="6">
        <v>745.7627118644067</v>
      </c>
      <c r="G169" s="3" t="s">
        <v>9</v>
      </c>
      <c r="H169" s="5" t="s">
        <v>28</v>
      </c>
      <c r="I169" s="3" t="s">
        <v>10</v>
      </c>
      <c r="J169" t="s">
        <v>11</v>
      </c>
      <c r="K169">
        <f>Table2[[#This Row],[Quantity]]*Table2[[#This Row],[Price]]</f>
        <v>2200</v>
      </c>
    </row>
    <row r="170" spans="2:11" x14ac:dyDescent="0.3">
      <c r="B170" s="3">
        <v>10624</v>
      </c>
      <c r="C170" s="4">
        <v>44906</v>
      </c>
      <c r="D170" t="s">
        <v>14</v>
      </c>
      <c r="E170" s="3">
        <v>4.99</v>
      </c>
      <c r="F170" s="6">
        <v>200.40080160320639</v>
      </c>
      <c r="G170" s="3" t="s">
        <v>9</v>
      </c>
      <c r="H170" s="23" t="s">
        <v>28</v>
      </c>
      <c r="I170" s="3" t="s">
        <v>10</v>
      </c>
      <c r="J170" t="s">
        <v>11</v>
      </c>
      <c r="K170">
        <f>Table2[[#This Row],[Quantity]]*Table2[[#This Row],[Price]]</f>
        <v>999.99999999999989</v>
      </c>
    </row>
    <row r="171" spans="2:11" x14ac:dyDescent="0.3">
      <c r="B171" s="3">
        <v>10625</v>
      </c>
      <c r="C171" s="4">
        <v>44907</v>
      </c>
      <c r="D171" t="s">
        <v>17</v>
      </c>
      <c r="E171" s="3">
        <v>12.99</v>
      </c>
      <c r="F171" s="6">
        <v>569.66897613548883</v>
      </c>
      <c r="G171" s="3" t="s">
        <v>9</v>
      </c>
      <c r="H171" s="5" t="s">
        <v>28</v>
      </c>
      <c r="I171" s="3" t="s">
        <v>10</v>
      </c>
      <c r="J171" t="s">
        <v>11</v>
      </c>
      <c r="K171">
        <f>Table2[[#This Row],[Quantity]]*Table2[[#This Row],[Price]]</f>
        <v>7400</v>
      </c>
    </row>
    <row r="172" spans="2:11" x14ac:dyDescent="0.3">
      <c r="B172" s="3">
        <v>10626</v>
      </c>
      <c r="C172" s="4">
        <v>44907</v>
      </c>
      <c r="D172" t="s">
        <v>21</v>
      </c>
      <c r="E172" s="3">
        <v>9.9499999999999993</v>
      </c>
      <c r="F172" s="6">
        <v>201.00502512562818</v>
      </c>
      <c r="G172" s="3" t="s">
        <v>9</v>
      </c>
      <c r="H172" s="23" t="s">
        <v>28</v>
      </c>
      <c r="I172" s="3" t="s">
        <v>10</v>
      </c>
      <c r="J172" t="s">
        <v>11</v>
      </c>
      <c r="K172">
        <f>Table2[[#This Row],[Quantity]]*Table2[[#This Row],[Price]]</f>
        <v>2000.0000000000002</v>
      </c>
    </row>
    <row r="173" spans="2:11" x14ac:dyDescent="0.3">
      <c r="B173" s="3">
        <v>10627</v>
      </c>
      <c r="C173" s="4">
        <v>44907</v>
      </c>
      <c r="D173" t="s">
        <v>8</v>
      </c>
      <c r="E173" s="3">
        <v>3.49</v>
      </c>
      <c r="F173" s="6">
        <v>630.3724928366762</v>
      </c>
      <c r="G173" s="3" t="s">
        <v>9</v>
      </c>
      <c r="H173" s="5" t="s">
        <v>28</v>
      </c>
      <c r="I173" s="3" t="s">
        <v>10</v>
      </c>
      <c r="J173" t="s">
        <v>11</v>
      </c>
      <c r="K173">
        <f>Table2[[#This Row],[Quantity]]*Table2[[#This Row],[Price]]</f>
        <v>2200</v>
      </c>
    </row>
    <row r="174" spans="2:11" x14ac:dyDescent="0.3">
      <c r="B174" s="3">
        <v>10628</v>
      </c>
      <c r="C174" s="4">
        <v>44907</v>
      </c>
      <c r="D174" t="s">
        <v>12</v>
      </c>
      <c r="E174" s="3">
        <v>2.95</v>
      </c>
      <c r="F174" s="6">
        <v>677.96610169491521</v>
      </c>
      <c r="G174" s="3" t="s">
        <v>9</v>
      </c>
      <c r="H174" s="23" t="s">
        <v>25</v>
      </c>
      <c r="I174" s="3" t="s">
        <v>10</v>
      </c>
      <c r="J174" t="s">
        <v>16</v>
      </c>
      <c r="K174">
        <f>Table2[[#This Row],[Quantity]]*Table2[[#This Row],[Price]]</f>
        <v>2000</v>
      </c>
    </row>
    <row r="175" spans="2:11" x14ac:dyDescent="0.3">
      <c r="B175" s="3">
        <v>10629</v>
      </c>
      <c r="C175" s="4">
        <v>44907</v>
      </c>
      <c r="D175" t="s">
        <v>14</v>
      </c>
      <c r="E175" s="3">
        <v>4.99</v>
      </c>
      <c r="F175" s="6">
        <v>200.40080160320639</v>
      </c>
      <c r="G175" s="3" t="s">
        <v>9</v>
      </c>
      <c r="H175" s="5" t="s">
        <v>25</v>
      </c>
      <c r="I175" s="3" t="s">
        <v>10</v>
      </c>
      <c r="J175" t="s">
        <v>16</v>
      </c>
      <c r="K175">
        <f>Table2[[#This Row],[Quantity]]*Table2[[#This Row],[Price]]</f>
        <v>999.99999999999989</v>
      </c>
    </row>
    <row r="176" spans="2:11" x14ac:dyDescent="0.3">
      <c r="B176" s="3">
        <v>10630</v>
      </c>
      <c r="C176" s="4">
        <v>44908</v>
      </c>
      <c r="D176" t="s">
        <v>17</v>
      </c>
      <c r="E176" s="3">
        <v>12.99</v>
      </c>
      <c r="F176" s="6">
        <v>569.66897613548883</v>
      </c>
      <c r="G176" s="3" t="s">
        <v>9</v>
      </c>
      <c r="H176" s="23" t="s">
        <v>25</v>
      </c>
      <c r="I176" s="3" t="s">
        <v>27</v>
      </c>
      <c r="J176" t="s">
        <v>16</v>
      </c>
      <c r="K176">
        <f>Table2[[#This Row],[Quantity]]*Table2[[#This Row],[Price]]</f>
        <v>7400</v>
      </c>
    </row>
    <row r="177" spans="2:11" x14ac:dyDescent="0.3">
      <c r="B177" s="3">
        <v>10631</v>
      </c>
      <c r="C177" s="4">
        <v>44908</v>
      </c>
      <c r="D177" t="s">
        <v>21</v>
      </c>
      <c r="E177" s="3">
        <v>9.9499999999999993</v>
      </c>
      <c r="F177" s="6">
        <v>201.00502512562818</v>
      </c>
      <c r="G177" s="3" t="s">
        <v>9</v>
      </c>
      <c r="H177" s="5" t="s">
        <v>25</v>
      </c>
      <c r="I177" s="3" t="s">
        <v>10</v>
      </c>
      <c r="J177" t="s">
        <v>16</v>
      </c>
      <c r="K177">
        <f>Table2[[#This Row],[Quantity]]*Table2[[#This Row],[Price]]</f>
        <v>2000.0000000000002</v>
      </c>
    </row>
    <row r="178" spans="2:11" x14ac:dyDescent="0.3">
      <c r="B178" s="3">
        <v>10632</v>
      </c>
      <c r="C178" s="4">
        <v>44908</v>
      </c>
      <c r="D178" t="s">
        <v>8</v>
      </c>
      <c r="E178" s="3">
        <v>3.49</v>
      </c>
      <c r="F178" s="6">
        <v>630.3724928366762</v>
      </c>
      <c r="G178" s="3" t="s">
        <v>9</v>
      </c>
      <c r="H178" s="23" t="s">
        <v>25</v>
      </c>
      <c r="I178" s="3" t="s">
        <v>10</v>
      </c>
      <c r="J178" t="s">
        <v>16</v>
      </c>
      <c r="K178">
        <f>Table2[[#This Row],[Quantity]]*Table2[[#This Row],[Price]]</f>
        <v>2200</v>
      </c>
    </row>
    <row r="179" spans="2:11" x14ac:dyDescent="0.3">
      <c r="B179" s="3">
        <v>10633</v>
      </c>
      <c r="C179" s="4">
        <v>44908</v>
      </c>
      <c r="D179" t="s">
        <v>12</v>
      </c>
      <c r="E179" s="3">
        <v>2.95</v>
      </c>
      <c r="F179" s="6">
        <v>677.96610169491521</v>
      </c>
      <c r="G179" s="3" t="s">
        <v>9</v>
      </c>
      <c r="H179" s="5" t="s">
        <v>25</v>
      </c>
      <c r="I179" s="3" t="s">
        <v>10</v>
      </c>
      <c r="J179" t="s">
        <v>16</v>
      </c>
      <c r="K179">
        <f>Table2[[#This Row],[Quantity]]*Table2[[#This Row],[Price]]</f>
        <v>2000</v>
      </c>
    </row>
    <row r="180" spans="2:11" x14ac:dyDescent="0.3">
      <c r="B180" s="3">
        <v>10634</v>
      </c>
      <c r="C180" s="4">
        <v>44908</v>
      </c>
      <c r="D180" t="s">
        <v>14</v>
      </c>
      <c r="E180" s="3">
        <v>4.99</v>
      </c>
      <c r="F180" s="6">
        <v>200.40080160320639</v>
      </c>
      <c r="G180" s="3" t="s">
        <v>9</v>
      </c>
      <c r="H180" s="23" t="s">
        <v>25</v>
      </c>
      <c r="I180" s="3" t="s">
        <v>10</v>
      </c>
      <c r="J180" t="s">
        <v>16</v>
      </c>
      <c r="K180">
        <f>Table2[[#This Row],[Quantity]]*Table2[[#This Row],[Price]]</f>
        <v>999.99999999999989</v>
      </c>
    </row>
    <row r="181" spans="2:11" x14ac:dyDescent="0.3">
      <c r="B181" s="3">
        <v>10635</v>
      </c>
      <c r="C181" s="4">
        <v>44909</v>
      </c>
      <c r="D181" t="s">
        <v>17</v>
      </c>
      <c r="E181" s="3">
        <v>12.99</v>
      </c>
      <c r="F181" s="6">
        <v>554.27251732101615</v>
      </c>
      <c r="G181" s="3" t="s">
        <v>9</v>
      </c>
      <c r="H181" s="5" t="s">
        <v>25</v>
      </c>
      <c r="I181" s="3" t="s">
        <v>10</v>
      </c>
      <c r="J181" t="s">
        <v>16</v>
      </c>
      <c r="K181">
        <f>Table2[[#This Row],[Quantity]]*Table2[[#This Row],[Price]]</f>
        <v>7200</v>
      </c>
    </row>
    <row r="182" spans="2:11" x14ac:dyDescent="0.3">
      <c r="B182" s="3">
        <v>10636</v>
      </c>
      <c r="C182" s="4">
        <v>44909</v>
      </c>
      <c r="D182" t="s">
        <v>21</v>
      </c>
      <c r="E182" s="3">
        <v>9.9499999999999993</v>
      </c>
      <c r="F182" s="6">
        <v>221.10552763819098</v>
      </c>
      <c r="G182" s="3" t="s">
        <v>9</v>
      </c>
      <c r="H182" s="23" t="s">
        <v>25</v>
      </c>
      <c r="I182" s="3" t="s">
        <v>10</v>
      </c>
      <c r="J182" t="s">
        <v>16</v>
      </c>
      <c r="K182">
        <f>Table2[[#This Row],[Quantity]]*Table2[[#This Row],[Price]]</f>
        <v>2200</v>
      </c>
    </row>
    <row r="183" spans="2:11" x14ac:dyDescent="0.3">
      <c r="B183" s="3">
        <v>10637</v>
      </c>
      <c r="C183" s="4">
        <v>44909</v>
      </c>
      <c r="D183" t="s">
        <v>8</v>
      </c>
      <c r="E183" s="3">
        <v>3.49</v>
      </c>
      <c r="F183" s="6">
        <v>630.3724928366762</v>
      </c>
      <c r="G183" s="3" t="s">
        <v>9</v>
      </c>
      <c r="H183" s="5" t="s">
        <v>25</v>
      </c>
      <c r="I183" s="3" t="s">
        <v>10</v>
      </c>
      <c r="J183" t="s">
        <v>16</v>
      </c>
      <c r="K183">
        <f>Table2[[#This Row],[Quantity]]*Table2[[#This Row],[Price]]</f>
        <v>2200</v>
      </c>
    </row>
    <row r="184" spans="2:11" x14ac:dyDescent="0.3">
      <c r="B184" s="3">
        <v>10638</v>
      </c>
      <c r="C184" s="4">
        <v>44909</v>
      </c>
      <c r="D184" t="s">
        <v>12</v>
      </c>
      <c r="E184" s="3">
        <v>2.95</v>
      </c>
      <c r="F184" s="6">
        <v>677.96610169491521</v>
      </c>
      <c r="G184" s="3" t="s">
        <v>9</v>
      </c>
      <c r="H184" s="23" t="s">
        <v>25</v>
      </c>
      <c r="I184" s="3" t="s">
        <v>10</v>
      </c>
      <c r="J184" t="s">
        <v>16</v>
      </c>
      <c r="K184">
        <f>Table2[[#This Row],[Quantity]]*Table2[[#This Row],[Price]]</f>
        <v>2000</v>
      </c>
    </row>
    <row r="185" spans="2:11" x14ac:dyDescent="0.3">
      <c r="B185" s="3">
        <v>10639</v>
      </c>
      <c r="C185" s="4">
        <v>44909</v>
      </c>
      <c r="D185" t="s">
        <v>14</v>
      </c>
      <c r="E185" s="3">
        <v>4.99</v>
      </c>
      <c r="F185" s="6">
        <v>200.40080160320639</v>
      </c>
      <c r="G185" s="3" t="s">
        <v>9</v>
      </c>
      <c r="H185" s="5" t="s">
        <v>25</v>
      </c>
      <c r="I185" s="3" t="s">
        <v>10</v>
      </c>
      <c r="J185" t="s">
        <v>16</v>
      </c>
      <c r="K185">
        <f>Table2[[#This Row],[Quantity]]*Table2[[#This Row],[Price]]</f>
        <v>999.99999999999989</v>
      </c>
    </row>
    <row r="186" spans="2:11" x14ac:dyDescent="0.3">
      <c r="B186" s="3">
        <v>10640</v>
      </c>
      <c r="C186" s="4">
        <v>44910</v>
      </c>
      <c r="D186" t="s">
        <v>17</v>
      </c>
      <c r="E186" s="3">
        <v>12.99</v>
      </c>
      <c r="F186" s="6">
        <v>538.87605850654347</v>
      </c>
      <c r="G186" s="3" t="s">
        <v>9</v>
      </c>
      <c r="H186" s="23" t="s">
        <v>25</v>
      </c>
      <c r="I186" s="3" t="s">
        <v>10</v>
      </c>
      <c r="J186" t="s">
        <v>16</v>
      </c>
      <c r="K186">
        <f>Table2[[#This Row],[Quantity]]*Table2[[#This Row],[Price]]</f>
        <v>7000</v>
      </c>
    </row>
    <row r="187" spans="2:11" x14ac:dyDescent="0.3">
      <c r="B187" s="3">
        <v>10641</v>
      </c>
      <c r="C187" s="4">
        <v>44910</v>
      </c>
      <c r="D187" t="s">
        <v>21</v>
      </c>
      <c r="E187" s="3">
        <v>9.9499999999999993</v>
      </c>
      <c r="F187" s="6">
        <v>221.10552763819098</v>
      </c>
      <c r="G187" s="3" t="s">
        <v>9</v>
      </c>
      <c r="H187" s="5" t="s">
        <v>25</v>
      </c>
      <c r="I187" s="3" t="s">
        <v>10</v>
      </c>
      <c r="J187" t="s">
        <v>16</v>
      </c>
      <c r="K187">
        <f>Table2[[#This Row],[Quantity]]*Table2[[#This Row],[Price]]</f>
        <v>2200</v>
      </c>
    </row>
    <row r="188" spans="2:11" x14ac:dyDescent="0.3">
      <c r="B188" s="3">
        <v>10642</v>
      </c>
      <c r="C188" s="4">
        <v>44910</v>
      </c>
      <c r="D188" t="s">
        <v>8</v>
      </c>
      <c r="E188" s="3">
        <v>3.49</v>
      </c>
      <c r="F188" s="6">
        <v>630.3724928366762</v>
      </c>
      <c r="G188" s="3" t="s">
        <v>9</v>
      </c>
      <c r="H188" s="23" t="s">
        <v>25</v>
      </c>
      <c r="I188" s="3" t="s">
        <v>27</v>
      </c>
      <c r="J188" t="s">
        <v>16</v>
      </c>
      <c r="K188">
        <f>Table2[[#This Row],[Quantity]]*Table2[[#This Row],[Price]]</f>
        <v>2200</v>
      </c>
    </row>
    <row r="189" spans="2:11" x14ac:dyDescent="0.3">
      <c r="B189" s="3">
        <v>10643</v>
      </c>
      <c r="C189" s="4">
        <v>44910</v>
      </c>
      <c r="D189" t="s">
        <v>12</v>
      </c>
      <c r="E189" s="3">
        <v>2.95</v>
      </c>
      <c r="F189" s="6">
        <v>677.96610169491521</v>
      </c>
      <c r="G189" s="3" t="s">
        <v>9</v>
      </c>
      <c r="H189" s="5" t="s">
        <v>25</v>
      </c>
      <c r="I189" s="3" t="s">
        <v>27</v>
      </c>
      <c r="J189" t="s">
        <v>16</v>
      </c>
      <c r="K189">
        <f>Table2[[#This Row],[Quantity]]*Table2[[#This Row],[Price]]</f>
        <v>2000</v>
      </c>
    </row>
    <row r="190" spans="2:11" x14ac:dyDescent="0.3">
      <c r="B190" s="3">
        <v>10644</v>
      </c>
      <c r="C190" s="4">
        <v>44910</v>
      </c>
      <c r="D190" t="s">
        <v>14</v>
      </c>
      <c r="E190" s="3">
        <v>4.99</v>
      </c>
      <c r="F190" s="6">
        <v>200.40080160320639</v>
      </c>
      <c r="G190" s="3" t="s">
        <v>9</v>
      </c>
      <c r="H190" s="23" t="s">
        <v>25</v>
      </c>
      <c r="I190" s="3" t="s">
        <v>27</v>
      </c>
      <c r="J190" t="s">
        <v>16</v>
      </c>
      <c r="K190">
        <f>Table2[[#This Row],[Quantity]]*Table2[[#This Row],[Price]]</f>
        <v>999.99999999999989</v>
      </c>
    </row>
    <row r="191" spans="2:11" x14ac:dyDescent="0.3">
      <c r="B191" s="3">
        <v>10645</v>
      </c>
      <c r="C191" s="4">
        <v>44911</v>
      </c>
      <c r="D191" t="s">
        <v>17</v>
      </c>
      <c r="E191" s="3">
        <v>12.99</v>
      </c>
      <c r="F191" s="6">
        <v>569.66897613548883</v>
      </c>
      <c r="G191" s="3" t="s">
        <v>9</v>
      </c>
      <c r="H191" s="5" t="s">
        <v>25</v>
      </c>
      <c r="I191" s="3" t="s">
        <v>27</v>
      </c>
      <c r="J191" t="s">
        <v>16</v>
      </c>
      <c r="K191">
        <f>Table2[[#This Row],[Quantity]]*Table2[[#This Row],[Price]]</f>
        <v>7400</v>
      </c>
    </row>
    <row r="192" spans="2:11" x14ac:dyDescent="0.3">
      <c r="B192" s="3">
        <v>10646</v>
      </c>
      <c r="C192" s="4">
        <v>44911</v>
      </c>
      <c r="D192" t="s">
        <v>21</v>
      </c>
      <c r="E192" s="3">
        <v>9.9499999999999993</v>
      </c>
      <c r="F192" s="6">
        <v>221.10552763819098</v>
      </c>
      <c r="G192" s="3" t="s">
        <v>9</v>
      </c>
      <c r="H192" s="23" t="s">
        <v>25</v>
      </c>
      <c r="I192" s="3" t="s">
        <v>27</v>
      </c>
      <c r="J192" t="s">
        <v>16</v>
      </c>
      <c r="K192">
        <f>Table2[[#This Row],[Quantity]]*Table2[[#This Row],[Price]]</f>
        <v>2200</v>
      </c>
    </row>
    <row r="193" spans="2:11" x14ac:dyDescent="0.3">
      <c r="B193" s="3">
        <v>10647</v>
      </c>
      <c r="C193" s="4">
        <v>44911</v>
      </c>
      <c r="D193" t="s">
        <v>8</v>
      </c>
      <c r="E193" s="3">
        <v>3.49</v>
      </c>
      <c r="F193" s="6">
        <v>630.3724928366762</v>
      </c>
      <c r="G193" s="3" t="s">
        <v>9</v>
      </c>
      <c r="H193" s="5" t="s">
        <v>25</v>
      </c>
      <c r="I193" s="3" t="s">
        <v>10</v>
      </c>
      <c r="J193" t="s">
        <v>16</v>
      </c>
      <c r="K193">
        <f>Table2[[#This Row],[Quantity]]*Table2[[#This Row],[Price]]</f>
        <v>2200</v>
      </c>
    </row>
    <row r="194" spans="2:11" x14ac:dyDescent="0.3">
      <c r="B194" s="3">
        <v>10648</v>
      </c>
      <c r="C194" s="4">
        <v>44911</v>
      </c>
      <c r="D194" t="s">
        <v>12</v>
      </c>
      <c r="E194" s="3">
        <v>2.95</v>
      </c>
      <c r="F194" s="6">
        <v>745.7627118644067</v>
      </c>
      <c r="G194" s="3" t="s">
        <v>9</v>
      </c>
      <c r="H194" s="23" t="s">
        <v>25</v>
      </c>
      <c r="I194" s="3" t="s">
        <v>10</v>
      </c>
      <c r="J194" t="s">
        <v>16</v>
      </c>
      <c r="K194">
        <f>Table2[[#This Row],[Quantity]]*Table2[[#This Row],[Price]]</f>
        <v>2200</v>
      </c>
    </row>
    <row r="195" spans="2:11" x14ac:dyDescent="0.3">
      <c r="B195" s="3">
        <v>10649</v>
      </c>
      <c r="C195" s="4">
        <v>44911</v>
      </c>
      <c r="D195" t="s">
        <v>14</v>
      </c>
      <c r="E195" s="3">
        <v>4.99</v>
      </c>
      <c r="F195" s="6">
        <v>200.40080160320639</v>
      </c>
      <c r="G195" s="3" t="s">
        <v>9</v>
      </c>
      <c r="H195" s="5" t="s">
        <v>25</v>
      </c>
      <c r="I195" s="3" t="s">
        <v>10</v>
      </c>
      <c r="J195" t="s">
        <v>16</v>
      </c>
      <c r="K195">
        <f>Table2[[#This Row],[Quantity]]*Table2[[#This Row],[Price]]</f>
        <v>999.99999999999989</v>
      </c>
    </row>
    <row r="196" spans="2:11" x14ac:dyDescent="0.3">
      <c r="B196" s="3">
        <v>10650</v>
      </c>
      <c r="C196" s="4">
        <v>44912</v>
      </c>
      <c r="D196" t="s">
        <v>17</v>
      </c>
      <c r="E196" s="3">
        <v>12.99</v>
      </c>
      <c r="F196" s="6">
        <v>585.06543494996151</v>
      </c>
      <c r="G196" s="3" t="s">
        <v>9</v>
      </c>
      <c r="H196" s="23" t="s">
        <v>25</v>
      </c>
      <c r="I196" s="3" t="s">
        <v>10</v>
      </c>
      <c r="J196" t="s">
        <v>16</v>
      </c>
      <c r="K196">
        <f>Table2[[#This Row],[Quantity]]*Table2[[#This Row],[Price]]</f>
        <v>7600</v>
      </c>
    </row>
    <row r="197" spans="2:11" x14ac:dyDescent="0.3">
      <c r="B197" s="3">
        <v>10651</v>
      </c>
      <c r="C197" s="4">
        <v>44912</v>
      </c>
      <c r="D197" t="s">
        <v>21</v>
      </c>
      <c r="E197" s="3">
        <v>9.9499999999999993</v>
      </c>
      <c r="F197" s="6">
        <v>221.10552763819098</v>
      </c>
      <c r="G197" s="3" t="s">
        <v>9</v>
      </c>
      <c r="H197" s="5" t="s">
        <v>25</v>
      </c>
      <c r="I197" s="3" t="s">
        <v>10</v>
      </c>
      <c r="J197" t="s">
        <v>16</v>
      </c>
      <c r="K197">
        <f>Table2[[#This Row],[Quantity]]*Table2[[#This Row],[Price]]</f>
        <v>2200</v>
      </c>
    </row>
    <row r="198" spans="2:11" x14ac:dyDescent="0.3">
      <c r="B198" s="3">
        <v>10652</v>
      </c>
      <c r="C198" s="4">
        <v>44912</v>
      </c>
      <c r="D198" t="s">
        <v>8</v>
      </c>
      <c r="E198" s="3">
        <v>3.49</v>
      </c>
      <c r="F198" s="6">
        <v>687.67908309455584</v>
      </c>
      <c r="G198" s="3" t="s">
        <v>9</v>
      </c>
      <c r="H198" s="23" t="s">
        <v>25</v>
      </c>
      <c r="I198" s="3" t="s">
        <v>10</v>
      </c>
      <c r="J198" t="s">
        <v>16</v>
      </c>
      <c r="K198">
        <f>Table2[[#This Row],[Quantity]]*Table2[[#This Row],[Price]]</f>
        <v>2400</v>
      </c>
    </row>
    <row r="199" spans="2:11" x14ac:dyDescent="0.3">
      <c r="B199" s="3">
        <v>10653</v>
      </c>
      <c r="C199" s="4">
        <v>44912</v>
      </c>
      <c r="D199" t="s">
        <v>12</v>
      </c>
      <c r="E199" s="3">
        <v>2.95</v>
      </c>
      <c r="F199" s="6">
        <v>745.7627118644067</v>
      </c>
      <c r="G199" s="3" t="s">
        <v>9</v>
      </c>
      <c r="H199" s="5" t="s">
        <v>25</v>
      </c>
      <c r="I199" s="3" t="s">
        <v>10</v>
      </c>
      <c r="J199" t="s">
        <v>16</v>
      </c>
      <c r="K199">
        <f>Table2[[#This Row],[Quantity]]*Table2[[#This Row],[Price]]</f>
        <v>2200</v>
      </c>
    </row>
    <row r="200" spans="2:11" x14ac:dyDescent="0.3">
      <c r="B200" s="3">
        <v>10654</v>
      </c>
      <c r="C200" s="4">
        <v>44912</v>
      </c>
      <c r="D200" t="s">
        <v>14</v>
      </c>
      <c r="E200" s="3">
        <v>4.99</v>
      </c>
      <c r="F200" s="6">
        <v>200.40080160320639</v>
      </c>
      <c r="G200" s="3" t="s">
        <v>9</v>
      </c>
      <c r="H200" s="23" t="s">
        <v>25</v>
      </c>
      <c r="I200" s="3" t="s">
        <v>10</v>
      </c>
      <c r="J200" t="s">
        <v>16</v>
      </c>
      <c r="K200">
        <f>Table2[[#This Row],[Quantity]]*Table2[[#This Row],[Price]]</f>
        <v>999.99999999999989</v>
      </c>
    </row>
    <row r="201" spans="2:11" x14ac:dyDescent="0.3">
      <c r="B201" s="3">
        <v>10655</v>
      </c>
      <c r="C201" s="4">
        <v>44913</v>
      </c>
      <c r="D201" t="s">
        <v>17</v>
      </c>
      <c r="E201" s="3">
        <v>12.99</v>
      </c>
      <c r="F201" s="6">
        <v>600.46189376443419</v>
      </c>
      <c r="G201" s="3" t="s">
        <v>9</v>
      </c>
      <c r="H201" s="5" t="s">
        <v>25</v>
      </c>
      <c r="I201" s="3" t="s">
        <v>10</v>
      </c>
      <c r="J201" t="s">
        <v>16</v>
      </c>
      <c r="K201">
        <f>Table2[[#This Row],[Quantity]]*Table2[[#This Row],[Price]]</f>
        <v>7800</v>
      </c>
    </row>
    <row r="202" spans="2:11" x14ac:dyDescent="0.3">
      <c r="B202" s="3">
        <v>10656</v>
      </c>
      <c r="C202" s="4">
        <v>44913</v>
      </c>
      <c r="D202" t="s">
        <v>21</v>
      </c>
      <c r="E202" s="3">
        <v>9.9499999999999993</v>
      </c>
      <c r="F202" s="6">
        <v>221.10552763819098</v>
      </c>
      <c r="G202" s="3" t="s">
        <v>9</v>
      </c>
      <c r="H202" s="23" t="s">
        <v>25</v>
      </c>
      <c r="I202" s="3" t="s">
        <v>10</v>
      </c>
      <c r="J202" t="s">
        <v>16</v>
      </c>
      <c r="K202">
        <f>Table2[[#This Row],[Quantity]]*Table2[[#This Row],[Price]]</f>
        <v>2200</v>
      </c>
    </row>
    <row r="203" spans="2:11" x14ac:dyDescent="0.3">
      <c r="B203" s="3">
        <v>10657</v>
      </c>
      <c r="C203" s="4">
        <v>44913</v>
      </c>
      <c r="D203" t="s">
        <v>8</v>
      </c>
      <c r="E203" s="3">
        <v>3.49</v>
      </c>
      <c r="F203" s="6">
        <v>687.67908309455584</v>
      </c>
      <c r="G203" s="3" t="s">
        <v>9</v>
      </c>
      <c r="H203" s="5" t="s">
        <v>25</v>
      </c>
      <c r="I203" s="3" t="s">
        <v>10</v>
      </c>
      <c r="J203" t="s">
        <v>16</v>
      </c>
      <c r="K203">
        <f>Table2[[#This Row],[Quantity]]*Table2[[#This Row],[Price]]</f>
        <v>2400</v>
      </c>
    </row>
    <row r="204" spans="2:11" x14ac:dyDescent="0.3">
      <c r="B204" s="3">
        <v>10658</v>
      </c>
      <c r="C204" s="4">
        <v>44913</v>
      </c>
      <c r="D204" t="s">
        <v>12</v>
      </c>
      <c r="E204" s="3">
        <v>2.95</v>
      </c>
      <c r="F204" s="6">
        <v>745.7627118644067</v>
      </c>
      <c r="G204" s="3" t="s">
        <v>9</v>
      </c>
      <c r="H204" s="23" t="s">
        <v>25</v>
      </c>
      <c r="I204" s="3" t="s">
        <v>27</v>
      </c>
      <c r="J204" t="s">
        <v>16</v>
      </c>
      <c r="K204">
        <f>Table2[[#This Row],[Quantity]]*Table2[[#This Row],[Price]]</f>
        <v>2200</v>
      </c>
    </row>
    <row r="205" spans="2:11" x14ac:dyDescent="0.3">
      <c r="B205" s="3">
        <v>10659</v>
      </c>
      <c r="C205" s="4">
        <v>44913</v>
      </c>
      <c r="D205" t="s">
        <v>14</v>
      </c>
      <c r="E205" s="3">
        <v>4.99</v>
      </c>
      <c r="F205" s="6">
        <v>200.40080160320639</v>
      </c>
      <c r="G205" s="3" t="s">
        <v>9</v>
      </c>
      <c r="H205" s="5" t="s">
        <v>25</v>
      </c>
      <c r="I205" s="3" t="s">
        <v>27</v>
      </c>
      <c r="J205" t="s">
        <v>16</v>
      </c>
      <c r="K205">
        <f>Table2[[#This Row],[Quantity]]*Table2[[#This Row],[Price]]</f>
        <v>999.99999999999989</v>
      </c>
    </row>
    <row r="206" spans="2:11" x14ac:dyDescent="0.3">
      <c r="B206" s="3">
        <v>10660</v>
      </c>
      <c r="C206" s="4">
        <v>44914</v>
      </c>
      <c r="D206" t="s">
        <v>17</v>
      </c>
      <c r="E206" s="3">
        <v>12.99</v>
      </c>
      <c r="F206" s="6">
        <v>631.25481139337955</v>
      </c>
      <c r="G206" s="3" t="s">
        <v>15</v>
      </c>
      <c r="H206" s="23" t="s">
        <v>25</v>
      </c>
      <c r="I206" s="3" t="s">
        <v>27</v>
      </c>
      <c r="J206" t="s">
        <v>16</v>
      </c>
      <c r="K206">
        <f>Table2[[#This Row],[Quantity]]*Table2[[#This Row],[Price]]</f>
        <v>8200</v>
      </c>
    </row>
    <row r="207" spans="2:11" x14ac:dyDescent="0.3">
      <c r="B207" s="3">
        <v>10661</v>
      </c>
      <c r="C207" s="4">
        <v>44914</v>
      </c>
      <c r="D207" t="s">
        <v>21</v>
      </c>
      <c r="E207" s="3">
        <v>9.9499999999999993</v>
      </c>
      <c r="F207" s="6">
        <v>221.10552763819098</v>
      </c>
      <c r="G207" s="3" t="s">
        <v>15</v>
      </c>
      <c r="H207" s="5" t="s">
        <v>25</v>
      </c>
      <c r="I207" s="3" t="s">
        <v>27</v>
      </c>
      <c r="J207" t="s">
        <v>16</v>
      </c>
      <c r="K207">
        <f>Table2[[#This Row],[Quantity]]*Table2[[#This Row],[Price]]</f>
        <v>2200</v>
      </c>
    </row>
    <row r="208" spans="2:11" x14ac:dyDescent="0.3">
      <c r="B208" s="3">
        <v>10662</v>
      </c>
      <c r="C208" s="4">
        <v>44914</v>
      </c>
      <c r="D208" t="s">
        <v>8</v>
      </c>
      <c r="E208" s="3">
        <v>3.49</v>
      </c>
      <c r="F208" s="6">
        <v>630.3724928366762</v>
      </c>
      <c r="G208" s="3" t="s">
        <v>15</v>
      </c>
      <c r="H208" s="23" t="s">
        <v>25</v>
      </c>
      <c r="I208" s="3" t="s">
        <v>27</v>
      </c>
      <c r="J208" t="s">
        <v>16</v>
      </c>
      <c r="K208">
        <f>Table2[[#This Row],[Quantity]]*Table2[[#This Row],[Price]]</f>
        <v>2200</v>
      </c>
    </row>
    <row r="209" spans="2:11" x14ac:dyDescent="0.3">
      <c r="B209" s="3">
        <v>10663</v>
      </c>
      <c r="C209" s="4">
        <v>44914</v>
      </c>
      <c r="D209" t="s">
        <v>12</v>
      </c>
      <c r="E209" s="3">
        <v>2.95</v>
      </c>
      <c r="F209" s="6">
        <v>745.7627118644067</v>
      </c>
      <c r="G209" s="3" t="s">
        <v>15</v>
      </c>
      <c r="H209" s="5" t="s">
        <v>25</v>
      </c>
      <c r="I209" s="3" t="s">
        <v>27</v>
      </c>
      <c r="J209" t="s">
        <v>16</v>
      </c>
      <c r="K209">
        <f>Table2[[#This Row],[Quantity]]*Table2[[#This Row],[Price]]</f>
        <v>2200</v>
      </c>
    </row>
    <row r="210" spans="2:11" x14ac:dyDescent="0.3">
      <c r="B210" s="3">
        <v>10664</v>
      </c>
      <c r="C210" s="4">
        <v>44914</v>
      </c>
      <c r="D210" t="s">
        <v>14</v>
      </c>
      <c r="E210" s="3">
        <v>4.99</v>
      </c>
      <c r="F210" s="6">
        <v>200.40080160320639</v>
      </c>
      <c r="G210" s="3" t="s">
        <v>15</v>
      </c>
      <c r="H210" s="23" t="s">
        <v>25</v>
      </c>
      <c r="I210" s="3" t="s">
        <v>27</v>
      </c>
      <c r="J210" t="s">
        <v>16</v>
      </c>
      <c r="K210">
        <f>Table2[[#This Row],[Quantity]]*Table2[[#This Row],[Price]]</f>
        <v>999.99999999999989</v>
      </c>
    </row>
    <row r="211" spans="2:11" x14ac:dyDescent="0.3">
      <c r="B211" s="3">
        <v>10665</v>
      </c>
      <c r="C211" s="4">
        <v>44915</v>
      </c>
      <c r="D211" t="s">
        <v>17</v>
      </c>
      <c r="E211" s="3">
        <v>12.99</v>
      </c>
      <c r="F211" s="6">
        <v>646.65127020785224</v>
      </c>
      <c r="G211" s="3" t="s">
        <v>15</v>
      </c>
      <c r="H211" s="5" t="s">
        <v>25</v>
      </c>
      <c r="I211" s="3" t="s">
        <v>27</v>
      </c>
      <c r="J211" t="s">
        <v>16</v>
      </c>
      <c r="K211">
        <f>Table2[[#This Row],[Quantity]]*Table2[[#This Row],[Price]]</f>
        <v>8400</v>
      </c>
    </row>
    <row r="212" spans="2:11" x14ac:dyDescent="0.3">
      <c r="B212" s="3">
        <v>10666</v>
      </c>
      <c r="C212" s="4">
        <v>44915</v>
      </c>
      <c r="D212" t="s">
        <v>21</v>
      </c>
      <c r="E212" s="3">
        <v>9.9499999999999993</v>
      </c>
      <c r="F212" s="6">
        <v>221.10552763819098</v>
      </c>
      <c r="G212" s="3" t="s">
        <v>15</v>
      </c>
      <c r="H212" s="23" t="s">
        <v>25</v>
      </c>
      <c r="I212" s="3" t="s">
        <v>27</v>
      </c>
      <c r="J212" t="s">
        <v>16</v>
      </c>
      <c r="K212">
        <f>Table2[[#This Row],[Quantity]]*Table2[[#This Row],[Price]]</f>
        <v>2200</v>
      </c>
    </row>
    <row r="213" spans="2:11" x14ac:dyDescent="0.3">
      <c r="B213" s="3">
        <v>10667</v>
      </c>
      <c r="C213" s="4">
        <v>44915</v>
      </c>
      <c r="D213" t="s">
        <v>8</v>
      </c>
      <c r="E213" s="3">
        <v>3.49</v>
      </c>
      <c r="F213" s="6">
        <v>630.3724928366762</v>
      </c>
      <c r="G213" s="3" t="s">
        <v>15</v>
      </c>
      <c r="H213" s="5" t="s">
        <v>25</v>
      </c>
      <c r="I213" s="3" t="s">
        <v>27</v>
      </c>
      <c r="J213" t="s">
        <v>16</v>
      </c>
      <c r="K213">
        <f>Table2[[#This Row],[Quantity]]*Table2[[#This Row],[Price]]</f>
        <v>2200</v>
      </c>
    </row>
    <row r="214" spans="2:11" x14ac:dyDescent="0.3">
      <c r="B214" s="3">
        <v>10668</v>
      </c>
      <c r="C214" s="4">
        <v>44915</v>
      </c>
      <c r="D214" t="s">
        <v>12</v>
      </c>
      <c r="E214" s="3">
        <v>2.95</v>
      </c>
      <c r="F214" s="6">
        <v>745.7627118644067</v>
      </c>
      <c r="G214" s="3" t="s">
        <v>15</v>
      </c>
      <c r="H214" s="23" t="s">
        <v>25</v>
      </c>
      <c r="I214" s="3" t="s">
        <v>27</v>
      </c>
      <c r="J214" t="s">
        <v>16</v>
      </c>
      <c r="K214">
        <f>Table2[[#This Row],[Quantity]]*Table2[[#This Row],[Price]]</f>
        <v>2200</v>
      </c>
    </row>
    <row r="215" spans="2:11" x14ac:dyDescent="0.3">
      <c r="B215" s="3">
        <v>10669</v>
      </c>
      <c r="C215" s="4">
        <v>44915</v>
      </c>
      <c r="D215" t="s">
        <v>14</v>
      </c>
      <c r="E215" s="3">
        <v>4.99</v>
      </c>
      <c r="F215" s="6">
        <v>200.40080160320639</v>
      </c>
      <c r="G215" s="3" t="s">
        <v>15</v>
      </c>
      <c r="H215" s="5" t="s">
        <v>25</v>
      </c>
      <c r="I215" s="3" t="s">
        <v>27</v>
      </c>
      <c r="J215" t="s">
        <v>16</v>
      </c>
      <c r="K215">
        <f>Table2[[#This Row],[Quantity]]*Table2[[#This Row],[Price]]</f>
        <v>999.99999999999989</v>
      </c>
    </row>
    <row r="216" spans="2:11" x14ac:dyDescent="0.3">
      <c r="B216" s="3">
        <v>10670</v>
      </c>
      <c r="C216" s="4">
        <v>44916</v>
      </c>
      <c r="D216" t="s">
        <v>17</v>
      </c>
      <c r="E216" s="3">
        <v>12.99</v>
      </c>
      <c r="F216" s="6">
        <v>677.44418783679748</v>
      </c>
      <c r="G216" s="3" t="s">
        <v>15</v>
      </c>
      <c r="H216" s="23" t="s">
        <v>25</v>
      </c>
      <c r="I216" s="3" t="s">
        <v>27</v>
      </c>
      <c r="J216" t="s">
        <v>16</v>
      </c>
      <c r="K216">
        <f>Table2[[#This Row],[Quantity]]*Table2[[#This Row],[Price]]</f>
        <v>8800</v>
      </c>
    </row>
    <row r="217" spans="2:11" x14ac:dyDescent="0.3">
      <c r="B217" s="3">
        <v>10671</v>
      </c>
      <c r="C217" s="4">
        <v>44916</v>
      </c>
      <c r="D217" t="s">
        <v>21</v>
      </c>
      <c r="E217" s="3">
        <v>9.9499999999999993</v>
      </c>
      <c r="F217" s="6">
        <v>221.10552763819098</v>
      </c>
      <c r="G217" s="3" t="s">
        <v>15</v>
      </c>
      <c r="H217" s="5" t="s">
        <v>25</v>
      </c>
      <c r="I217" s="3" t="s">
        <v>27</v>
      </c>
      <c r="J217" t="s">
        <v>16</v>
      </c>
      <c r="K217">
        <f>Table2[[#This Row],[Quantity]]*Table2[[#This Row],[Price]]</f>
        <v>2200</v>
      </c>
    </row>
    <row r="218" spans="2:11" x14ac:dyDescent="0.3">
      <c r="B218" s="3">
        <v>10672</v>
      </c>
      <c r="C218" s="4">
        <v>44916</v>
      </c>
      <c r="D218" t="s">
        <v>8</v>
      </c>
      <c r="E218" s="3">
        <v>3.49</v>
      </c>
      <c r="F218" s="6">
        <v>630.3724928366762</v>
      </c>
      <c r="G218" s="3" t="s">
        <v>15</v>
      </c>
      <c r="H218" s="23" t="s">
        <v>25</v>
      </c>
      <c r="I218" s="3" t="s">
        <v>27</v>
      </c>
      <c r="J218" t="s">
        <v>16</v>
      </c>
      <c r="K218">
        <f>Table2[[#This Row],[Quantity]]*Table2[[#This Row],[Price]]</f>
        <v>2200</v>
      </c>
    </row>
    <row r="219" spans="2:11" x14ac:dyDescent="0.3">
      <c r="B219" s="3">
        <v>10673</v>
      </c>
      <c r="C219" s="4">
        <v>44916</v>
      </c>
      <c r="D219" t="s">
        <v>12</v>
      </c>
      <c r="E219" s="3">
        <v>2.95</v>
      </c>
      <c r="F219" s="6">
        <v>745.7627118644067</v>
      </c>
      <c r="G219" s="3" t="s">
        <v>15</v>
      </c>
      <c r="H219" s="5" t="s">
        <v>25</v>
      </c>
      <c r="I219" s="3" t="s">
        <v>27</v>
      </c>
      <c r="J219" t="s">
        <v>16</v>
      </c>
      <c r="K219">
        <f>Table2[[#This Row],[Quantity]]*Table2[[#This Row],[Price]]</f>
        <v>2200</v>
      </c>
    </row>
    <row r="220" spans="2:11" x14ac:dyDescent="0.3">
      <c r="B220" s="3">
        <v>10674</v>
      </c>
      <c r="C220" s="4">
        <v>44916</v>
      </c>
      <c r="D220" t="s">
        <v>14</v>
      </c>
      <c r="E220" s="3">
        <v>4.99</v>
      </c>
      <c r="F220" s="6">
        <v>200.40080160320639</v>
      </c>
      <c r="G220" s="3" t="s">
        <v>15</v>
      </c>
      <c r="H220" s="23" t="s">
        <v>25</v>
      </c>
      <c r="I220" s="3" t="s">
        <v>27</v>
      </c>
      <c r="J220" t="s">
        <v>16</v>
      </c>
      <c r="K220">
        <f>Table2[[#This Row],[Quantity]]*Table2[[#This Row],[Price]]</f>
        <v>999.99999999999989</v>
      </c>
    </row>
    <row r="221" spans="2:11" x14ac:dyDescent="0.3">
      <c r="B221" s="3">
        <v>10675</v>
      </c>
      <c r="C221" s="4">
        <v>44917</v>
      </c>
      <c r="D221" t="s">
        <v>17</v>
      </c>
      <c r="E221" s="3">
        <v>12.99</v>
      </c>
      <c r="F221" s="6">
        <v>677.44418783679748</v>
      </c>
      <c r="G221" s="3" t="s">
        <v>15</v>
      </c>
      <c r="H221" s="5" t="s">
        <v>25</v>
      </c>
      <c r="I221" s="3" t="s">
        <v>27</v>
      </c>
      <c r="J221" t="s">
        <v>16</v>
      </c>
      <c r="K221">
        <f>Table2[[#This Row],[Quantity]]*Table2[[#This Row],[Price]]</f>
        <v>8800</v>
      </c>
    </row>
    <row r="222" spans="2:11" x14ac:dyDescent="0.3">
      <c r="B222" s="3">
        <v>10676</v>
      </c>
      <c r="C222" s="4">
        <v>44917</v>
      </c>
      <c r="D222" t="s">
        <v>21</v>
      </c>
      <c r="E222" s="3">
        <v>9.9499999999999993</v>
      </c>
      <c r="F222" s="6">
        <v>241.2060301507538</v>
      </c>
      <c r="G222" s="3" t="s">
        <v>15</v>
      </c>
      <c r="H222" s="23" t="s">
        <v>25</v>
      </c>
      <c r="I222" s="3" t="s">
        <v>27</v>
      </c>
      <c r="J222" t="s">
        <v>16</v>
      </c>
      <c r="K222">
        <f>Table2[[#This Row],[Quantity]]*Table2[[#This Row],[Price]]</f>
        <v>2400</v>
      </c>
    </row>
    <row r="223" spans="2:11" x14ac:dyDescent="0.3">
      <c r="B223" s="3">
        <v>10677</v>
      </c>
      <c r="C223" s="4">
        <v>44917</v>
      </c>
      <c r="D223" t="s">
        <v>8</v>
      </c>
      <c r="E223" s="3">
        <v>3.49</v>
      </c>
      <c r="F223" s="6">
        <v>630.3724928366762</v>
      </c>
      <c r="G223" s="3" t="s">
        <v>15</v>
      </c>
      <c r="H223" s="5" t="s">
        <v>25</v>
      </c>
      <c r="I223" s="3" t="s">
        <v>27</v>
      </c>
      <c r="J223" t="s">
        <v>16</v>
      </c>
      <c r="K223">
        <f>Table2[[#This Row],[Quantity]]*Table2[[#This Row],[Price]]</f>
        <v>2200</v>
      </c>
    </row>
    <row r="224" spans="2:11" x14ac:dyDescent="0.3">
      <c r="B224" s="3">
        <v>10678</v>
      </c>
      <c r="C224" s="4">
        <v>44917</v>
      </c>
      <c r="D224" t="s">
        <v>12</v>
      </c>
      <c r="E224" s="3">
        <v>2.95</v>
      </c>
      <c r="F224" s="6">
        <v>745.7627118644067</v>
      </c>
      <c r="G224" s="3" t="s">
        <v>15</v>
      </c>
      <c r="H224" s="23" t="s">
        <v>25</v>
      </c>
      <c r="I224" s="3" t="s">
        <v>27</v>
      </c>
      <c r="J224" t="s">
        <v>16</v>
      </c>
      <c r="K224">
        <f>Table2[[#This Row],[Quantity]]*Table2[[#This Row],[Price]]</f>
        <v>2200</v>
      </c>
    </row>
    <row r="225" spans="2:11" x14ac:dyDescent="0.3">
      <c r="B225" s="3">
        <v>10679</v>
      </c>
      <c r="C225" s="4">
        <v>44917</v>
      </c>
      <c r="D225" t="s">
        <v>14</v>
      </c>
      <c r="E225" s="3">
        <v>4.99</v>
      </c>
      <c r="F225" s="6">
        <v>200.40080160320639</v>
      </c>
      <c r="G225" s="3" t="s">
        <v>15</v>
      </c>
      <c r="H225" s="5" t="s">
        <v>25</v>
      </c>
      <c r="I225" s="3" t="s">
        <v>27</v>
      </c>
      <c r="J225" t="s">
        <v>16</v>
      </c>
      <c r="K225">
        <f>Table2[[#This Row],[Quantity]]*Table2[[#This Row],[Price]]</f>
        <v>999.99999999999989</v>
      </c>
    </row>
    <row r="226" spans="2:11" x14ac:dyDescent="0.3">
      <c r="B226" s="3">
        <v>10680</v>
      </c>
      <c r="C226" s="4">
        <v>44918</v>
      </c>
      <c r="D226" t="s">
        <v>17</v>
      </c>
      <c r="E226" s="3">
        <v>12.99</v>
      </c>
      <c r="F226" s="6">
        <v>646.65127020785224</v>
      </c>
      <c r="G226" s="3" t="s">
        <v>15</v>
      </c>
      <c r="H226" s="23" t="s">
        <v>25</v>
      </c>
      <c r="I226" s="3" t="s">
        <v>27</v>
      </c>
      <c r="J226" t="s">
        <v>16</v>
      </c>
      <c r="K226">
        <f>Table2[[#This Row],[Quantity]]*Table2[[#This Row],[Price]]</f>
        <v>8400</v>
      </c>
    </row>
    <row r="227" spans="2:11" x14ac:dyDescent="0.3">
      <c r="B227" s="3">
        <v>10681</v>
      </c>
      <c r="C227" s="4">
        <v>44918</v>
      </c>
      <c r="D227" t="s">
        <v>21</v>
      </c>
      <c r="E227" s="3">
        <v>9.9499999999999993</v>
      </c>
      <c r="F227" s="6">
        <v>241.2060301507538</v>
      </c>
      <c r="G227" s="3" t="s">
        <v>15</v>
      </c>
      <c r="H227" s="5" t="s">
        <v>25</v>
      </c>
      <c r="I227" s="3" t="s">
        <v>27</v>
      </c>
      <c r="J227" t="s">
        <v>16</v>
      </c>
      <c r="K227">
        <f>Table2[[#This Row],[Quantity]]*Table2[[#This Row],[Price]]</f>
        <v>2400</v>
      </c>
    </row>
    <row r="228" spans="2:11" x14ac:dyDescent="0.3">
      <c r="B228" s="3">
        <v>10682</v>
      </c>
      <c r="C228" s="4">
        <v>44918</v>
      </c>
      <c r="D228" t="s">
        <v>8</v>
      </c>
      <c r="E228" s="3">
        <v>3.49</v>
      </c>
      <c r="F228" s="6">
        <v>630.3724928366762</v>
      </c>
      <c r="G228" s="3" t="s">
        <v>15</v>
      </c>
      <c r="H228" s="23" t="s">
        <v>25</v>
      </c>
      <c r="I228" s="3" t="s">
        <v>27</v>
      </c>
      <c r="J228" t="s">
        <v>16</v>
      </c>
      <c r="K228">
        <f>Table2[[#This Row],[Quantity]]*Table2[[#This Row],[Price]]</f>
        <v>2200</v>
      </c>
    </row>
    <row r="229" spans="2:11" x14ac:dyDescent="0.3">
      <c r="B229" s="3">
        <v>10683</v>
      </c>
      <c r="C229" s="4">
        <v>44918</v>
      </c>
      <c r="D229" t="s">
        <v>12</v>
      </c>
      <c r="E229" s="3">
        <v>2.95</v>
      </c>
      <c r="F229" s="6">
        <v>677.96610169491521</v>
      </c>
      <c r="G229" s="3" t="s">
        <v>15</v>
      </c>
      <c r="H229" s="5" t="s">
        <v>25</v>
      </c>
      <c r="I229" s="3" t="s">
        <v>27</v>
      </c>
      <c r="J229" t="s">
        <v>16</v>
      </c>
      <c r="K229">
        <f>Table2[[#This Row],[Quantity]]*Table2[[#This Row],[Price]]</f>
        <v>2000</v>
      </c>
    </row>
    <row r="230" spans="2:11" x14ac:dyDescent="0.3">
      <c r="B230" s="3">
        <v>10684</v>
      </c>
      <c r="C230" s="4">
        <v>44918</v>
      </c>
      <c r="D230" t="s">
        <v>14</v>
      </c>
      <c r="E230" s="3">
        <v>4.99</v>
      </c>
      <c r="F230" s="6">
        <v>200.40080160320639</v>
      </c>
      <c r="G230" s="3" t="s">
        <v>15</v>
      </c>
      <c r="H230" s="23" t="s">
        <v>25</v>
      </c>
      <c r="I230" s="3" t="s">
        <v>27</v>
      </c>
      <c r="J230" t="s">
        <v>16</v>
      </c>
      <c r="K230">
        <f>Table2[[#This Row],[Quantity]]*Table2[[#This Row],[Price]]</f>
        <v>999.99999999999989</v>
      </c>
    </row>
    <row r="231" spans="2:11" x14ac:dyDescent="0.3">
      <c r="B231" s="3">
        <v>10685</v>
      </c>
      <c r="C231" s="4">
        <v>44919</v>
      </c>
      <c r="D231" t="s">
        <v>17</v>
      </c>
      <c r="E231" s="3">
        <v>12.99</v>
      </c>
      <c r="F231" s="6">
        <v>677.44418783679748</v>
      </c>
      <c r="G231" s="3" t="s">
        <v>15</v>
      </c>
      <c r="H231" s="5" t="s">
        <v>25</v>
      </c>
      <c r="I231" s="3" t="s">
        <v>27</v>
      </c>
      <c r="J231" t="s">
        <v>16</v>
      </c>
      <c r="K231">
        <f>Table2[[#This Row],[Quantity]]*Table2[[#This Row],[Price]]</f>
        <v>8800</v>
      </c>
    </row>
    <row r="232" spans="2:11" x14ac:dyDescent="0.3">
      <c r="B232" s="3">
        <v>10686</v>
      </c>
      <c r="C232" s="4">
        <v>44919</v>
      </c>
      <c r="D232" t="s">
        <v>21</v>
      </c>
      <c r="E232" s="3">
        <v>9.9499999999999993</v>
      </c>
      <c r="F232" s="6">
        <v>241.2060301507538</v>
      </c>
      <c r="G232" s="3" t="s">
        <v>15</v>
      </c>
      <c r="H232" s="23" t="s">
        <v>25</v>
      </c>
      <c r="I232" s="3" t="s">
        <v>27</v>
      </c>
      <c r="J232" t="s">
        <v>16</v>
      </c>
      <c r="K232">
        <f>Table2[[#This Row],[Quantity]]*Table2[[#This Row],[Price]]</f>
        <v>2400</v>
      </c>
    </row>
    <row r="233" spans="2:11" x14ac:dyDescent="0.3">
      <c r="B233" s="3">
        <v>10687</v>
      </c>
      <c r="C233" s="4">
        <v>44919</v>
      </c>
      <c r="D233" t="s">
        <v>8</v>
      </c>
      <c r="E233" s="3">
        <v>3.49</v>
      </c>
      <c r="F233" s="6">
        <v>630.3724928366762</v>
      </c>
      <c r="G233" s="3" t="s">
        <v>15</v>
      </c>
      <c r="H233" s="5" t="s">
        <v>19</v>
      </c>
      <c r="I233" s="3" t="s">
        <v>27</v>
      </c>
      <c r="J233" t="s">
        <v>20</v>
      </c>
      <c r="K233">
        <f>Table2[[#This Row],[Quantity]]*Table2[[#This Row],[Price]]</f>
        <v>2200</v>
      </c>
    </row>
    <row r="234" spans="2:11" x14ac:dyDescent="0.3">
      <c r="B234" s="3">
        <v>10688</v>
      </c>
      <c r="C234" s="4">
        <v>44919</v>
      </c>
      <c r="D234" t="s">
        <v>12</v>
      </c>
      <c r="E234" s="3">
        <v>2.95</v>
      </c>
      <c r="F234" s="6">
        <v>677.96610169491521</v>
      </c>
      <c r="G234" s="3" t="s">
        <v>15</v>
      </c>
      <c r="H234" s="23" t="s">
        <v>19</v>
      </c>
      <c r="I234" s="3" t="s">
        <v>27</v>
      </c>
      <c r="J234" t="s">
        <v>20</v>
      </c>
      <c r="K234">
        <f>Table2[[#This Row],[Quantity]]*Table2[[#This Row],[Price]]</f>
        <v>2000</v>
      </c>
    </row>
    <row r="235" spans="2:11" x14ac:dyDescent="0.3">
      <c r="B235" s="3">
        <v>10689</v>
      </c>
      <c r="C235" s="4">
        <v>44919</v>
      </c>
      <c r="D235" t="s">
        <v>14</v>
      </c>
      <c r="E235" s="3">
        <v>4.99</v>
      </c>
      <c r="F235" s="6">
        <v>200.40080160320639</v>
      </c>
      <c r="G235" s="3" t="s">
        <v>15</v>
      </c>
      <c r="H235" s="5" t="s">
        <v>19</v>
      </c>
      <c r="I235" s="3" t="s">
        <v>27</v>
      </c>
      <c r="J235" t="s">
        <v>20</v>
      </c>
      <c r="K235">
        <f>Table2[[#This Row],[Quantity]]*Table2[[#This Row],[Price]]</f>
        <v>999.99999999999989</v>
      </c>
    </row>
    <row r="236" spans="2:11" x14ac:dyDescent="0.3">
      <c r="B236" s="3">
        <v>10690</v>
      </c>
      <c r="C236" s="4">
        <v>44920</v>
      </c>
      <c r="D236" t="s">
        <v>17</v>
      </c>
      <c r="E236" s="3">
        <v>12.99</v>
      </c>
      <c r="F236" s="6">
        <v>677.44418783679748</v>
      </c>
      <c r="G236" s="3" t="s">
        <v>15</v>
      </c>
      <c r="H236" s="23" t="s">
        <v>19</v>
      </c>
      <c r="I236" s="3" t="s">
        <v>27</v>
      </c>
      <c r="J236" t="s">
        <v>20</v>
      </c>
      <c r="K236">
        <f>Table2[[#This Row],[Quantity]]*Table2[[#This Row],[Price]]</f>
        <v>8800</v>
      </c>
    </row>
    <row r="237" spans="2:11" x14ac:dyDescent="0.3">
      <c r="B237" s="3">
        <v>10691</v>
      </c>
      <c r="C237" s="4">
        <v>44920</v>
      </c>
      <c r="D237" t="s">
        <v>21</v>
      </c>
      <c r="E237" s="3">
        <v>9.9499999999999993</v>
      </c>
      <c r="F237" s="6">
        <v>261.3065326633166</v>
      </c>
      <c r="G237" s="3" t="s">
        <v>15</v>
      </c>
      <c r="H237" s="5" t="s">
        <v>19</v>
      </c>
      <c r="I237" s="3" t="s">
        <v>27</v>
      </c>
      <c r="J237" t="s">
        <v>20</v>
      </c>
      <c r="K237">
        <f>Table2[[#This Row],[Quantity]]*Table2[[#This Row],[Price]]</f>
        <v>2600</v>
      </c>
    </row>
    <row r="238" spans="2:11" x14ac:dyDescent="0.3">
      <c r="B238" s="3">
        <v>10692</v>
      </c>
      <c r="C238" s="4">
        <v>44920</v>
      </c>
      <c r="D238" t="s">
        <v>8</v>
      </c>
      <c r="E238" s="3">
        <v>3.49</v>
      </c>
      <c r="F238" s="6">
        <v>630.3724928366762</v>
      </c>
      <c r="G238" s="3" t="s">
        <v>15</v>
      </c>
      <c r="H238" s="23" t="s">
        <v>19</v>
      </c>
      <c r="I238" s="3" t="s">
        <v>27</v>
      </c>
      <c r="J238" t="s">
        <v>20</v>
      </c>
      <c r="K238">
        <f>Table2[[#This Row],[Quantity]]*Table2[[#This Row],[Price]]</f>
        <v>2200</v>
      </c>
    </row>
    <row r="239" spans="2:11" x14ac:dyDescent="0.3">
      <c r="B239" s="3">
        <v>10693</v>
      </c>
      <c r="C239" s="4">
        <v>44920</v>
      </c>
      <c r="D239" t="s">
        <v>12</v>
      </c>
      <c r="E239" s="3">
        <v>2.95</v>
      </c>
      <c r="F239" s="6">
        <v>677.96610169491521</v>
      </c>
      <c r="G239" s="3" t="s">
        <v>15</v>
      </c>
      <c r="H239" s="5" t="s">
        <v>19</v>
      </c>
      <c r="I239" s="3" t="s">
        <v>27</v>
      </c>
      <c r="J239" t="s">
        <v>20</v>
      </c>
      <c r="K239">
        <f>Table2[[#This Row],[Quantity]]*Table2[[#This Row],[Price]]</f>
        <v>2000</v>
      </c>
    </row>
    <row r="240" spans="2:11" x14ac:dyDescent="0.3">
      <c r="B240" s="3">
        <v>10694</v>
      </c>
      <c r="C240" s="4">
        <v>44920</v>
      </c>
      <c r="D240" t="s">
        <v>14</v>
      </c>
      <c r="E240" s="3">
        <v>4.99</v>
      </c>
      <c r="F240" s="6">
        <v>200.40080160320639</v>
      </c>
      <c r="G240" s="3" t="s">
        <v>15</v>
      </c>
      <c r="H240" s="23" t="s">
        <v>19</v>
      </c>
      <c r="I240" s="3" t="s">
        <v>27</v>
      </c>
      <c r="J240" t="s">
        <v>20</v>
      </c>
      <c r="K240">
        <f>Table2[[#This Row],[Quantity]]*Table2[[#This Row],[Price]]</f>
        <v>999.99999999999989</v>
      </c>
    </row>
    <row r="241" spans="2:11" x14ac:dyDescent="0.3">
      <c r="B241" s="3">
        <v>10695</v>
      </c>
      <c r="C241" s="4">
        <v>44921</v>
      </c>
      <c r="D241" t="s">
        <v>17</v>
      </c>
      <c r="E241" s="3">
        <v>12.99</v>
      </c>
      <c r="F241" s="6">
        <v>692.84064665127016</v>
      </c>
      <c r="G241" s="3" t="s">
        <v>15</v>
      </c>
      <c r="H241" s="5" t="s">
        <v>19</v>
      </c>
      <c r="I241" s="3" t="s">
        <v>27</v>
      </c>
      <c r="J241" t="s">
        <v>20</v>
      </c>
      <c r="K241">
        <f>Table2[[#This Row],[Quantity]]*Table2[[#This Row],[Price]]</f>
        <v>9000</v>
      </c>
    </row>
    <row r="242" spans="2:11" x14ac:dyDescent="0.3">
      <c r="B242" s="3">
        <v>10696</v>
      </c>
      <c r="C242" s="4">
        <v>44921</v>
      </c>
      <c r="D242" t="s">
        <v>21</v>
      </c>
      <c r="E242" s="3">
        <v>9.9499999999999993</v>
      </c>
      <c r="F242" s="6">
        <v>281.4070351758794</v>
      </c>
      <c r="G242" s="3" t="s">
        <v>15</v>
      </c>
      <c r="H242" s="23" t="s">
        <v>19</v>
      </c>
      <c r="I242" s="3" t="s">
        <v>27</v>
      </c>
      <c r="J242" t="s">
        <v>20</v>
      </c>
      <c r="K242">
        <f>Table2[[#This Row],[Quantity]]*Table2[[#This Row],[Price]]</f>
        <v>2800</v>
      </c>
    </row>
    <row r="243" spans="2:11" x14ac:dyDescent="0.3">
      <c r="B243" s="3">
        <v>10697</v>
      </c>
      <c r="C243" s="4">
        <v>44921</v>
      </c>
      <c r="D243" t="s">
        <v>8</v>
      </c>
      <c r="E243" s="3">
        <v>3.49</v>
      </c>
      <c r="F243" s="6">
        <v>630.3724928366762</v>
      </c>
      <c r="G243" s="3" t="s">
        <v>15</v>
      </c>
      <c r="H243" s="5" t="s">
        <v>19</v>
      </c>
      <c r="I243" s="3" t="s">
        <v>27</v>
      </c>
      <c r="J243" t="s">
        <v>20</v>
      </c>
      <c r="K243">
        <f>Table2[[#This Row],[Quantity]]*Table2[[#This Row],[Price]]</f>
        <v>2200</v>
      </c>
    </row>
    <row r="244" spans="2:11" x14ac:dyDescent="0.3">
      <c r="B244" s="3">
        <v>10698</v>
      </c>
      <c r="C244" s="4">
        <v>44921</v>
      </c>
      <c r="D244" t="s">
        <v>12</v>
      </c>
      <c r="E244" s="3">
        <v>2.95</v>
      </c>
      <c r="F244" s="6">
        <v>677.96610169491521</v>
      </c>
      <c r="G244" s="3" t="s">
        <v>15</v>
      </c>
      <c r="H244" s="23" t="s">
        <v>19</v>
      </c>
      <c r="I244" s="3" t="s">
        <v>27</v>
      </c>
      <c r="J244" t="s">
        <v>20</v>
      </c>
      <c r="K244">
        <f>Table2[[#This Row],[Quantity]]*Table2[[#This Row],[Price]]</f>
        <v>2000</v>
      </c>
    </row>
    <row r="245" spans="2:11" x14ac:dyDescent="0.3">
      <c r="B245" s="3">
        <v>10699</v>
      </c>
      <c r="C245" s="4">
        <v>44921</v>
      </c>
      <c r="D245" t="s">
        <v>14</v>
      </c>
      <c r="E245" s="3">
        <v>4.99</v>
      </c>
      <c r="F245" s="6">
        <v>200.40080160320639</v>
      </c>
      <c r="G245" s="3" t="s">
        <v>15</v>
      </c>
      <c r="H245" s="5" t="s">
        <v>19</v>
      </c>
      <c r="I245" s="3" t="s">
        <v>27</v>
      </c>
      <c r="J245" t="s">
        <v>20</v>
      </c>
      <c r="K245">
        <f>Table2[[#This Row],[Quantity]]*Table2[[#This Row],[Price]]</f>
        <v>999.99999999999989</v>
      </c>
    </row>
    <row r="246" spans="2:11" x14ac:dyDescent="0.3">
      <c r="B246" s="3">
        <v>10700</v>
      </c>
      <c r="C246" s="4">
        <v>44922</v>
      </c>
      <c r="D246" t="s">
        <v>17</v>
      </c>
      <c r="E246" s="3">
        <v>12.99</v>
      </c>
      <c r="F246" s="6">
        <v>692.84064665127016</v>
      </c>
      <c r="G246" s="3" t="s">
        <v>15</v>
      </c>
      <c r="H246" s="23" t="s">
        <v>19</v>
      </c>
      <c r="I246" s="3" t="s">
        <v>27</v>
      </c>
      <c r="J246" t="s">
        <v>20</v>
      </c>
      <c r="K246">
        <f>Table2[[#This Row],[Quantity]]*Table2[[#This Row],[Price]]</f>
        <v>9000</v>
      </c>
    </row>
    <row r="247" spans="2:11" x14ac:dyDescent="0.3">
      <c r="B247" s="3">
        <v>10701</v>
      </c>
      <c r="C247" s="4">
        <v>44922</v>
      </c>
      <c r="D247" t="s">
        <v>21</v>
      </c>
      <c r="E247" s="3">
        <v>9.9499999999999993</v>
      </c>
      <c r="F247" s="6">
        <v>281.4070351758794</v>
      </c>
      <c r="G247" s="3" t="s">
        <v>15</v>
      </c>
      <c r="H247" s="5" t="s">
        <v>19</v>
      </c>
      <c r="I247" s="3" t="s">
        <v>27</v>
      </c>
      <c r="J247" t="s">
        <v>20</v>
      </c>
      <c r="K247">
        <f>Table2[[#This Row],[Quantity]]*Table2[[#This Row],[Price]]</f>
        <v>2800</v>
      </c>
    </row>
    <row r="248" spans="2:11" x14ac:dyDescent="0.3">
      <c r="B248" s="3">
        <v>10702</v>
      </c>
      <c r="C248" s="4">
        <v>44922</v>
      </c>
      <c r="D248" t="s">
        <v>8</v>
      </c>
      <c r="E248" s="3">
        <v>3.49</v>
      </c>
      <c r="F248" s="6">
        <v>630.3724928366762</v>
      </c>
      <c r="G248" s="3" t="s">
        <v>15</v>
      </c>
      <c r="H248" s="23" t="s">
        <v>19</v>
      </c>
      <c r="I248" s="3" t="s">
        <v>27</v>
      </c>
      <c r="J248" t="s">
        <v>20</v>
      </c>
      <c r="K248">
        <f>Table2[[#This Row],[Quantity]]*Table2[[#This Row],[Price]]</f>
        <v>2200</v>
      </c>
    </row>
    <row r="249" spans="2:11" x14ac:dyDescent="0.3">
      <c r="B249" s="3">
        <v>10703</v>
      </c>
      <c r="C249" s="4">
        <v>44922</v>
      </c>
      <c r="D249" t="s">
        <v>12</v>
      </c>
      <c r="E249" s="3">
        <v>2.95</v>
      </c>
      <c r="F249" s="6">
        <v>677.96610169491521</v>
      </c>
      <c r="G249" s="3" t="s">
        <v>15</v>
      </c>
      <c r="H249" s="5" t="s">
        <v>19</v>
      </c>
      <c r="I249" s="3" t="s">
        <v>10</v>
      </c>
      <c r="J249" t="s">
        <v>20</v>
      </c>
      <c r="K249">
        <f>Table2[[#This Row],[Quantity]]*Table2[[#This Row],[Price]]</f>
        <v>2000</v>
      </c>
    </row>
    <row r="250" spans="2:11" x14ac:dyDescent="0.3">
      <c r="B250" s="3">
        <v>10704</v>
      </c>
      <c r="C250" s="4">
        <v>44922</v>
      </c>
      <c r="D250" t="s">
        <v>14</v>
      </c>
      <c r="E250" s="3">
        <v>4.99</v>
      </c>
      <c r="F250" s="6">
        <v>200.40080160320639</v>
      </c>
      <c r="G250" s="3" t="s">
        <v>26</v>
      </c>
      <c r="H250" s="23" t="s">
        <v>19</v>
      </c>
      <c r="I250" s="3" t="s">
        <v>10</v>
      </c>
      <c r="J250" t="s">
        <v>20</v>
      </c>
      <c r="K250">
        <f>Table2[[#This Row],[Quantity]]*Table2[[#This Row],[Price]]</f>
        <v>999.99999999999989</v>
      </c>
    </row>
    <row r="251" spans="2:11" x14ac:dyDescent="0.3">
      <c r="B251" s="3">
        <v>10705</v>
      </c>
      <c r="C251" s="4">
        <v>44923</v>
      </c>
      <c r="D251" t="s">
        <v>17</v>
      </c>
      <c r="E251" s="3">
        <v>12.99</v>
      </c>
      <c r="F251" s="6">
        <v>723.63356428021552</v>
      </c>
      <c r="G251" s="3" t="s">
        <v>26</v>
      </c>
      <c r="H251" s="5" t="s">
        <v>19</v>
      </c>
      <c r="I251" s="3" t="s">
        <v>10</v>
      </c>
      <c r="J251" t="s">
        <v>20</v>
      </c>
      <c r="K251">
        <f>Table2[[#This Row],[Quantity]]*Table2[[#This Row],[Price]]</f>
        <v>9400</v>
      </c>
    </row>
    <row r="252" spans="2:11" x14ac:dyDescent="0.3">
      <c r="B252" s="3">
        <v>10706</v>
      </c>
      <c r="C252" s="4">
        <v>44923</v>
      </c>
      <c r="D252" t="s">
        <v>21</v>
      </c>
      <c r="E252" s="3">
        <v>9.9499999999999993</v>
      </c>
      <c r="F252" s="6">
        <v>301.50753768844226</v>
      </c>
      <c r="G252" s="3" t="s">
        <v>26</v>
      </c>
      <c r="H252" s="23" t="s">
        <v>19</v>
      </c>
      <c r="I252" s="3" t="s">
        <v>10</v>
      </c>
      <c r="J252" t="s">
        <v>20</v>
      </c>
      <c r="K252">
        <f>Table2[[#This Row],[Quantity]]*Table2[[#This Row],[Price]]</f>
        <v>3000</v>
      </c>
    </row>
    <row r="253" spans="2:11" x14ac:dyDescent="0.3">
      <c r="B253" s="3">
        <v>10707</v>
      </c>
      <c r="C253" s="4">
        <v>44923</v>
      </c>
      <c r="D253" t="s">
        <v>8</v>
      </c>
      <c r="E253" s="3">
        <v>3.49</v>
      </c>
      <c r="F253" s="6">
        <v>630.3724928366762</v>
      </c>
      <c r="G253" s="3" t="s">
        <v>26</v>
      </c>
      <c r="H253" s="5" t="s">
        <v>19</v>
      </c>
      <c r="I253" s="3" t="s">
        <v>10</v>
      </c>
      <c r="J253" t="s">
        <v>20</v>
      </c>
      <c r="K253">
        <f>Table2[[#This Row],[Quantity]]*Table2[[#This Row],[Price]]</f>
        <v>2200</v>
      </c>
    </row>
    <row r="254" spans="2:11" x14ac:dyDescent="0.3">
      <c r="B254" s="3">
        <v>10708</v>
      </c>
      <c r="C254" s="4">
        <v>44923</v>
      </c>
      <c r="D254" t="s">
        <v>12</v>
      </c>
      <c r="E254" s="3">
        <v>2.95</v>
      </c>
      <c r="F254" s="6">
        <v>677.96610169491521</v>
      </c>
      <c r="G254" s="3" t="s">
        <v>26</v>
      </c>
      <c r="H254" s="23" t="s">
        <v>19</v>
      </c>
      <c r="I254" s="3" t="s">
        <v>10</v>
      </c>
      <c r="J254" t="s">
        <v>20</v>
      </c>
      <c r="K254">
        <f>Table2[[#This Row],[Quantity]]*Table2[[#This Row],[Price]]</f>
        <v>2000</v>
      </c>
    </row>
    <row r="255" spans="2:11" x14ac:dyDescent="0.3">
      <c r="B255" s="3">
        <v>10709</v>
      </c>
      <c r="C255" s="4">
        <v>44923</v>
      </c>
      <c r="D255" t="s">
        <v>14</v>
      </c>
      <c r="E255" s="3">
        <v>4.99</v>
      </c>
      <c r="F255" s="6">
        <v>200.40080160320639</v>
      </c>
      <c r="G255" s="3" t="s">
        <v>26</v>
      </c>
      <c r="H255" s="5" t="s">
        <v>19</v>
      </c>
      <c r="I255" s="3" t="s">
        <v>10</v>
      </c>
      <c r="J255" t="s">
        <v>20</v>
      </c>
      <c r="K255">
        <f>Table2[[#This Row],[Quantity]]*Table2[[#This Row],[Price]]</f>
        <v>999.99999999999989</v>
      </c>
    </row>
    <row r="256" spans="2:11" x14ac:dyDescent="0.3">
      <c r="B256" s="3">
        <v>10710</v>
      </c>
      <c r="C256" s="4">
        <v>44924</v>
      </c>
      <c r="D256" t="s">
        <v>17</v>
      </c>
      <c r="E256" s="3">
        <v>12.99</v>
      </c>
      <c r="F256" s="6">
        <v>754.42648190916088</v>
      </c>
      <c r="G256" s="3" t="s">
        <v>26</v>
      </c>
      <c r="H256" s="23" t="s">
        <v>19</v>
      </c>
      <c r="I256" s="3" t="s">
        <v>10</v>
      </c>
      <c r="J256" t="s">
        <v>20</v>
      </c>
      <c r="K256">
        <f>Table2[[#This Row],[Quantity]]*Table2[[#This Row],[Price]]</f>
        <v>9800</v>
      </c>
    </row>
    <row r="257" spans="2:11" x14ac:dyDescent="0.3">
      <c r="B257" s="3">
        <v>10711</v>
      </c>
      <c r="C257" s="4">
        <v>44924</v>
      </c>
      <c r="D257" t="s">
        <v>21</v>
      </c>
      <c r="E257" s="3">
        <v>9.9499999999999993</v>
      </c>
      <c r="F257" s="6">
        <v>281.4070351758794</v>
      </c>
      <c r="G257" s="3" t="s">
        <v>26</v>
      </c>
      <c r="H257" s="5" t="s">
        <v>19</v>
      </c>
      <c r="I257" s="3" t="s">
        <v>10</v>
      </c>
      <c r="J257" t="s">
        <v>20</v>
      </c>
      <c r="K257">
        <f>Table2[[#This Row],[Quantity]]*Table2[[#This Row],[Price]]</f>
        <v>2800</v>
      </c>
    </row>
    <row r="258" spans="2:11" x14ac:dyDescent="0.3">
      <c r="B258" s="3">
        <v>10712</v>
      </c>
      <c r="C258" s="4">
        <v>44924</v>
      </c>
      <c r="D258" t="s">
        <v>8</v>
      </c>
      <c r="E258" s="3">
        <v>3.49</v>
      </c>
      <c r="F258" s="6">
        <v>630.3724928366762</v>
      </c>
      <c r="G258" s="3" t="s">
        <v>26</v>
      </c>
      <c r="H258" s="23" t="s">
        <v>19</v>
      </c>
      <c r="I258" s="3" t="s">
        <v>10</v>
      </c>
      <c r="J258" t="s">
        <v>20</v>
      </c>
      <c r="K258">
        <f>Table2[[#This Row],[Quantity]]*Table2[[#This Row],[Price]]</f>
        <v>2200</v>
      </c>
    </row>
    <row r="259" spans="2:11" x14ac:dyDescent="0.3">
      <c r="B259" s="3">
        <v>10713</v>
      </c>
      <c r="C259" s="4">
        <v>44924</v>
      </c>
      <c r="D259" t="s">
        <v>12</v>
      </c>
      <c r="E259" s="3">
        <v>2.95</v>
      </c>
      <c r="F259" s="6">
        <v>677.96610169491521</v>
      </c>
      <c r="G259" s="3" t="s">
        <v>26</v>
      </c>
      <c r="H259" s="5" t="s">
        <v>19</v>
      </c>
      <c r="I259" s="3" t="s">
        <v>10</v>
      </c>
      <c r="J259" t="s">
        <v>20</v>
      </c>
      <c r="K259">
        <f>Table2[[#This Row],[Quantity]]*Table2[[#This Row],[Price]]</f>
        <v>2000</v>
      </c>
    </row>
    <row r="260" spans="2:11" x14ac:dyDescent="0.3">
      <c r="F260" s="10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ADA9-AC6F-488C-99F1-74F42F97CE4D}">
  <dimension ref="B3:F31"/>
  <sheetViews>
    <sheetView showGridLines="0" workbookViewId="0">
      <selection activeCell="J25" sqref="J25"/>
    </sheetView>
  </sheetViews>
  <sheetFormatPr defaultRowHeight="14.4" x14ac:dyDescent="0.3"/>
  <cols>
    <col min="2" max="2" width="12.44140625" customWidth="1"/>
    <col min="3" max="3" width="18.6640625" customWidth="1"/>
    <col min="6" max="6" width="11" customWidth="1"/>
    <col min="8" max="10" width="14.88671875" bestFit="1" customWidth="1"/>
  </cols>
  <sheetData>
    <row r="3" spans="2:6" ht="15.6" x14ac:dyDescent="0.3">
      <c r="B3" s="9" t="s">
        <v>43</v>
      </c>
      <c r="C3" s="9"/>
      <c r="D3" s="9"/>
      <c r="E3" s="9"/>
      <c r="F3" s="9"/>
    </row>
    <row r="5" spans="2:6" ht="15.6" x14ac:dyDescent="0.3">
      <c r="B5" s="41" t="s">
        <v>44</v>
      </c>
      <c r="C5" s="42"/>
      <c r="D5" s="42"/>
      <c r="E5" s="42"/>
      <c r="F5" s="42"/>
    </row>
    <row r="6" spans="2:6" ht="15.6" x14ac:dyDescent="0.3">
      <c r="B6" s="43"/>
      <c r="C6" s="42"/>
      <c r="D6" s="42"/>
      <c r="E6" s="42"/>
      <c r="F6" s="42"/>
    </row>
    <row r="7" spans="2:6" x14ac:dyDescent="0.3">
      <c r="B7" s="11" t="s">
        <v>48</v>
      </c>
      <c r="C7" s="11" t="s">
        <v>50</v>
      </c>
    </row>
    <row r="8" spans="2:6" x14ac:dyDescent="0.3">
      <c r="B8" s="16" t="s">
        <v>12</v>
      </c>
      <c r="C8" s="12">
        <v>35661.016949152523</v>
      </c>
    </row>
    <row r="9" spans="2:6" x14ac:dyDescent="0.3">
      <c r="B9" s="16" t="s">
        <v>17</v>
      </c>
      <c r="C9" s="12">
        <v>29545.804464973062</v>
      </c>
    </row>
    <row r="10" spans="2:6" x14ac:dyDescent="0.3">
      <c r="B10" s="16" t="s">
        <v>21</v>
      </c>
      <c r="C10" s="12">
        <v>11135.678391959796</v>
      </c>
    </row>
    <row r="11" spans="2:6" x14ac:dyDescent="0.3">
      <c r="B11" s="16" t="s">
        <v>8</v>
      </c>
      <c r="C11" s="12">
        <v>32034.383954154709</v>
      </c>
    </row>
    <row r="12" spans="2:6" x14ac:dyDescent="0.3">
      <c r="B12" s="16" t="s">
        <v>14</v>
      </c>
      <c r="C12" s="12">
        <v>10020.040080160317</v>
      </c>
    </row>
    <row r="13" spans="2:6" x14ac:dyDescent="0.3">
      <c r="B13" s="17" t="s">
        <v>49</v>
      </c>
      <c r="C13" s="13">
        <v>118396.92384040041</v>
      </c>
    </row>
    <row r="15" spans="2:6" ht="15.6" x14ac:dyDescent="0.3">
      <c r="B15" s="41" t="s">
        <v>45</v>
      </c>
      <c r="C15" s="42"/>
      <c r="D15" s="42"/>
      <c r="E15" s="42"/>
    </row>
    <row r="17" spans="2:6" x14ac:dyDescent="0.3">
      <c r="B17" s="11"/>
      <c r="C17" s="11" t="s">
        <v>47</v>
      </c>
    </row>
    <row r="18" spans="2:6" x14ac:dyDescent="0.3">
      <c r="B18" s="8"/>
      <c r="C18" s="12">
        <v>125722.03389830509</v>
      </c>
    </row>
    <row r="19" spans="2:6" x14ac:dyDescent="0.3">
      <c r="B19" s="15"/>
      <c r="C19" s="12">
        <v>391652.19399538107</v>
      </c>
    </row>
    <row r="20" spans="2:6" x14ac:dyDescent="0.3">
      <c r="B20" s="15"/>
      <c r="C20" s="12">
        <v>114639.19597989951</v>
      </c>
    </row>
    <row r="21" spans="2:6" x14ac:dyDescent="0.3">
      <c r="B21" s="15"/>
      <c r="C21" s="12">
        <v>125674.49856733523</v>
      </c>
    </row>
    <row r="22" spans="2:6" x14ac:dyDescent="0.3">
      <c r="B22" s="14"/>
      <c r="C22" s="12">
        <v>53296.593186372746</v>
      </c>
    </row>
    <row r="23" spans="2:6" x14ac:dyDescent="0.3">
      <c r="B23" s="13" t="s">
        <v>51</v>
      </c>
      <c r="C23" s="13">
        <v>810984.51562729361</v>
      </c>
    </row>
    <row r="25" spans="2:6" ht="15.6" x14ac:dyDescent="0.3">
      <c r="B25" s="41" t="s">
        <v>46</v>
      </c>
      <c r="C25" s="42"/>
      <c r="D25" s="42"/>
      <c r="E25" s="42"/>
      <c r="F25" s="42"/>
    </row>
    <row r="27" spans="2:6" x14ac:dyDescent="0.3">
      <c r="B27" s="18" t="s">
        <v>48</v>
      </c>
      <c r="C27" s="8" t="s">
        <v>47</v>
      </c>
    </row>
    <row r="28" spans="2:6" x14ac:dyDescent="0.3">
      <c r="B28" s="16" t="s">
        <v>27</v>
      </c>
      <c r="C28" s="19">
        <v>0.29495014441179518</v>
      </c>
    </row>
    <row r="29" spans="2:6" x14ac:dyDescent="0.3">
      <c r="B29" s="16" t="s">
        <v>18</v>
      </c>
      <c r="C29" s="19">
        <v>0.49715439426785091</v>
      </c>
    </row>
    <row r="30" spans="2:6" x14ac:dyDescent="0.3">
      <c r="B30" s="16" t="s">
        <v>10</v>
      </c>
      <c r="C30" s="19">
        <v>0.20789546132035394</v>
      </c>
    </row>
    <row r="31" spans="2:6" x14ac:dyDescent="0.3">
      <c r="B31" s="16" t="s">
        <v>49</v>
      </c>
      <c r="C31" s="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F43A-4DF4-4ADD-A6B3-EBB619F9E167}">
  <dimension ref="B3:O14"/>
  <sheetViews>
    <sheetView showGridLines="0" workbookViewId="0"/>
  </sheetViews>
  <sheetFormatPr defaultRowHeight="14.4" x14ac:dyDescent="0.3"/>
  <cols>
    <col min="2" max="2" width="18.44140625" bestFit="1" customWidth="1"/>
    <col min="3" max="3" width="22.33203125" customWidth="1"/>
  </cols>
  <sheetData>
    <row r="3" spans="2:15" ht="15.6" x14ac:dyDescent="0.3">
      <c r="B3" s="20" t="s">
        <v>52</v>
      </c>
      <c r="C3" s="21" t="s">
        <v>24</v>
      </c>
    </row>
    <row r="4" spans="2:15" ht="27" x14ac:dyDescent="0.3">
      <c r="I4" s="27"/>
      <c r="J4" s="28" t="s">
        <v>25</v>
      </c>
      <c r="K4" s="28" t="s">
        <v>24</v>
      </c>
      <c r="L4" s="28" t="s">
        <v>23</v>
      </c>
      <c r="M4" s="28" t="s">
        <v>28</v>
      </c>
      <c r="N4" s="28" t="s">
        <v>19</v>
      </c>
      <c r="O4" s="27"/>
    </row>
    <row r="5" spans="2:15" ht="15.6" x14ac:dyDescent="0.3">
      <c r="B5" s="44" t="s">
        <v>53</v>
      </c>
      <c r="C5" s="44"/>
    </row>
    <row r="6" spans="2:15" x14ac:dyDescent="0.3">
      <c r="B6" s="8" t="s">
        <v>7</v>
      </c>
      <c r="C6" s="8" t="str">
        <f>VLOOKUP(C3,Table2[[Manager]:[City]],3,FALSE)</f>
        <v>Madrid</v>
      </c>
    </row>
    <row r="7" spans="2:15" x14ac:dyDescent="0.3">
      <c r="C7" s="22"/>
    </row>
    <row r="8" spans="2:15" ht="15.6" x14ac:dyDescent="0.3">
      <c r="B8" s="44" t="s">
        <v>42</v>
      </c>
      <c r="C8" s="44"/>
    </row>
    <row r="9" spans="2:15" x14ac:dyDescent="0.3">
      <c r="B9" s="16" t="s">
        <v>8</v>
      </c>
      <c r="C9" s="24">
        <f>SUMIFS(Table2[[#All],[Revenue]],Table2[[#All],[Product]],CONCLUSION!B9,Table2[[#All],[Manager]],CONCLUSION!$C$3)</f>
        <v>17200</v>
      </c>
    </row>
    <row r="10" spans="2:15" x14ac:dyDescent="0.3">
      <c r="B10" s="16" t="s">
        <v>12</v>
      </c>
      <c r="C10" s="24">
        <f>SUMIFS(Table2[[#All],[Revenue]],Table2[[#All],[Product]],CONCLUSION!B10,Table2[[#All],[Manager]],CONCLUSION!$C$3)</f>
        <v>18400</v>
      </c>
    </row>
    <row r="11" spans="2:15" x14ac:dyDescent="0.3">
      <c r="B11" s="16" t="s">
        <v>14</v>
      </c>
      <c r="C11" s="24">
        <f>SUMIFS(Table2[[#All],[Revenue]],Table2[[#All],[Product]],CONCLUSION!B11,Table2[[#All],[Manager]],CONCLUSION!$C$3)</f>
        <v>8999.9999999999982</v>
      </c>
    </row>
    <row r="12" spans="2:15" x14ac:dyDescent="0.3">
      <c r="B12" s="16" t="s">
        <v>17</v>
      </c>
      <c r="C12" s="24">
        <f>SUMIFS(Table2[[#All],[Revenue]],Table2[[#All],[Product]],CONCLUSION!B12,Table2[[#All],[Manager]],CONCLUSION!$C$3)</f>
        <v>73600</v>
      </c>
    </row>
    <row r="13" spans="2:15" x14ac:dyDescent="0.3">
      <c r="B13" s="16" t="s">
        <v>21</v>
      </c>
      <c r="C13" s="24">
        <f>SUMIFS(Table2[[#All],[Revenue]],Table2[[#All],[Product]],CONCLUSION!B13,Table2[[#All],[Manager]],CONCLUSION!$C$3)</f>
        <v>18000.000000000004</v>
      </c>
    </row>
    <row r="14" spans="2:15" ht="15.6" x14ac:dyDescent="0.3">
      <c r="B14" s="25" t="s">
        <v>51</v>
      </c>
      <c r="C14" s="26">
        <f>SUM(C9:C13)</f>
        <v>136200</v>
      </c>
    </row>
  </sheetData>
  <mergeCells count="2">
    <mergeCell ref="B5:C5"/>
    <mergeCell ref="B8:C8"/>
  </mergeCells>
  <conditionalFormatting sqref="C9:C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{97E1971E-8048-4A20-B0EA-C6D087DE84DB}</x14:id>
        </ext>
      </extLst>
    </cfRule>
  </conditionalFormatting>
  <dataValidations count="2">
    <dataValidation type="list" allowBlank="1" showInputMessage="1" showErrorMessage="1" sqref="C3" xr:uid="{9119A23C-593B-43F4-9EEB-A24F1AB797CF}">
      <formula1>$J$4:$N$4</formula1>
    </dataValidation>
    <dataValidation type="list" allowBlank="1" showInputMessage="1" showErrorMessage="1" sqref="E3" xr:uid="{DF527C33-CE7B-4A7E-8572-C9C9C09EC474}">
      <formula1>$C$3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E1971E-8048-4A20-B0EA-C6D087DE84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DATA</vt:lpstr>
      <vt:lpstr>ANALYSIS 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SHREYAS</cp:lastModifiedBy>
  <dcterms:created xsi:type="dcterms:W3CDTF">2023-08-26T14:06:09Z</dcterms:created>
  <dcterms:modified xsi:type="dcterms:W3CDTF">2023-08-31T05:59:33Z</dcterms:modified>
</cp:coreProperties>
</file>