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CA8A9D3-3AD9-4562-87DD-3E5057A0D437}" xr6:coauthVersionLast="47" xr6:coauthVersionMax="47" xr10:uidLastSave="{00000000-0000-0000-0000-000000000000}"/>
  <bookViews>
    <workbookView xWindow="-108" yWindow="-108" windowWidth="23256" windowHeight="12456" activeTab="1" xr2:uid="{D44D31B9-78B5-5249-82C8-29AF6ABCE21F}"/>
  </bookViews>
  <sheets>
    <sheet name="ENERGY EFFICIENCY (PUE)" sheetId="1" r:id="rId1"/>
    <sheet name="CARBON-FREE ENERGY (CFE)" sheetId="2" r:id="rId2"/>
    <sheet name="CFE Data Center wise" sheetId="3" r:id="rId3"/>
    <sheet name="Waste diversion" sheetId="4" r:id="rId4"/>
    <sheet name="Hardware Recycling" sheetId="5" r:id="rId5"/>
    <sheet name="Water Use" sheetId="7" r:id="rId6"/>
    <sheet name="Water use (Breakup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D26" i="7"/>
  <c r="E26" i="7"/>
  <c r="F26" i="7" s="1"/>
  <c r="C26" i="7"/>
  <c r="K5" i="6" s="1"/>
  <c r="L3" i="6" s="1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27" i="1"/>
  <c r="G27" i="1"/>
  <c r="F27" i="1"/>
  <c r="E27" i="1"/>
  <c r="D27" i="1"/>
  <c r="L2" i="6" l="1"/>
  <c r="L1" i="6"/>
</calcChain>
</file>

<file path=xl/sharedStrings.xml><?xml version="1.0" encoding="utf-8"?>
<sst xmlns="http://schemas.openxmlformats.org/spreadsheetml/2006/main" count="432" uniqueCount="155">
  <si>
    <t>Unit </t>
  </si>
  <si>
    <t>Country </t>
  </si>
  <si>
    <t>Location </t>
  </si>
  <si>
    <t>Belgium </t>
  </si>
  <si>
    <t>St. Ghislain </t>
  </si>
  <si>
    <t>PUE </t>
  </si>
  <si>
    <t>Chile </t>
  </si>
  <si>
    <t>Quilicura </t>
  </si>
  <si>
    <t>Denmark </t>
  </si>
  <si>
    <t>Fredericia </t>
  </si>
  <si>
    <t>Finland </t>
  </si>
  <si>
    <t>Hamina </t>
  </si>
  <si>
    <t>Ireland </t>
  </si>
  <si>
    <t>Dublin </t>
  </si>
  <si>
    <t>Netherlands </t>
  </si>
  <si>
    <t>Eemshaven </t>
  </si>
  <si>
    <t>Singapore </t>
  </si>
  <si>
    <t>1st facility </t>
  </si>
  <si>
    <t>2nd facility </t>
  </si>
  <si>
    <t>Taiwan </t>
  </si>
  <si>
    <t>Changhua County </t>
  </si>
  <si>
    <t>United States </t>
  </si>
  <si>
    <t>Berkeley County, South Carolina </t>
  </si>
  <si>
    <t>Council Bluffs, Iowa (1st facility) </t>
  </si>
  <si>
    <t>Council Bluffs, Iowa (2nd facility) </t>
  </si>
  <si>
    <t>The Dalles, Oregon (1st facility) </t>
  </si>
  <si>
    <t>The Dalles, Oregon (2nd facility) </t>
  </si>
  <si>
    <t>Douglas County, Georgia </t>
  </si>
  <si>
    <t>Henderson, Nevada </t>
  </si>
  <si>
    <t>Jackson County, Alabama </t>
  </si>
  <si>
    <t>Lenoir, North Carolina </t>
  </si>
  <si>
    <t>Loudoun County, Virginia (1st facility) </t>
  </si>
  <si>
    <t>Loudoun County, Virginia (2nd facility) </t>
  </si>
  <si>
    <t>Mayes County, Oklahoma </t>
  </si>
  <si>
    <t>Midlothian, Texas </t>
  </si>
  <si>
    <t>Montgomery County, Tennessee </t>
  </si>
  <si>
    <t>New Albany, Ohio </t>
  </si>
  <si>
    <t>Papillion, Nebraska </t>
  </si>
  <si>
    <t>Unit</t>
  </si>
  <si>
    <t>Average annual fleet-wide PUE across Google-owned and -operated data center campuses</t>
  </si>
  <si>
    <t>-</t>
  </si>
  <si>
    <t>CFE across Google data centers (hourly)</t>
  </si>
  <si>
    <t>%</t>
  </si>
  <si>
    <t>Australia (New South Wales) </t>
  </si>
  <si>
    <t>Australian Energy Market Operator (AEMO), Australia </t>
  </si>
  <si>
    <t>% </t>
  </si>
  <si>
    <t>Australia (Victoria) </t>
  </si>
  <si>
    <t>Elia, Belgium </t>
  </si>
  <si>
    <t>Brazil </t>
  </si>
  <si>
    <t>Operador Nacional do Sistema Elétrico (ONS), Brazil </t>
  </si>
  <si>
    <t>Canada </t>
  </si>
  <si>
    <t>The Independent Electricity System Operator (IESO), Canada </t>
  </si>
  <si>
    <t>Hydro-Québec, Canada </t>
  </si>
  <si>
    <t>Sistema Interconectado Central, Chile </t>
  </si>
  <si>
    <t>Energinet, Denmark </t>
  </si>
  <si>
    <t>Fingrid, Finland </t>
  </si>
  <si>
    <t>France </t>
  </si>
  <si>
    <t>Réseau de Transport d’Électricité (RTE), France </t>
  </si>
  <si>
    <t>Germany </t>
  </si>
  <si>
    <t>Great Britain </t>
  </si>
  <si>
    <t>National Grid ESO, Great Britain </t>
  </si>
  <si>
    <t>Hong Kong </t>
  </si>
  <si>
    <t>India </t>
  </si>
  <si>
    <t>North India Regional Grid, India </t>
  </si>
  <si>
    <t>West India Regional Grid, India </t>
  </si>
  <si>
    <t>Indonesia </t>
  </si>
  <si>
    <t>Perusahaan Listrik Negara (PLN), Indonesia </t>
  </si>
  <si>
    <t>EirGrid, Ireland </t>
  </si>
  <si>
    <t>Israel </t>
  </si>
  <si>
    <t>Israel Electric Corporation (IEC) </t>
  </si>
  <si>
    <t>Italy </t>
  </si>
  <si>
    <t>Terna, Italy </t>
  </si>
  <si>
    <t>Japan </t>
  </si>
  <si>
    <t>Kansai Electric Power Company, Japan </t>
  </si>
  <si>
    <t>TEPCO Power Grid, Japan </t>
  </si>
  <si>
    <t>Tennet, Netherlands </t>
  </si>
  <si>
    <t>Poland </t>
  </si>
  <si>
    <t>Polskie Sieci Elektroenergetyczne (PSE), Poland </t>
  </si>
  <si>
    <t>Energy Market Authority of Singapore, Singapore </t>
  </si>
  <si>
    <t>South Korea </t>
  </si>
  <si>
    <t>Korea Power Exchange (KPX), South Korea </t>
  </si>
  <si>
    <t>Spain </t>
  </si>
  <si>
    <t>Red Eléctrica, Spain </t>
  </si>
  <si>
    <t>Switzerland </t>
  </si>
  <si>
    <t>Swissgrid, Switzerland </t>
  </si>
  <si>
    <t>Taiwan Power Company, Taiwan </t>
  </si>
  <si>
    <t>United States of America </t>
  </si>
  <si>
    <t>Bonneville Power Administration (BPA), U.S. </t>
  </si>
  <si>
    <t>California Independent System Operator (CAISO), U.S. </t>
  </si>
  <si>
    <t>Duke Energy Carolinas, U.S. </t>
  </si>
  <si>
    <t>Electric Reliability Council of Texas (ERCOT), U.S. </t>
  </si>
  <si>
    <t>Midcontinent Independent System Operator (MISO), U.S. </t>
  </si>
  <si>
    <t>Nevada Energy (NVE), U.S. </t>
  </si>
  <si>
    <t>PacifiCorp East (PACE), U.S. </t>
  </si>
  <si>
    <t>Pennsylvania, Jersey, Maryland Power Pool, (PJM), U.S. </t>
  </si>
  <si>
    <t>South Carolina Public Service Authority (Santee Cooper), U.S. </t>
  </si>
  <si>
    <t>Southern Company (SOCO), U.S. </t>
  </si>
  <si>
    <t>Southwest Power Pool (SPP), U.S. </t>
  </si>
  <si>
    <t>Tennessee Valley Authority (TVA), U.S. </t>
  </si>
  <si>
    <t>Million components</t>
  </si>
  <si>
    <t>Refurbished inventory used for server deployment, maintenance, and upgrades</t>
  </si>
  <si>
    <t>Components resold into the secondary market</t>
  </si>
  <si>
    <t>Total landfill diversion rate</t>
  </si>
  <si>
    <t>Landfill diversion rate (data centers)</t>
  </si>
  <si>
    <t>Landfill diversion rate (offices)</t>
  </si>
  <si>
    <t>Google CFE</t>
  </si>
  <si>
    <t>Grid CFE</t>
  </si>
  <si>
    <t>Withdrawal </t>
  </si>
  <si>
    <t>Discharge </t>
  </si>
  <si>
    <t>Consumption </t>
  </si>
  <si>
    <t>Ashburn, Virginia </t>
  </si>
  <si>
    <t>Potable water </t>
  </si>
  <si>
    <t>Million gallons </t>
  </si>
  <si>
    <t>Berkeley County, SC </t>
  </si>
  <si>
    <t>The Dalles, OR </t>
  </si>
  <si>
    <t>Douglas County, GA </t>
  </si>
  <si>
    <t>Eemshaven, Netherlands </t>
  </si>
  <si>
    <t>Fredericia, Denmark </t>
  </si>
  <si>
    <t>Hamina, Finland </t>
  </si>
  <si>
    <t>Henderson, NV </t>
  </si>
  <si>
    <t>Jackson County, AL </t>
  </si>
  <si>
    <t>Leesburg, VA </t>
  </si>
  <si>
    <t>Lenoir, NC </t>
  </si>
  <si>
    <t>Mayes County, OK </t>
  </si>
  <si>
    <t>Middenmeer, Netherlands </t>
  </si>
  <si>
    <t>Midlothian, TX </t>
  </si>
  <si>
    <t>Montgomery County, TN </t>
  </si>
  <si>
    <t>New Albany, OH </t>
  </si>
  <si>
    <t>Papillion, NE </t>
  </si>
  <si>
    <t>Quilicura, Chile </t>
  </si>
  <si>
    <t>St. Ghislain, Belgium </t>
  </si>
  <si>
    <t>Sterling, VA </t>
  </si>
  <si>
    <t>Other data center locations </t>
  </si>
  <si>
    <t>Non-potable water </t>
  </si>
  <si>
    <t>Reclaimed wastewater </t>
  </si>
  <si>
    <t>Data centers total </t>
  </si>
  <si>
    <t>Council Bluffs, IA</t>
  </si>
  <si>
    <t xml:space="preserve"> Potable water </t>
  </si>
  <si>
    <t>Storey County, NV</t>
  </si>
  <si>
    <r>
      <t xml:space="preserve">Non-potable water </t>
    </r>
    <r>
      <rPr>
        <sz val="12"/>
        <color theme="1"/>
        <rFont val="Calibri"/>
        <family val="2"/>
        <scheme val="minor"/>
      </rPr>
      <t>176 </t>
    </r>
  </si>
  <si>
    <r>
      <t xml:space="preserve">Reclaimed wastewater </t>
    </r>
    <r>
      <rPr>
        <sz val="12"/>
        <color theme="1"/>
        <rFont val="Calibri"/>
        <family val="2"/>
        <scheme val="minor"/>
      </rPr>
      <t>171 </t>
    </r>
  </si>
  <si>
    <t>Reclaimed wastewater 171 </t>
  </si>
  <si>
    <t>Dublin, Ireland 172 </t>
  </si>
  <si>
    <t>Non-potable water 173 </t>
  </si>
  <si>
    <t>Non-potable water 176 </t>
  </si>
  <si>
    <t>Storey County, NV 177 </t>
  </si>
  <si>
    <t>Regional grid</t>
  </si>
  <si>
    <r>
      <t>Based on the average annual irrigation of golf courses in the southwest U.S. of 459 acre-ft or around 150 million gallons. Source: “</t>
    </r>
    <r>
      <rPr>
        <u/>
        <sz val="11"/>
        <color rgb="FF1E1F22"/>
        <rFont val="Helvetica"/>
        <family val="2"/>
      </rPr>
      <t>How Much Water Does Golf Use and Where Does It Come From?</t>
    </r>
    <r>
      <rPr>
        <sz val="11"/>
        <color rgb="FF1E1F22"/>
        <rFont val="Helvetica"/>
        <family val="2"/>
      </rPr>
      <t>” U.S. Golf Association, 2012. </t>
    </r>
  </si>
  <si>
    <t>Golf course equivalents (est)</t>
  </si>
  <si>
    <t xml:space="preserve">Difference </t>
  </si>
  <si>
    <t>value</t>
  </si>
  <si>
    <t>high</t>
  </si>
  <si>
    <t>medium</t>
  </si>
  <si>
    <t>equivalent</t>
  </si>
  <si>
    <t xml:space="preserve">CFE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</si>
</sst>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E1F22"/>
      <name val="Helvetica"/>
      <family val="2"/>
    </font>
    <font>
      <b/>
      <sz val="10"/>
      <color rgb="FF1E1F22"/>
      <name val="Helvetica"/>
      <family val="2"/>
    </font>
    <font>
      <sz val="10"/>
      <color rgb="FF80858A"/>
      <name val="Helvetica"/>
      <family val="2"/>
    </font>
    <font>
      <b/>
      <sz val="12"/>
      <color rgb="FF1E1F22"/>
      <name val="Calibri"/>
      <family val="2"/>
      <scheme val="minor"/>
    </font>
    <font>
      <sz val="12"/>
      <color rgb="FF1E1F22"/>
      <name val="Calibri"/>
      <family val="2"/>
      <scheme val="minor"/>
    </font>
    <font>
      <sz val="12"/>
      <color rgb="FF80858A"/>
      <name val="Calibri"/>
      <family val="2"/>
      <scheme val="minor"/>
    </font>
    <font>
      <b/>
      <sz val="12"/>
      <color rgb="FF1E1F22"/>
      <name val="Helvetica"/>
      <family val="2"/>
    </font>
    <font>
      <sz val="12"/>
      <color rgb="FF1E1F22"/>
      <name val="Helvetica"/>
      <family val="2"/>
    </font>
    <font>
      <sz val="11"/>
      <color rgb="FF1E1F22"/>
      <name val="Helvetica"/>
      <family val="2"/>
    </font>
    <font>
      <u/>
      <sz val="11"/>
      <color rgb="FF1E1F22"/>
      <name val="Helvetic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0" xfId="0" quotePrefix="1"/>
    <xf numFmtId="164" fontId="3" fillId="0" borderId="1" xfId="0" quotePrefix="1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5" fillId="0" borderId="0" xfId="0" applyFont="1"/>
    <xf numFmtId="4" fontId="4" fillId="0" borderId="0" xfId="0" applyNumberFormat="1" applyFont="1"/>
    <xf numFmtId="0" fontId="4" fillId="0" borderId="0" xfId="0" applyFont="1" applyAlignment="1">
      <alignment horizontal="center" vertical="center"/>
    </xf>
    <xf numFmtId="9" fontId="0" fillId="0" borderId="0" xfId="1" applyFont="1"/>
    <xf numFmtId="3" fontId="0" fillId="0" borderId="0" xfId="0" applyNumberFormat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4" fontId="0" fillId="0" borderId="0" xfId="0" applyNumberForma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" fontId="7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right"/>
    </xf>
    <xf numFmtId="2" fontId="7" fillId="0" borderId="1" xfId="0" quotePrefix="1" applyNumberFormat="1" applyFont="1" applyBorder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2" fontId="7" fillId="0" borderId="2" xfId="0" quotePrefix="1" applyNumberFormat="1" applyFont="1" applyBorder="1" applyAlignment="1">
      <alignment horizontal="right"/>
    </xf>
    <xf numFmtId="2" fontId="7" fillId="0" borderId="2" xfId="0" applyNumberFormat="1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/>
    <xf numFmtId="0" fontId="11" fillId="0" borderId="0" xfId="0" applyFont="1"/>
    <xf numFmtId="164" fontId="0" fillId="0" borderId="0" xfId="0" applyNumberFormat="1"/>
    <xf numFmtId="164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" fontId="6" fillId="0" borderId="7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4" fontId="6" fillId="0" borderId="8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0" borderId="1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3123-C52F-A84F-A4E7-0487DCA9347F}">
  <dimension ref="A1:J28"/>
  <sheetViews>
    <sheetView workbookViewId="0">
      <selection activeCell="A9" sqref="A9"/>
    </sheetView>
  </sheetViews>
  <sheetFormatPr defaultColWidth="11.19921875" defaultRowHeight="15.6" x14ac:dyDescent="0.3"/>
  <cols>
    <col min="1" max="1" width="37.5" bestFit="1" customWidth="1"/>
    <col min="2" max="2" width="43" customWidth="1"/>
    <col min="3" max="8" width="8.796875" customWidth="1"/>
  </cols>
  <sheetData>
    <row r="1" spans="1:10" x14ac:dyDescent="0.3">
      <c r="A1" s="33" t="s">
        <v>1</v>
      </c>
      <c r="B1" s="33" t="s">
        <v>2</v>
      </c>
      <c r="C1" s="5" t="s">
        <v>38</v>
      </c>
      <c r="D1" s="5">
        <v>2018</v>
      </c>
      <c r="E1" s="5">
        <v>2019</v>
      </c>
      <c r="F1" s="5">
        <v>2020</v>
      </c>
      <c r="G1" s="5">
        <v>2021</v>
      </c>
      <c r="H1" s="5">
        <v>2022</v>
      </c>
    </row>
    <row r="2" spans="1:10" x14ac:dyDescent="0.3">
      <c r="A2" s="34" t="s">
        <v>3</v>
      </c>
      <c r="B2" s="34" t="s">
        <v>4</v>
      </c>
      <c r="C2" s="35" t="s">
        <v>5</v>
      </c>
      <c r="D2" s="36">
        <v>1.0900000000000001</v>
      </c>
      <c r="E2" s="36">
        <v>1.0900000000000001</v>
      </c>
      <c r="F2" s="36">
        <v>1.08</v>
      </c>
      <c r="G2" s="36">
        <v>1.08</v>
      </c>
      <c r="H2" s="36">
        <v>1.0900000000000001</v>
      </c>
      <c r="I2" s="3"/>
    </row>
    <row r="3" spans="1:10" x14ac:dyDescent="0.3">
      <c r="A3" s="34" t="s">
        <v>6</v>
      </c>
      <c r="B3" s="34" t="s">
        <v>7</v>
      </c>
      <c r="C3" s="35" t="s">
        <v>5</v>
      </c>
      <c r="D3" s="36">
        <v>1.1200000000000001</v>
      </c>
      <c r="E3" s="36">
        <v>1.0900000000000001</v>
      </c>
      <c r="F3" s="36">
        <v>1.08</v>
      </c>
      <c r="G3" s="36">
        <v>1.0900000000000001</v>
      </c>
      <c r="H3" s="36">
        <v>1.0900000000000001</v>
      </c>
      <c r="I3" s="3"/>
      <c r="J3" s="3"/>
    </row>
    <row r="4" spans="1:10" x14ac:dyDescent="0.3">
      <c r="A4" s="34" t="s">
        <v>8</v>
      </c>
      <c r="B4" s="34" t="s">
        <v>9</v>
      </c>
      <c r="C4" s="35" t="s">
        <v>5</v>
      </c>
      <c r="D4" s="37" t="s">
        <v>40</v>
      </c>
      <c r="E4" s="37" t="s">
        <v>40</v>
      </c>
      <c r="F4" s="37" t="s">
        <v>40</v>
      </c>
      <c r="G4" s="37" t="s">
        <v>40</v>
      </c>
      <c r="H4" s="36">
        <v>1.1200000000000001</v>
      </c>
      <c r="I4" s="3"/>
    </row>
    <row r="5" spans="1:10" x14ac:dyDescent="0.3">
      <c r="A5" s="34" t="s">
        <v>10</v>
      </c>
      <c r="B5" s="34" t="s">
        <v>11</v>
      </c>
      <c r="C5" s="35" t="s">
        <v>5</v>
      </c>
      <c r="D5" s="36">
        <v>1.0900000000000001</v>
      </c>
      <c r="E5" s="36">
        <v>1.0900000000000001</v>
      </c>
      <c r="F5" s="36">
        <v>1.0900000000000001</v>
      </c>
      <c r="G5" s="36">
        <v>1.0900000000000001</v>
      </c>
      <c r="H5" s="36">
        <v>1.0900000000000001</v>
      </c>
      <c r="I5" s="3"/>
    </row>
    <row r="6" spans="1:10" x14ac:dyDescent="0.3">
      <c r="A6" s="34" t="s">
        <v>12</v>
      </c>
      <c r="B6" s="34" t="s">
        <v>13</v>
      </c>
      <c r="C6" s="35" t="s">
        <v>5</v>
      </c>
      <c r="D6" s="36">
        <v>1.1100000000000001</v>
      </c>
      <c r="E6" s="36">
        <v>1.1200000000000001</v>
      </c>
      <c r="F6" s="36">
        <v>1.0900000000000001</v>
      </c>
      <c r="G6" s="36">
        <v>1.0900000000000001</v>
      </c>
      <c r="H6" s="36">
        <v>1.0900000000000001</v>
      </c>
      <c r="I6" s="3"/>
    </row>
    <row r="7" spans="1:10" x14ac:dyDescent="0.3">
      <c r="A7" s="34" t="s">
        <v>14</v>
      </c>
      <c r="B7" s="34" t="s">
        <v>15</v>
      </c>
      <c r="C7" s="35" t="s">
        <v>5</v>
      </c>
      <c r="D7" s="36">
        <v>1.1100000000000001</v>
      </c>
      <c r="E7" s="36">
        <v>1.0900000000000001</v>
      </c>
      <c r="F7" s="36">
        <v>1.0900000000000001</v>
      </c>
      <c r="G7" s="36">
        <v>1.08</v>
      </c>
      <c r="H7" s="36">
        <v>1.07</v>
      </c>
      <c r="I7" s="3"/>
    </row>
    <row r="8" spans="1:10" x14ac:dyDescent="0.3">
      <c r="A8" s="34" t="s">
        <v>16</v>
      </c>
      <c r="B8" s="34" t="s">
        <v>17</v>
      </c>
      <c r="C8" s="35" t="s">
        <v>5</v>
      </c>
      <c r="D8" s="36">
        <v>1.18</v>
      </c>
      <c r="E8" s="36">
        <v>1.1499999999999999</v>
      </c>
      <c r="F8" s="36">
        <v>1.1399999999999999</v>
      </c>
      <c r="G8" s="36">
        <v>1.1299999999999999</v>
      </c>
      <c r="H8" s="36">
        <v>1.1299999999999999</v>
      </c>
      <c r="I8" s="3"/>
    </row>
    <row r="9" spans="1:10" x14ac:dyDescent="0.3">
      <c r="A9" s="34" t="s">
        <v>16</v>
      </c>
      <c r="B9" s="34" t="s">
        <v>18</v>
      </c>
      <c r="C9" s="35" t="s">
        <v>5</v>
      </c>
      <c r="D9" s="37" t="s">
        <v>40</v>
      </c>
      <c r="E9" s="37" t="s">
        <v>40</v>
      </c>
      <c r="F9" s="37" t="s">
        <v>40</v>
      </c>
      <c r="G9" s="37" t="s">
        <v>40</v>
      </c>
      <c r="H9" s="36">
        <v>1.21</v>
      </c>
      <c r="I9" s="3"/>
    </row>
    <row r="10" spans="1:10" x14ac:dyDescent="0.3">
      <c r="A10" s="34" t="s">
        <v>19</v>
      </c>
      <c r="B10" s="34" t="s">
        <v>20</v>
      </c>
      <c r="C10" s="35" t="s">
        <v>5</v>
      </c>
      <c r="D10" s="36">
        <v>1.1399999999999999</v>
      </c>
      <c r="E10" s="36">
        <v>1.1299999999999999</v>
      </c>
      <c r="F10" s="36">
        <v>1.1299999999999999</v>
      </c>
      <c r="G10" s="36">
        <v>1.1200000000000001</v>
      </c>
      <c r="H10" s="36">
        <v>1.1200000000000001</v>
      </c>
      <c r="I10" s="3"/>
    </row>
    <row r="11" spans="1:10" x14ac:dyDescent="0.3">
      <c r="A11" s="34" t="s">
        <v>21</v>
      </c>
      <c r="B11" s="34" t="s">
        <v>22</v>
      </c>
      <c r="C11" s="35" t="s">
        <v>5</v>
      </c>
      <c r="D11" s="36">
        <v>1.1200000000000001</v>
      </c>
      <c r="E11" s="36">
        <v>1.1100000000000001</v>
      </c>
      <c r="F11" s="36">
        <v>1.1100000000000001</v>
      </c>
      <c r="G11" s="36">
        <v>1.1000000000000001</v>
      </c>
      <c r="H11" s="36">
        <v>1.1000000000000001</v>
      </c>
      <c r="I11" s="3"/>
    </row>
    <row r="12" spans="1:10" x14ac:dyDescent="0.3">
      <c r="A12" s="34" t="s">
        <v>21</v>
      </c>
      <c r="B12" s="34" t="s">
        <v>23</v>
      </c>
      <c r="C12" s="35" t="s">
        <v>5</v>
      </c>
      <c r="D12" s="36">
        <v>1.1200000000000001</v>
      </c>
      <c r="E12" s="36">
        <v>1.1200000000000001</v>
      </c>
      <c r="F12" s="36">
        <v>1.1100000000000001</v>
      </c>
      <c r="G12" s="36">
        <v>1.1200000000000001</v>
      </c>
      <c r="H12" s="36">
        <v>1.1200000000000001</v>
      </c>
      <c r="I12" s="3"/>
    </row>
    <row r="13" spans="1:10" x14ac:dyDescent="0.3">
      <c r="A13" s="34" t="s">
        <v>21</v>
      </c>
      <c r="B13" s="34" t="s">
        <v>24</v>
      </c>
      <c r="C13" s="35" t="s">
        <v>5</v>
      </c>
      <c r="D13" s="36">
        <v>1.0900000000000001</v>
      </c>
      <c r="E13" s="36">
        <v>1.0900000000000001</v>
      </c>
      <c r="F13" s="36">
        <v>1.0900000000000001</v>
      </c>
      <c r="G13" s="36">
        <v>1.0900000000000001</v>
      </c>
      <c r="H13" s="36">
        <v>1.08</v>
      </c>
      <c r="I13" s="3"/>
    </row>
    <row r="14" spans="1:10" x14ac:dyDescent="0.3">
      <c r="A14" s="34" t="s">
        <v>21</v>
      </c>
      <c r="B14" s="34" t="s">
        <v>25</v>
      </c>
      <c r="C14" s="35" t="s">
        <v>5</v>
      </c>
      <c r="D14" s="36">
        <v>1.1299999999999999</v>
      </c>
      <c r="E14" s="36">
        <v>1.1100000000000001</v>
      </c>
      <c r="F14" s="36">
        <v>1.1000000000000001</v>
      </c>
      <c r="G14" s="36">
        <v>1.1100000000000001</v>
      </c>
      <c r="H14" s="36">
        <v>1.1000000000000001</v>
      </c>
      <c r="I14" s="3"/>
    </row>
    <row r="15" spans="1:10" x14ac:dyDescent="0.3">
      <c r="A15" s="34" t="s">
        <v>21</v>
      </c>
      <c r="B15" s="34" t="s">
        <v>26</v>
      </c>
      <c r="C15" s="35" t="s">
        <v>5</v>
      </c>
      <c r="D15" s="37" t="s">
        <v>40</v>
      </c>
      <c r="E15" s="36">
        <v>1.07</v>
      </c>
      <c r="F15" s="36">
        <v>1.07</v>
      </c>
      <c r="G15" s="36">
        <v>1.06</v>
      </c>
      <c r="H15" s="36">
        <v>1.07</v>
      </c>
      <c r="I15" s="3"/>
    </row>
    <row r="16" spans="1:10" x14ac:dyDescent="0.3">
      <c r="A16" s="34" t="s">
        <v>21</v>
      </c>
      <c r="B16" s="34" t="s">
        <v>27</v>
      </c>
      <c r="C16" s="35" t="s">
        <v>5</v>
      </c>
      <c r="D16" s="36">
        <v>1.1200000000000001</v>
      </c>
      <c r="E16" s="36">
        <v>1.1200000000000001</v>
      </c>
      <c r="F16" s="36">
        <v>1.1000000000000001</v>
      </c>
      <c r="G16" s="36">
        <v>1.0900000000000001</v>
      </c>
      <c r="H16" s="36">
        <v>1.0900000000000001</v>
      </c>
      <c r="I16" s="3"/>
    </row>
    <row r="17" spans="1:9" x14ac:dyDescent="0.3">
      <c r="A17" s="34" t="s">
        <v>21</v>
      </c>
      <c r="B17" s="34" t="s">
        <v>28</v>
      </c>
      <c r="C17" s="35" t="s">
        <v>5</v>
      </c>
      <c r="D17" s="37" t="s">
        <v>40</v>
      </c>
      <c r="E17" s="37" t="s">
        <v>40</v>
      </c>
      <c r="F17" s="37" t="s">
        <v>40</v>
      </c>
      <c r="G17" s="37" t="s">
        <v>40</v>
      </c>
      <c r="H17" s="36">
        <v>1.1100000000000001</v>
      </c>
      <c r="I17" s="3"/>
    </row>
    <row r="18" spans="1:9" x14ac:dyDescent="0.3">
      <c r="A18" s="34" t="s">
        <v>21</v>
      </c>
      <c r="B18" s="34" t="s">
        <v>29</v>
      </c>
      <c r="C18" s="35" t="s">
        <v>5</v>
      </c>
      <c r="D18" s="37" t="s">
        <v>40</v>
      </c>
      <c r="E18" s="37" t="s">
        <v>40</v>
      </c>
      <c r="F18" s="37" t="s">
        <v>40</v>
      </c>
      <c r="G18" s="36">
        <v>1.1299999999999999</v>
      </c>
      <c r="H18" s="36">
        <v>1.1200000000000001</v>
      </c>
      <c r="I18" s="3"/>
    </row>
    <row r="19" spans="1:9" x14ac:dyDescent="0.3">
      <c r="A19" s="34" t="s">
        <v>21</v>
      </c>
      <c r="B19" s="34" t="s">
        <v>30</v>
      </c>
      <c r="C19" s="35" t="s">
        <v>5</v>
      </c>
      <c r="D19" s="36">
        <v>1.1100000000000001</v>
      </c>
      <c r="E19" s="36">
        <v>1.1000000000000001</v>
      </c>
      <c r="F19" s="36">
        <v>1.0900000000000001</v>
      </c>
      <c r="G19" s="36">
        <v>1.0900000000000001</v>
      </c>
      <c r="H19" s="36">
        <v>1.0900000000000001</v>
      </c>
      <c r="I19" s="3"/>
    </row>
    <row r="20" spans="1:9" x14ac:dyDescent="0.3">
      <c r="A20" s="34" t="s">
        <v>21</v>
      </c>
      <c r="B20" s="34" t="s">
        <v>31</v>
      </c>
      <c r="C20" s="35" t="s">
        <v>5</v>
      </c>
      <c r="D20" s="37" t="s">
        <v>40</v>
      </c>
      <c r="E20" s="37" t="s">
        <v>40</v>
      </c>
      <c r="F20" s="37" t="s">
        <v>40</v>
      </c>
      <c r="G20" s="36">
        <v>1.1000000000000001</v>
      </c>
      <c r="H20" s="36">
        <v>1.0900000000000001</v>
      </c>
      <c r="I20" s="3"/>
    </row>
    <row r="21" spans="1:9" x14ac:dyDescent="0.3">
      <c r="A21" s="34" t="s">
        <v>21</v>
      </c>
      <c r="B21" s="34" t="s">
        <v>32</v>
      </c>
      <c r="C21" s="35" t="s">
        <v>5</v>
      </c>
      <c r="D21" s="37" t="s">
        <v>40</v>
      </c>
      <c r="E21" s="37" t="s">
        <v>40</v>
      </c>
      <c r="F21" s="37" t="s">
        <v>40</v>
      </c>
      <c r="G21" s="36">
        <v>1.1299999999999999</v>
      </c>
      <c r="H21" s="36">
        <v>1.0900000000000001</v>
      </c>
      <c r="I21" s="3"/>
    </row>
    <row r="22" spans="1:9" x14ac:dyDescent="0.3">
      <c r="A22" s="34" t="s">
        <v>21</v>
      </c>
      <c r="B22" s="34" t="s">
        <v>33</v>
      </c>
      <c r="C22" s="35" t="s">
        <v>5</v>
      </c>
      <c r="D22" s="36">
        <v>1.1000000000000001</v>
      </c>
      <c r="E22" s="36">
        <v>1.1000000000000001</v>
      </c>
      <c r="F22" s="36">
        <v>1.1200000000000001</v>
      </c>
      <c r="G22" s="36">
        <v>1.1000000000000001</v>
      </c>
      <c r="H22" s="36">
        <v>1.1000000000000001</v>
      </c>
      <c r="I22" s="3"/>
    </row>
    <row r="23" spans="1:9" x14ac:dyDescent="0.3">
      <c r="A23" s="34" t="s">
        <v>21</v>
      </c>
      <c r="B23" s="34" t="s">
        <v>34</v>
      </c>
      <c r="C23" s="35" t="s">
        <v>5</v>
      </c>
      <c r="D23" s="37" t="s">
        <v>40</v>
      </c>
      <c r="E23" s="37" t="s">
        <v>40</v>
      </c>
      <c r="F23" s="37" t="s">
        <v>40</v>
      </c>
      <c r="G23" s="37" t="s">
        <v>40</v>
      </c>
      <c r="H23" s="36">
        <v>1.1599999999999999</v>
      </c>
      <c r="I23" s="3"/>
    </row>
    <row r="24" spans="1:9" x14ac:dyDescent="0.3">
      <c r="A24" s="34" t="s">
        <v>21</v>
      </c>
      <c r="B24" s="34" t="s">
        <v>35</v>
      </c>
      <c r="C24" s="35" t="s">
        <v>5</v>
      </c>
      <c r="D24" s="37" t="s">
        <v>40</v>
      </c>
      <c r="E24" s="37" t="s">
        <v>40</v>
      </c>
      <c r="F24" s="37" t="s">
        <v>40</v>
      </c>
      <c r="G24" s="37" t="s">
        <v>40</v>
      </c>
      <c r="H24" s="36">
        <v>1.1100000000000001</v>
      </c>
      <c r="I24" s="3"/>
    </row>
    <row r="25" spans="1:9" x14ac:dyDescent="0.3">
      <c r="A25" s="34" t="s">
        <v>21</v>
      </c>
      <c r="B25" s="34" t="s">
        <v>36</v>
      </c>
      <c r="C25" s="35" t="s">
        <v>5</v>
      </c>
      <c r="D25" s="37" t="s">
        <v>40</v>
      </c>
      <c r="E25" s="37" t="s">
        <v>40</v>
      </c>
      <c r="F25" s="37" t="s">
        <v>40</v>
      </c>
      <c r="G25" s="37" t="s">
        <v>40</v>
      </c>
      <c r="H25" s="36">
        <v>1.1399999999999999</v>
      </c>
      <c r="I25" s="3"/>
    </row>
    <row r="26" spans="1:9" ht="16.2" thickBot="1" x14ac:dyDescent="0.35">
      <c r="A26" s="38" t="s">
        <v>21</v>
      </c>
      <c r="B26" s="38" t="s">
        <v>37</v>
      </c>
      <c r="C26" s="39" t="s">
        <v>5</v>
      </c>
      <c r="D26" s="40" t="s">
        <v>40</v>
      </c>
      <c r="E26" s="40" t="s">
        <v>40</v>
      </c>
      <c r="F26" s="40" t="s">
        <v>40</v>
      </c>
      <c r="G26" s="40" t="s">
        <v>40</v>
      </c>
      <c r="H26" s="41">
        <v>1.1299999999999999</v>
      </c>
      <c r="I26" s="3"/>
    </row>
    <row r="27" spans="1:9" ht="16.2" thickBot="1" x14ac:dyDescent="0.35">
      <c r="A27" s="52" t="s">
        <v>39</v>
      </c>
      <c r="B27" s="53"/>
      <c r="C27" s="30" t="s">
        <v>5</v>
      </c>
      <c r="D27" s="31">
        <f>AVERAGE(D2:D26)</f>
        <v>1.1164285714285715</v>
      </c>
      <c r="E27" s="31">
        <f t="shared" ref="E27:G27" si="0">AVERAGE(E2:E26)</f>
        <v>1.1053333333333335</v>
      </c>
      <c r="F27" s="31">
        <f t="shared" si="0"/>
        <v>1.0993333333333333</v>
      </c>
      <c r="G27" s="31">
        <f t="shared" si="0"/>
        <v>1.1000000000000001</v>
      </c>
      <c r="H27" s="32">
        <f>AVERAGE(H2:H26)</f>
        <v>1.1084000000000001</v>
      </c>
      <c r="I27" s="3"/>
    </row>
    <row r="28" spans="1:9" x14ac:dyDescent="0.3">
      <c r="H28" s="3"/>
    </row>
  </sheetData>
  <mergeCells count="1">
    <mergeCell ref="A27:B27"/>
  </mergeCells>
  <pageMargins left="0.7" right="0.7" top="0.75" bottom="0.75" header="0.3" footer="0.3"/>
  <ignoredErrors>
    <ignoredError sqref="H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1A37-4029-1740-B763-A38026011813}">
  <dimension ref="A1:E3"/>
  <sheetViews>
    <sheetView tabSelected="1" workbookViewId="0"/>
  </sheetViews>
  <sheetFormatPr defaultColWidth="11.19921875" defaultRowHeight="15.6" x14ac:dyDescent="0.3"/>
  <cols>
    <col min="1" max="1" width="44.19921875" bestFit="1" customWidth="1"/>
  </cols>
  <sheetData>
    <row r="1" spans="1:5" x14ac:dyDescent="0.3">
      <c r="A1" t="s">
        <v>154</v>
      </c>
      <c r="B1" s="4">
        <v>2019</v>
      </c>
      <c r="C1" s="4">
        <v>2020</v>
      </c>
      <c r="D1" s="4">
        <v>2021</v>
      </c>
      <c r="E1" s="4">
        <v>2022</v>
      </c>
    </row>
    <row r="2" spans="1:5" x14ac:dyDescent="0.3">
      <c r="A2" t="s">
        <v>41</v>
      </c>
      <c r="B2">
        <v>61</v>
      </c>
      <c r="C2">
        <v>67</v>
      </c>
      <c r="D2">
        <v>66</v>
      </c>
      <c r="E2">
        <v>64</v>
      </c>
    </row>
    <row r="3" spans="1:5" x14ac:dyDescent="0.3">
      <c r="B3" s="8"/>
      <c r="C3" s="8"/>
      <c r="D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ACF-0270-3B42-9F02-1397BF3106D8}">
  <dimension ref="A1:F41"/>
  <sheetViews>
    <sheetView workbookViewId="0">
      <selection activeCell="F1" sqref="F1"/>
    </sheetView>
  </sheetViews>
  <sheetFormatPr defaultColWidth="11.19921875" defaultRowHeight="15.6" x14ac:dyDescent="0.3"/>
  <cols>
    <col min="1" max="1" width="23.296875" bestFit="1" customWidth="1"/>
    <col min="2" max="2" width="48.796875" bestFit="1" customWidth="1"/>
    <col min="3" max="5" width="11.796875" customWidth="1"/>
  </cols>
  <sheetData>
    <row r="1" spans="1:6" x14ac:dyDescent="0.3">
      <c r="A1" s="1" t="s">
        <v>1</v>
      </c>
      <c r="B1" s="1" t="s">
        <v>146</v>
      </c>
      <c r="C1" s="1" t="s">
        <v>38</v>
      </c>
      <c r="D1" s="1" t="s">
        <v>106</v>
      </c>
      <c r="E1" s="1" t="s">
        <v>105</v>
      </c>
      <c r="F1" s="1" t="s">
        <v>149</v>
      </c>
    </row>
    <row r="2" spans="1:6" x14ac:dyDescent="0.3">
      <c r="A2" s="2" t="s">
        <v>43</v>
      </c>
      <c r="B2" s="2" t="s">
        <v>44</v>
      </c>
      <c r="C2" s="2" t="s">
        <v>45</v>
      </c>
      <c r="D2" s="2">
        <v>27</v>
      </c>
      <c r="E2" s="2">
        <v>27</v>
      </c>
      <c r="F2">
        <f>E2-D2</f>
        <v>0</v>
      </c>
    </row>
    <row r="3" spans="1:6" x14ac:dyDescent="0.3">
      <c r="A3" s="2" t="s">
        <v>46</v>
      </c>
      <c r="B3" s="2" t="s">
        <v>44</v>
      </c>
      <c r="C3" s="2" t="s">
        <v>45</v>
      </c>
      <c r="D3" s="2">
        <v>34</v>
      </c>
      <c r="E3" s="2">
        <v>34</v>
      </c>
      <c r="F3">
        <f t="shared" ref="F3:F41" si="0">E3-D3</f>
        <v>0</v>
      </c>
    </row>
    <row r="4" spans="1:6" x14ac:dyDescent="0.3">
      <c r="A4" s="2" t="s">
        <v>3</v>
      </c>
      <c r="B4" s="2" t="s">
        <v>47</v>
      </c>
      <c r="C4" s="2" t="s">
        <v>45</v>
      </c>
      <c r="D4" s="2">
        <v>74</v>
      </c>
      <c r="E4" s="2">
        <v>80</v>
      </c>
      <c r="F4">
        <f t="shared" si="0"/>
        <v>6</v>
      </c>
    </row>
    <row r="5" spans="1:6" x14ac:dyDescent="0.3">
      <c r="A5" s="2" t="s">
        <v>48</v>
      </c>
      <c r="B5" s="2" t="s">
        <v>49</v>
      </c>
      <c r="C5" s="2" t="s">
        <v>45</v>
      </c>
      <c r="D5" s="2">
        <v>89</v>
      </c>
      <c r="E5" s="2">
        <v>89</v>
      </c>
      <c r="F5">
        <f t="shared" si="0"/>
        <v>0</v>
      </c>
    </row>
    <row r="6" spans="1:6" x14ac:dyDescent="0.3">
      <c r="A6" s="2" t="s">
        <v>50</v>
      </c>
      <c r="B6" s="2" t="s">
        <v>51</v>
      </c>
      <c r="C6" s="2" t="s">
        <v>45</v>
      </c>
      <c r="D6" s="2">
        <v>90</v>
      </c>
      <c r="E6" s="2">
        <v>90</v>
      </c>
      <c r="F6">
        <f t="shared" si="0"/>
        <v>0</v>
      </c>
    </row>
    <row r="7" spans="1:6" x14ac:dyDescent="0.3">
      <c r="A7" s="2" t="s">
        <v>50</v>
      </c>
      <c r="B7" s="2" t="s">
        <v>52</v>
      </c>
      <c r="C7" s="2" t="s">
        <v>45</v>
      </c>
      <c r="D7" s="2">
        <v>100</v>
      </c>
      <c r="E7" s="2">
        <v>100</v>
      </c>
      <c r="F7">
        <f t="shared" si="0"/>
        <v>0</v>
      </c>
    </row>
    <row r="8" spans="1:6" x14ac:dyDescent="0.3">
      <c r="A8" s="2" t="s">
        <v>6</v>
      </c>
      <c r="B8" s="2" t="s">
        <v>53</v>
      </c>
      <c r="C8" s="2" t="s">
        <v>45</v>
      </c>
      <c r="D8" s="2">
        <v>53</v>
      </c>
      <c r="E8" s="2">
        <v>90</v>
      </c>
      <c r="F8">
        <f t="shared" si="0"/>
        <v>37</v>
      </c>
    </row>
    <row r="9" spans="1:6" x14ac:dyDescent="0.3">
      <c r="A9" s="2" t="s">
        <v>8</v>
      </c>
      <c r="B9" s="2" t="s">
        <v>54</v>
      </c>
      <c r="C9" s="2" t="s">
        <v>45</v>
      </c>
      <c r="D9" s="2">
        <v>82</v>
      </c>
      <c r="E9" s="2">
        <v>90</v>
      </c>
      <c r="F9">
        <f t="shared" si="0"/>
        <v>8</v>
      </c>
    </row>
    <row r="10" spans="1:6" x14ac:dyDescent="0.3">
      <c r="A10" s="2" t="s">
        <v>10</v>
      </c>
      <c r="B10" s="2" t="s">
        <v>55</v>
      </c>
      <c r="C10" s="2" t="s">
        <v>45</v>
      </c>
      <c r="D10" s="2">
        <v>86</v>
      </c>
      <c r="E10" s="2">
        <v>97</v>
      </c>
      <c r="F10">
        <f t="shared" si="0"/>
        <v>11</v>
      </c>
    </row>
    <row r="11" spans="1:6" x14ac:dyDescent="0.3">
      <c r="A11" s="2" t="s">
        <v>56</v>
      </c>
      <c r="B11" s="2" t="s">
        <v>57</v>
      </c>
      <c r="C11" s="2" t="s">
        <v>45</v>
      </c>
      <c r="D11" s="2">
        <v>87</v>
      </c>
      <c r="E11" s="2">
        <v>87</v>
      </c>
      <c r="F11">
        <f t="shared" si="0"/>
        <v>0</v>
      </c>
    </row>
    <row r="12" spans="1:6" x14ac:dyDescent="0.3">
      <c r="A12" s="2" t="s">
        <v>58</v>
      </c>
      <c r="B12" s="2" t="s">
        <v>58</v>
      </c>
      <c r="C12" s="2" t="s">
        <v>45</v>
      </c>
      <c r="D12" s="2">
        <v>56</v>
      </c>
      <c r="E12" s="2">
        <v>96</v>
      </c>
      <c r="F12">
        <f t="shared" si="0"/>
        <v>40</v>
      </c>
    </row>
    <row r="13" spans="1:6" x14ac:dyDescent="0.3">
      <c r="A13" s="2" t="s">
        <v>59</v>
      </c>
      <c r="B13" s="2" t="s">
        <v>60</v>
      </c>
      <c r="C13" s="2" t="s">
        <v>45</v>
      </c>
      <c r="D13" s="2">
        <v>58</v>
      </c>
      <c r="E13" s="2">
        <v>85</v>
      </c>
      <c r="F13">
        <f t="shared" si="0"/>
        <v>27</v>
      </c>
    </row>
    <row r="14" spans="1:6" x14ac:dyDescent="0.3">
      <c r="A14" s="2" t="s">
        <v>61</v>
      </c>
      <c r="B14" s="2" t="s">
        <v>61</v>
      </c>
      <c r="C14" s="2" t="s">
        <v>45</v>
      </c>
      <c r="D14" s="2">
        <v>28</v>
      </c>
      <c r="E14" s="2">
        <v>28</v>
      </c>
      <c r="F14">
        <f t="shared" si="0"/>
        <v>0</v>
      </c>
    </row>
    <row r="15" spans="1:6" x14ac:dyDescent="0.3">
      <c r="A15" s="2" t="s">
        <v>62</v>
      </c>
      <c r="B15" s="2" t="s">
        <v>63</v>
      </c>
      <c r="C15" s="2" t="s">
        <v>45</v>
      </c>
      <c r="D15" s="2">
        <v>23</v>
      </c>
      <c r="E15" s="2">
        <v>23</v>
      </c>
      <c r="F15">
        <f t="shared" si="0"/>
        <v>0</v>
      </c>
    </row>
    <row r="16" spans="1:6" x14ac:dyDescent="0.3">
      <c r="A16" s="2" t="s">
        <v>62</v>
      </c>
      <c r="B16" s="2" t="s">
        <v>64</v>
      </c>
      <c r="C16" s="2" t="s">
        <v>45</v>
      </c>
      <c r="D16" s="2">
        <v>24</v>
      </c>
      <c r="E16" s="2">
        <v>24</v>
      </c>
      <c r="F16">
        <f t="shared" si="0"/>
        <v>0</v>
      </c>
    </row>
    <row r="17" spans="1:6" x14ac:dyDescent="0.3">
      <c r="A17" s="2" t="s">
        <v>65</v>
      </c>
      <c r="B17" s="2" t="s">
        <v>66</v>
      </c>
      <c r="C17" s="2" t="s">
        <v>45</v>
      </c>
      <c r="D17" s="2">
        <v>13</v>
      </c>
      <c r="E17" s="2">
        <v>13</v>
      </c>
      <c r="F17">
        <f t="shared" si="0"/>
        <v>0</v>
      </c>
    </row>
    <row r="18" spans="1:6" x14ac:dyDescent="0.3">
      <c r="A18" s="2" t="s">
        <v>12</v>
      </c>
      <c r="B18" s="2" t="s">
        <v>67</v>
      </c>
      <c r="C18" s="2" t="s">
        <v>45</v>
      </c>
      <c r="D18" s="2">
        <v>39</v>
      </c>
      <c r="E18" s="2">
        <v>39</v>
      </c>
      <c r="F18">
        <f t="shared" si="0"/>
        <v>0</v>
      </c>
    </row>
    <row r="19" spans="1:6" x14ac:dyDescent="0.3">
      <c r="A19" s="2" t="s">
        <v>68</v>
      </c>
      <c r="B19" s="2" t="s">
        <v>69</v>
      </c>
      <c r="C19" s="2" t="s">
        <v>45</v>
      </c>
      <c r="D19" s="2">
        <v>2</v>
      </c>
      <c r="E19" s="2">
        <v>2</v>
      </c>
      <c r="F19">
        <f t="shared" si="0"/>
        <v>0</v>
      </c>
    </row>
    <row r="20" spans="1:6" x14ac:dyDescent="0.3">
      <c r="A20" s="2" t="s">
        <v>70</v>
      </c>
      <c r="B20" s="2" t="s">
        <v>71</v>
      </c>
      <c r="C20" s="2" t="s">
        <v>45</v>
      </c>
      <c r="D20" s="2">
        <v>42</v>
      </c>
      <c r="E20" s="2">
        <v>42</v>
      </c>
      <c r="F20">
        <f t="shared" si="0"/>
        <v>0</v>
      </c>
    </row>
    <row r="21" spans="1:6" x14ac:dyDescent="0.3">
      <c r="A21" s="2" t="s">
        <v>72</v>
      </c>
      <c r="B21" s="2" t="s">
        <v>73</v>
      </c>
      <c r="C21" s="2" t="s">
        <v>45</v>
      </c>
      <c r="D21" s="2">
        <v>32</v>
      </c>
      <c r="E21" s="2">
        <v>32</v>
      </c>
      <c r="F21">
        <f t="shared" si="0"/>
        <v>0</v>
      </c>
    </row>
    <row r="22" spans="1:6" x14ac:dyDescent="0.3">
      <c r="A22" s="2" t="s">
        <v>72</v>
      </c>
      <c r="B22" s="2" t="s">
        <v>74</v>
      </c>
      <c r="C22" s="2" t="s">
        <v>45</v>
      </c>
      <c r="D22" s="2">
        <v>16</v>
      </c>
      <c r="E22" s="2">
        <v>16</v>
      </c>
      <c r="F22">
        <f t="shared" si="0"/>
        <v>0</v>
      </c>
    </row>
    <row r="23" spans="1:6" x14ac:dyDescent="0.3">
      <c r="A23" s="2" t="s">
        <v>14</v>
      </c>
      <c r="B23" s="2" t="s">
        <v>75</v>
      </c>
      <c r="C23" s="2" t="s">
        <v>45</v>
      </c>
      <c r="D23" s="2">
        <v>42</v>
      </c>
      <c r="E23" s="2">
        <v>57</v>
      </c>
      <c r="F23">
        <f t="shared" si="0"/>
        <v>15</v>
      </c>
    </row>
    <row r="24" spans="1:6" x14ac:dyDescent="0.3">
      <c r="A24" s="2" t="s">
        <v>76</v>
      </c>
      <c r="B24" s="2" t="s">
        <v>77</v>
      </c>
      <c r="C24" s="2" t="s">
        <v>45</v>
      </c>
      <c r="D24" s="2">
        <v>24</v>
      </c>
      <c r="E24" s="2">
        <v>24</v>
      </c>
      <c r="F24">
        <f t="shared" si="0"/>
        <v>0</v>
      </c>
    </row>
    <row r="25" spans="1:6" x14ac:dyDescent="0.3">
      <c r="A25" s="2" t="s">
        <v>16</v>
      </c>
      <c r="B25" s="2" t="s">
        <v>78</v>
      </c>
      <c r="C25" s="2" t="s">
        <v>45</v>
      </c>
      <c r="D25" s="2">
        <v>4</v>
      </c>
      <c r="E25" s="2">
        <v>4</v>
      </c>
      <c r="F25">
        <f t="shared" si="0"/>
        <v>0</v>
      </c>
    </row>
    <row r="26" spans="1:6" x14ac:dyDescent="0.3">
      <c r="A26" s="2" t="s">
        <v>79</v>
      </c>
      <c r="B26" s="2" t="s">
        <v>80</v>
      </c>
      <c r="C26" s="2" t="s">
        <v>45</v>
      </c>
      <c r="D26" s="2">
        <v>31</v>
      </c>
      <c r="E26" s="2">
        <v>31</v>
      </c>
      <c r="F26">
        <f t="shared" si="0"/>
        <v>0</v>
      </c>
    </row>
    <row r="27" spans="1:6" x14ac:dyDescent="0.3">
      <c r="A27" s="2" t="s">
        <v>81</v>
      </c>
      <c r="B27" s="2" t="s">
        <v>82</v>
      </c>
      <c r="C27" s="2" t="s">
        <v>45</v>
      </c>
      <c r="D27" s="2">
        <v>67</v>
      </c>
      <c r="E27" s="2">
        <v>67</v>
      </c>
      <c r="F27">
        <f t="shared" si="0"/>
        <v>0</v>
      </c>
    </row>
    <row r="28" spans="1:6" x14ac:dyDescent="0.3">
      <c r="A28" s="2" t="s">
        <v>83</v>
      </c>
      <c r="B28" s="2" t="s">
        <v>84</v>
      </c>
      <c r="C28" s="2" t="s">
        <v>45</v>
      </c>
      <c r="D28" s="2">
        <v>85</v>
      </c>
      <c r="E28" s="2">
        <v>85</v>
      </c>
      <c r="F28">
        <f t="shared" si="0"/>
        <v>0</v>
      </c>
    </row>
    <row r="29" spans="1:6" x14ac:dyDescent="0.3">
      <c r="A29" s="2" t="s">
        <v>19</v>
      </c>
      <c r="B29" s="2" t="s">
        <v>85</v>
      </c>
      <c r="C29" s="2" t="s">
        <v>45</v>
      </c>
      <c r="D29" s="2">
        <v>18</v>
      </c>
      <c r="E29" s="2">
        <v>18</v>
      </c>
      <c r="F29">
        <f t="shared" si="0"/>
        <v>0</v>
      </c>
    </row>
    <row r="30" spans="1:6" x14ac:dyDescent="0.3">
      <c r="A30" s="2" t="s">
        <v>86</v>
      </c>
      <c r="B30" s="2" t="s">
        <v>87</v>
      </c>
      <c r="C30" s="2" t="s">
        <v>45</v>
      </c>
      <c r="D30" s="2">
        <v>89</v>
      </c>
      <c r="E30" s="2">
        <v>89</v>
      </c>
      <c r="F30">
        <f t="shared" si="0"/>
        <v>0</v>
      </c>
    </row>
    <row r="31" spans="1:6" x14ac:dyDescent="0.3">
      <c r="A31" s="2" t="s">
        <v>86</v>
      </c>
      <c r="B31" s="2" t="s">
        <v>88</v>
      </c>
      <c r="C31" s="2" t="s">
        <v>45</v>
      </c>
      <c r="D31" s="2">
        <v>56</v>
      </c>
      <c r="E31" s="2">
        <v>56</v>
      </c>
      <c r="F31">
        <f t="shared" si="0"/>
        <v>0</v>
      </c>
    </row>
    <row r="32" spans="1:6" x14ac:dyDescent="0.3">
      <c r="A32" s="2" t="s">
        <v>86</v>
      </c>
      <c r="B32" s="2" t="s">
        <v>89</v>
      </c>
      <c r="C32" s="2" t="s">
        <v>45</v>
      </c>
      <c r="D32" s="2">
        <v>59</v>
      </c>
      <c r="E32" s="2">
        <v>63</v>
      </c>
      <c r="F32">
        <f t="shared" si="0"/>
        <v>4</v>
      </c>
    </row>
    <row r="33" spans="1:6" x14ac:dyDescent="0.3">
      <c r="A33" s="2" t="s">
        <v>86</v>
      </c>
      <c r="B33" s="2" t="s">
        <v>90</v>
      </c>
      <c r="C33" s="2" t="s">
        <v>45</v>
      </c>
      <c r="D33" s="2">
        <v>41</v>
      </c>
      <c r="E33" s="2">
        <v>41</v>
      </c>
      <c r="F33">
        <f t="shared" si="0"/>
        <v>0</v>
      </c>
    </row>
    <row r="34" spans="1:6" x14ac:dyDescent="0.3">
      <c r="A34" s="2" t="s">
        <v>86</v>
      </c>
      <c r="B34" s="2" t="s">
        <v>91</v>
      </c>
      <c r="C34" s="2" t="s">
        <v>45</v>
      </c>
      <c r="D34" s="2">
        <v>35</v>
      </c>
      <c r="E34" s="2">
        <v>96</v>
      </c>
      <c r="F34">
        <f t="shared" si="0"/>
        <v>61</v>
      </c>
    </row>
    <row r="35" spans="1:6" x14ac:dyDescent="0.3">
      <c r="A35" s="2" t="s">
        <v>86</v>
      </c>
      <c r="B35" s="2" t="s">
        <v>92</v>
      </c>
      <c r="C35" s="2" t="s">
        <v>45</v>
      </c>
      <c r="D35" s="2">
        <v>27</v>
      </c>
      <c r="E35" s="2">
        <v>27</v>
      </c>
      <c r="F35">
        <f t="shared" si="0"/>
        <v>0</v>
      </c>
    </row>
    <row r="36" spans="1:6" x14ac:dyDescent="0.3">
      <c r="A36" s="2" t="s">
        <v>86</v>
      </c>
      <c r="B36" s="2" t="s">
        <v>93</v>
      </c>
      <c r="C36" s="2" t="s">
        <v>45</v>
      </c>
      <c r="D36" s="2">
        <v>31</v>
      </c>
      <c r="E36" s="2">
        <v>31</v>
      </c>
      <c r="F36">
        <f t="shared" si="0"/>
        <v>0</v>
      </c>
    </row>
    <row r="37" spans="1:6" x14ac:dyDescent="0.3">
      <c r="A37" s="2" t="s">
        <v>86</v>
      </c>
      <c r="B37" s="2" t="s">
        <v>94</v>
      </c>
      <c r="C37" s="2" t="s">
        <v>45</v>
      </c>
      <c r="D37" s="2">
        <v>40</v>
      </c>
      <c r="E37" s="2">
        <v>60</v>
      </c>
      <c r="F37">
        <f t="shared" si="0"/>
        <v>20</v>
      </c>
    </row>
    <row r="38" spans="1:6" x14ac:dyDescent="0.3">
      <c r="A38" s="2" t="s">
        <v>86</v>
      </c>
      <c r="B38" s="2" t="s">
        <v>95</v>
      </c>
      <c r="C38" s="2" t="s">
        <v>45</v>
      </c>
      <c r="D38" s="2">
        <v>26</v>
      </c>
      <c r="E38" s="2">
        <v>26</v>
      </c>
      <c r="F38">
        <f t="shared" si="0"/>
        <v>0</v>
      </c>
    </row>
    <row r="39" spans="1:6" x14ac:dyDescent="0.3">
      <c r="A39" s="2" t="s">
        <v>86</v>
      </c>
      <c r="B39" s="2" t="s">
        <v>96</v>
      </c>
      <c r="C39" s="2" t="s">
        <v>45</v>
      </c>
      <c r="D39" s="2">
        <v>28</v>
      </c>
      <c r="E39" s="2">
        <v>40</v>
      </c>
      <c r="F39">
        <f t="shared" si="0"/>
        <v>12</v>
      </c>
    </row>
    <row r="40" spans="1:6" x14ac:dyDescent="0.3">
      <c r="A40" s="2" t="s">
        <v>86</v>
      </c>
      <c r="B40" s="2" t="s">
        <v>97</v>
      </c>
      <c r="C40" s="2" t="s">
        <v>45</v>
      </c>
      <c r="D40" s="2">
        <v>47</v>
      </c>
      <c r="E40" s="2">
        <v>87</v>
      </c>
      <c r="F40">
        <f t="shared" si="0"/>
        <v>40</v>
      </c>
    </row>
    <row r="41" spans="1:6" x14ac:dyDescent="0.3">
      <c r="A41" s="2" t="s">
        <v>86</v>
      </c>
      <c r="B41" s="2" t="s">
        <v>98</v>
      </c>
      <c r="C41" s="2" t="s">
        <v>45</v>
      </c>
      <c r="D41" s="2">
        <v>52</v>
      </c>
      <c r="E41" s="2">
        <v>63</v>
      </c>
      <c r="F41">
        <f t="shared" si="0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8DBA-9FE8-FE4C-AF7E-0E01873C9235}">
  <dimension ref="A1:G4"/>
  <sheetViews>
    <sheetView workbookViewId="0">
      <selection activeCell="A4" sqref="A4"/>
    </sheetView>
  </sheetViews>
  <sheetFormatPr defaultColWidth="11.19921875" defaultRowHeight="15.6" x14ac:dyDescent="0.3"/>
  <cols>
    <col min="1" max="1" width="28.69921875" bestFit="1" customWidth="1"/>
  </cols>
  <sheetData>
    <row r="1" spans="1:7" x14ac:dyDescent="0.3">
      <c r="B1" t="s">
        <v>38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3">
      <c r="A2" s="2" t="s">
        <v>103</v>
      </c>
      <c r="B2" s="2" t="s">
        <v>42</v>
      </c>
      <c r="C2" s="2">
        <v>87</v>
      </c>
      <c r="D2" s="2">
        <v>90</v>
      </c>
      <c r="E2" s="2">
        <v>81</v>
      </c>
      <c r="F2" s="2">
        <v>78</v>
      </c>
      <c r="G2" s="2">
        <v>86</v>
      </c>
    </row>
    <row r="3" spans="1:7" x14ac:dyDescent="0.3">
      <c r="A3" s="2" t="s">
        <v>104</v>
      </c>
      <c r="B3" s="2" t="s">
        <v>42</v>
      </c>
      <c r="C3" s="2">
        <v>76</v>
      </c>
      <c r="D3" s="2">
        <v>71</v>
      </c>
      <c r="E3" s="2">
        <v>71</v>
      </c>
      <c r="F3" s="2">
        <v>64</v>
      </c>
      <c r="G3" s="2">
        <v>75</v>
      </c>
    </row>
    <row r="4" spans="1:7" x14ac:dyDescent="0.3">
      <c r="A4" s="1" t="s">
        <v>102</v>
      </c>
      <c r="B4" s="1" t="s">
        <v>42</v>
      </c>
      <c r="C4" s="1">
        <v>80</v>
      </c>
      <c r="D4" s="1">
        <v>77</v>
      </c>
      <c r="E4" s="1">
        <v>77</v>
      </c>
      <c r="F4" s="1">
        <v>77</v>
      </c>
      <c r="G4" s="1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D53A-46CF-324E-A770-83C918CFC849}">
  <dimension ref="A1:G3"/>
  <sheetViews>
    <sheetView workbookViewId="0">
      <selection activeCell="A4" sqref="A4"/>
    </sheetView>
  </sheetViews>
  <sheetFormatPr defaultColWidth="11.19921875" defaultRowHeight="15.6" x14ac:dyDescent="0.3"/>
  <cols>
    <col min="1" max="1" width="66.5" bestFit="1" customWidth="1"/>
  </cols>
  <sheetData>
    <row r="1" spans="1:7" x14ac:dyDescent="0.3">
      <c r="A1" s="7"/>
      <c r="B1" s="7" t="s">
        <v>38</v>
      </c>
      <c r="C1" s="7">
        <v>2018</v>
      </c>
      <c r="D1" s="7">
        <v>2019</v>
      </c>
      <c r="E1" s="7">
        <v>2020</v>
      </c>
      <c r="F1" s="7">
        <v>2021</v>
      </c>
      <c r="G1" s="7">
        <v>2022</v>
      </c>
    </row>
    <row r="2" spans="1:7" x14ac:dyDescent="0.3">
      <c r="A2" s="6" t="s">
        <v>100</v>
      </c>
      <c r="B2" s="6" t="s">
        <v>42</v>
      </c>
      <c r="C2" s="9" t="s">
        <v>40</v>
      </c>
      <c r="D2" s="9" t="s">
        <v>40</v>
      </c>
      <c r="E2" s="10">
        <v>10</v>
      </c>
      <c r="F2" s="10">
        <v>13</v>
      </c>
      <c r="G2" s="10">
        <v>21</v>
      </c>
    </row>
    <row r="3" spans="1:7" x14ac:dyDescent="0.3">
      <c r="A3" s="6" t="s">
        <v>101</v>
      </c>
      <c r="B3" s="6" t="s">
        <v>99</v>
      </c>
      <c r="C3" s="10">
        <v>3.5</v>
      </c>
      <c r="D3" s="10">
        <v>10</v>
      </c>
      <c r="E3" s="10">
        <v>8.1999999999999993</v>
      </c>
      <c r="F3" s="10">
        <v>4.9000000000000004</v>
      </c>
      <c r="G3" s="1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5E60-8047-4842-91C1-17ED57839293}">
  <dimension ref="A1:G32"/>
  <sheetViews>
    <sheetView zoomScale="85" workbookViewId="0">
      <selection activeCell="G26" sqref="G26"/>
    </sheetView>
  </sheetViews>
  <sheetFormatPr defaultColWidth="11.19921875" defaultRowHeight="15.6" x14ac:dyDescent="0.3"/>
  <cols>
    <col min="1" max="1" width="26" bestFit="1" customWidth="1"/>
    <col min="2" max="2" width="15.69921875" bestFit="1" customWidth="1"/>
    <col min="3" max="3" width="12.296875" bestFit="1" customWidth="1"/>
    <col min="4" max="4" width="11.296875" bestFit="1" customWidth="1"/>
    <col min="5" max="5" width="14.69921875" bestFit="1" customWidth="1"/>
    <col min="6" max="6" width="16.796875" customWidth="1"/>
  </cols>
  <sheetData>
    <row r="1" spans="1:7" ht="31.2" x14ac:dyDescent="0.3">
      <c r="A1" s="27" t="s">
        <v>2</v>
      </c>
      <c r="B1" s="27" t="s">
        <v>0</v>
      </c>
      <c r="C1" s="27" t="s">
        <v>107</v>
      </c>
      <c r="D1" s="27" t="s">
        <v>108</v>
      </c>
      <c r="E1" s="27" t="s">
        <v>109</v>
      </c>
      <c r="F1" s="51" t="s">
        <v>148</v>
      </c>
      <c r="G1" s="67" t="s">
        <v>150</v>
      </c>
    </row>
    <row r="2" spans="1:7" x14ac:dyDescent="0.3">
      <c r="A2" s="43" t="s">
        <v>110</v>
      </c>
      <c r="B2" s="44" t="s">
        <v>112</v>
      </c>
      <c r="C2" s="45">
        <v>48.8</v>
      </c>
      <c r="D2" s="45">
        <v>3.8</v>
      </c>
      <c r="E2" s="45">
        <v>45</v>
      </c>
      <c r="F2" s="50">
        <f t="shared" ref="F2:F26" si="0">E2/$A$32</f>
        <v>0.3</v>
      </c>
      <c r="G2" s="49" t="s">
        <v>153</v>
      </c>
    </row>
    <row r="3" spans="1:7" x14ac:dyDescent="0.3">
      <c r="A3" s="43" t="s">
        <v>113</v>
      </c>
      <c r="B3" s="44" t="s">
        <v>112</v>
      </c>
      <c r="C3" s="45">
        <v>732.4</v>
      </c>
      <c r="D3" s="45">
        <v>70.3</v>
      </c>
      <c r="E3" s="45">
        <v>662.1</v>
      </c>
      <c r="F3" s="50">
        <f t="shared" si="0"/>
        <v>4.4140000000000006</v>
      </c>
      <c r="G3" s="49" t="s">
        <v>151</v>
      </c>
    </row>
    <row r="4" spans="1:7" x14ac:dyDescent="0.3">
      <c r="A4" s="43" t="s">
        <v>136</v>
      </c>
      <c r="B4" s="44" t="s">
        <v>112</v>
      </c>
      <c r="C4" s="45">
        <v>1236</v>
      </c>
      <c r="D4" s="45">
        <v>339.9</v>
      </c>
      <c r="E4" s="45">
        <v>896.1</v>
      </c>
      <c r="F4" s="50">
        <f t="shared" si="0"/>
        <v>5.9740000000000002</v>
      </c>
      <c r="G4" s="49" t="s">
        <v>151</v>
      </c>
    </row>
    <row r="5" spans="1:7" x14ac:dyDescent="0.3">
      <c r="A5" s="43" t="s">
        <v>114</v>
      </c>
      <c r="B5" s="44" t="s">
        <v>112</v>
      </c>
      <c r="C5" s="45">
        <v>352.2</v>
      </c>
      <c r="D5" s="45">
        <v>78</v>
      </c>
      <c r="E5" s="45">
        <v>274.2</v>
      </c>
      <c r="F5" s="50">
        <f t="shared" si="0"/>
        <v>1.8279999999999998</v>
      </c>
      <c r="G5" s="49" t="s">
        <v>152</v>
      </c>
    </row>
    <row r="6" spans="1:7" x14ac:dyDescent="0.3">
      <c r="A6" s="43" t="s">
        <v>115</v>
      </c>
      <c r="B6" s="44" t="s">
        <v>112</v>
      </c>
      <c r="C6" s="45">
        <v>378.3</v>
      </c>
      <c r="D6" s="45">
        <v>73.099999999999994</v>
      </c>
      <c r="E6" s="45">
        <v>305.2</v>
      </c>
      <c r="F6" s="50">
        <f t="shared" si="0"/>
        <v>2.0346666666666664</v>
      </c>
      <c r="G6" s="49" t="s">
        <v>151</v>
      </c>
    </row>
    <row r="7" spans="1:7" x14ac:dyDescent="0.3">
      <c r="A7" s="43" t="s">
        <v>142</v>
      </c>
      <c r="B7" s="44" t="s">
        <v>112</v>
      </c>
      <c r="C7" s="45">
        <v>0.6</v>
      </c>
      <c r="D7" s="45">
        <v>0.5</v>
      </c>
      <c r="E7" s="45">
        <v>0.1</v>
      </c>
      <c r="F7" s="50">
        <f t="shared" si="0"/>
        <v>6.6666666666666675E-4</v>
      </c>
      <c r="G7" s="49" t="s">
        <v>153</v>
      </c>
    </row>
    <row r="8" spans="1:7" x14ac:dyDescent="0.3">
      <c r="A8" s="43" t="s">
        <v>116</v>
      </c>
      <c r="B8" s="44" t="s">
        <v>112</v>
      </c>
      <c r="C8" s="45">
        <v>336.7</v>
      </c>
      <c r="D8" s="45">
        <v>109.9</v>
      </c>
      <c r="E8" s="45">
        <v>226.8</v>
      </c>
      <c r="F8" s="50">
        <f t="shared" si="0"/>
        <v>1.512</v>
      </c>
      <c r="G8" s="49" t="s">
        <v>152</v>
      </c>
    </row>
    <row r="9" spans="1:7" x14ac:dyDescent="0.3">
      <c r="A9" s="43" t="s">
        <v>117</v>
      </c>
      <c r="B9" s="44" t="s">
        <v>112</v>
      </c>
      <c r="C9" s="45">
        <v>26.9</v>
      </c>
      <c r="D9" s="45">
        <v>7.7</v>
      </c>
      <c r="E9" s="45">
        <v>19.2</v>
      </c>
      <c r="F9" s="50">
        <f t="shared" si="0"/>
        <v>0.128</v>
      </c>
      <c r="G9" s="49" t="s">
        <v>153</v>
      </c>
    </row>
    <row r="10" spans="1:7" x14ac:dyDescent="0.3">
      <c r="A10" s="43" t="s">
        <v>118</v>
      </c>
      <c r="B10" s="44" t="s">
        <v>112</v>
      </c>
      <c r="C10" s="45">
        <v>3.9</v>
      </c>
      <c r="D10" s="45">
        <v>3.5</v>
      </c>
      <c r="E10" s="45">
        <v>0.4</v>
      </c>
      <c r="F10" s="50">
        <f t="shared" si="0"/>
        <v>2.666666666666667E-3</v>
      </c>
      <c r="G10" s="49" t="s">
        <v>153</v>
      </c>
    </row>
    <row r="11" spans="1:7" x14ac:dyDescent="0.3">
      <c r="A11" s="43" t="s">
        <v>119</v>
      </c>
      <c r="B11" s="44" t="s">
        <v>112</v>
      </c>
      <c r="C11" s="45">
        <v>133.19999999999999</v>
      </c>
      <c r="D11" s="45">
        <v>51.1</v>
      </c>
      <c r="E11" s="45">
        <v>82.1</v>
      </c>
      <c r="F11" s="50">
        <f t="shared" si="0"/>
        <v>0.54733333333333334</v>
      </c>
      <c r="G11" s="49" t="s">
        <v>153</v>
      </c>
    </row>
    <row r="12" spans="1:7" x14ac:dyDescent="0.3">
      <c r="A12" s="43" t="s">
        <v>120</v>
      </c>
      <c r="B12" s="44" t="s">
        <v>112</v>
      </c>
      <c r="C12" s="45">
        <v>113.4</v>
      </c>
      <c r="D12" s="45">
        <v>19.399999999999999</v>
      </c>
      <c r="E12" s="45">
        <v>94</v>
      </c>
      <c r="F12" s="50">
        <f t="shared" si="0"/>
        <v>0.62666666666666671</v>
      </c>
      <c r="G12" s="49" t="s">
        <v>153</v>
      </c>
    </row>
    <row r="13" spans="1:7" x14ac:dyDescent="0.3">
      <c r="A13" s="43" t="s">
        <v>121</v>
      </c>
      <c r="B13" s="44" t="s">
        <v>112</v>
      </c>
      <c r="C13" s="45">
        <v>155.19999999999999</v>
      </c>
      <c r="D13" s="45">
        <v>26.3</v>
      </c>
      <c r="E13" s="45">
        <v>128.9</v>
      </c>
      <c r="F13" s="50">
        <f t="shared" si="0"/>
        <v>0.85933333333333339</v>
      </c>
      <c r="G13" s="49" t="s">
        <v>153</v>
      </c>
    </row>
    <row r="14" spans="1:7" x14ac:dyDescent="0.3">
      <c r="A14" s="43" t="s">
        <v>122</v>
      </c>
      <c r="B14" s="44" t="s">
        <v>112</v>
      </c>
      <c r="C14" s="45">
        <v>349.5</v>
      </c>
      <c r="D14" s="45">
        <v>29</v>
      </c>
      <c r="E14" s="45">
        <v>320.5</v>
      </c>
      <c r="F14" s="50">
        <f t="shared" si="0"/>
        <v>2.1366666666666667</v>
      </c>
      <c r="G14" s="49" t="s">
        <v>151</v>
      </c>
    </row>
    <row r="15" spans="1:7" x14ac:dyDescent="0.3">
      <c r="A15" s="43" t="s">
        <v>123</v>
      </c>
      <c r="B15" s="44" t="s">
        <v>112</v>
      </c>
      <c r="C15" s="45">
        <v>896.8</v>
      </c>
      <c r="D15" s="45">
        <v>207.1</v>
      </c>
      <c r="E15" s="45">
        <v>689.7</v>
      </c>
      <c r="F15" s="50">
        <f t="shared" si="0"/>
        <v>4.5979999999999999</v>
      </c>
      <c r="G15" s="49" t="s">
        <v>151</v>
      </c>
    </row>
    <row r="16" spans="1:7" x14ac:dyDescent="0.3">
      <c r="A16" s="43" t="s">
        <v>124</v>
      </c>
      <c r="B16" s="44" t="s">
        <v>112</v>
      </c>
      <c r="C16" s="45">
        <v>6.7</v>
      </c>
      <c r="D16" s="45">
        <v>2</v>
      </c>
      <c r="E16" s="45">
        <v>4.7</v>
      </c>
      <c r="F16" s="50">
        <f t="shared" si="0"/>
        <v>3.1333333333333331E-2</v>
      </c>
      <c r="G16" s="49" t="s">
        <v>153</v>
      </c>
    </row>
    <row r="17" spans="1:7" x14ac:dyDescent="0.3">
      <c r="A17" s="43" t="s">
        <v>125</v>
      </c>
      <c r="B17" s="44" t="s">
        <v>112</v>
      </c>
      <c r="C17" s="45">
        <v>117.3</v>
      </c>
      <c r="D17" s="45">
        <v>24</v>
      </c>
      <c r="E17" s="45">
        <v>93.3</v>
      </c>
      <c r="F17" s="50">
        <f t="shared" si="0"/>
        <v>0.622</v>
      </c>
      <c r="G17" s="49" t="s">
        <v>153</v>
      </c>
    </row>
    <row r="18" spans="1:7" x14ac:dyDescent="0.3">
      <c r="A18" s="43" t="s">
        <v>126</v>
      </c>
      <c r="B18" s="44" t="s">
        <v>112</v>
      </c>
      <c r="C18" s="45">
        <v>285.3</v>
      </c>
      <c r="D18" s="45">
        <v>36.6</v>
      </c>
      <c r="E18" s="45">
        <v>248.7</v>
      </c>
      <c r="F18" s="50">
        <f t="shared" si="0"/>
        <v>1.6579999999999999</v>
      </c>
      <c r="G18" s="49" t="s">
        <v>152</v>
      </c>
    </row>
    <row r="19" spans="1:7" x14ac:dyDescent="0.3">
      <c r="A19" s="43" t="s">
        <v>127</v>
      </c>
      <c r="B19" s="44" t="s">
        <v>112</v>
      </c>
      <c r="C19" s="45">
        <v>69.900000000000006</v>
      </c>
      <c r="D19" s="45">
        <v>20.3</v>
      </c>
      <c r="E19" s="45">
        <v>49.6</v>
      </c>
      <c r="F19" s="50">
        <f t="shared" si="0"/>
        <v>0.33066666666666666</v>
      </c>
      <c r="G19" s="49" t="s">
        <v>153</v>
      </c>
    </row>
    <row r="20" spans="1:7" x14ac:dyDescent="0.3">
      <c r="A20" s="43" t="s">
        <v>128</v>
      </c>
      <c r="B20" s="44" t="s">
        <v>112</v>
      </c>
      <c r="C20" s="45">
        <v>68.400000000000006</v>
      </c>
      <c r="D20" s="45">
        <v>21.8</v>
      </c>
      <c r="E20" s="45">
        <v>46.6</v>
      </c>
      <c r="F20" s="50">
        <f t="shared" si="0"/>
        <v>0.3106666666666667</v>
      </c>
      <c r="G20" s="49" t="s">
        <v>153</v>
      </c>
    </row>
    <row r="21" spans="1:7" x14ac:dyDescent="0.3">
      <c r="A21" s="43" t="s">
        <v>129</v>
      </c>
      <c r="B21" s="44" t="s">
        <v>112</v>
      </c>
      <c r="C21" s="45">
        <v>186.5</v>
      </c>
      <c r="D21" s="45">
        <v>82.9</v>
      </c>
      <c r="E21" s="45">
        <v>103.6</v>
      </c>
      <c r="F21" s="50">
        <f t="shared" si="0"/>
        <v>0.69066666666666665</v>
      </c>
      <c r="G21" s="49" t="s">
        <v>153</v>
      </c>
    </row>
    <row r="22" spans="1:7" x14ac:dyDescent="0.3">
      <c r="A22" s="43" t="s">
        <v>130</v>
      </c>
      <c r="B22" s="44" t="s">
        <v>112</v>
      </c>
      <c r="C22" s="45">
        <v>382.4</v>
      </c>
      <c r="D22" s="45">
        <v>111.8</v>
      </c>
      <c r="E22" s="45">
        <v>270.60000000000002</v>
      </c>
      <c r="F22" s="50">
        <f t="shared" si="0"/>
        <v>1.804</v>
      </c>
      <c r="G22" s="49" t="s">
        <v>152</v>
      </c>
    </row>
    <row r="23" spans="1:7" x14ac:dyDescent="0.3">
      <c r="A23" s="43" t="s">
        <v>131</v>
      </c>
      <c r="B23" s="44" t="s">
        <v>112</v>
      </c>
      <c r="C23" s="45">
        <v>74.900000000000006</v>
      </c>
      <c r="D23" s="45">
        <v>19.5</v>
      </c>
      <c r="E23" s="45">
        <v>55.4</v>
      </c>
      <c r="F23" s="50">
        <f t="shared" si="0"/>
        <v>0.36933333333333335</v>
      </c>
      <c r="G23" s="49" t="s">
        <v>153</v>
      </c>
    </row>
    <row r="24" spans="1:7" x14ac:dyDescent="0.3">
      <c r="A24" s="43" t="s">
        <v>138</v>
      </c>
      <c r="B24" s="44" t="s">
        <v>112</v>
      </c>
      <c r="C24" s="45">
        <v>2.1</v>
      </c>
      <c r="D24" s="45">
        <v>1.9</v>
      </c>
      <c r="E24" s="45">
        <v>0.2</v>
      </c>
      <c r="F24" s="50">
        <f t="shared" si="0"/>
        <v>1.3333333333333335E-3</v>
      </c>
      <c r="G24" s="49" t="s">
        <v>153</v>
      </c>
    </row>
    <row r="25" spans="1:7" x14ac:dyDescent="0.3">
      <c r="A25" s="43" t="s">
        <v>132</v>
      </c>
      <c r="B25" s="44" t="s">
        <v>112</v>
      </c>
      <c r="C25" s="45">
        <v>664.3</v>
      </c>
      <c r="D25" s="45">
        <v>61.4</v>
      </c>
      <c r="E25" s="45">
        <v>602.9</v>
      </c>
      <c r="F25" s="50">
        <f t="shared" si="0"/>
        <v>4.019333333333333</v>
      </c>
      <c r="G25" s="49" t="s">
        <v>151</v>
      </c>
    </row>
    <row r="26" spans="1:7" x14ac:dyDescent="0.3">
      <c r="A26" s="42" t="s">
        <v>135</v>
      </c>
      <c r="B26" s="46" t="s">
        <v>112</v>
      </c>
      <c r="C26" s="47">
        <f>SUM(C2:C25)</f>
        <v>6621.6999999999989</v>
      </c>
      <c r="D26" s="47">
        <f>SUM(D2:D25)</f>
        <v>1401.8</v>
      </c>
      <c r="E26" s="47">
        <f>SUM(E2:E25)</f>
        <v>5219.9000000000005</v>
      </c>
      <c r="F26" s="50">
        <f t="shared" si="0"/>
        <v>34.799333333333337</v>
      </c>
      <c r="G26" s="49"/>
    </row>
    <row r="27" spans="1:7" x14ac:dyDescent="0.3">
      <c r="A27" s="11"/>
      <c r="B27" s="13"/>
      <c r="C27" s="11"/>
      <c r="D27" s="1"/>
      <c r="E27" s="1"/>
    </row>
    <row r="28" spans="1:7" x14ac:dyDescent="0.3">
      <c r="A28" s="11"/>
      <c r="B28" s="13"/>
      <c r="C28" s="11"/>
      <c r="D28" s="12"/>
      <c r="E28" s="12"/>
    </row>
    <row r="29" spans="1:7" x14ac:dyDescent="0.3">
      <c r="A29" s="11"/>
      <c r="B29" s="13"/>
      <c r="C29" s="11"/>
      <c r="D29" s="1"/>
      <c r="E29" s="1"/>
    </row>
    <row r="31" spans="1:7" x14ac:dyDescent="0.3">
      <c r="A31" s="48" t="s">
        <v>147</v>
      </c>
    </row>
    <row r="32" spans="1:7" x14ac:dyDescent="0.3">
      <c r="A32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D30B-244E-404B-AA87-A1F607158964}">
  <dimension ref="A1:L58"/>
  <sheetViews>
    <sheetView topLeftCell="A26" workbookViewId="0">
      <selection activeCell="K7" sqref="K7"/>
    </sheetView>
  </sheetViews>
  <sheetFormatPr defaultColWidth="10.796875" defaultRowHeight="15.6" x14ac:dyDescent="0.3"/>
  <cols>
    <col min="1" max="1" width="22" bestFit="1" customWidth="1"/>
    <col min="2" max="5" width="13.796875" customWidth="1"/>
    <col min="10" max="10" width="24.5" bestFit="1" customWidth="1"/>
    <col min="11" max="11" width="8.19921875" bestFit="1" customWidth="1"/>
    <col min="12" max="12" width="8.796875" customWidth="1"/>
  </cols>
  <sheetData>
    <row r="1" spans="1:12" x14ac:dyDescent="0.3">
      <c r="A1" s="17" t="s">
        <v>2</v>
      </c>
      <c r="B1" s="17" t="s">
        <v>0</v>
      </c>
      <c r="C1" s="17" t="s">
        <v>107</v>
      </c>
      <c r="D1" s="17" t="s">
        <v>108</v>
      </c>
      <c r="E1" s="17" t="s">
        <v>109</v>
      </c>
      <c r="J1" t="s">
        <v>111</v>
      </c>
      <c r="K1" s="18">
        <v>5120.6000000000004</v>
      </c>
      <c r="L1" s="14">
        <f>K1/K5</f>
        <v>0.77330594862346547</v>
      </c>
    </row>
    <row r="2" spans="1:12" x14ac:dyDescent="0.3">
      <c r="A2" s="19" t="s">
        <v>110</v>
      </c>
      <c r="B2" s="63" t="s">
        <v>112</v>
      </c>
      <c r="C2" s="19">
        <v>48.8</v>
      </c>
      <c r="D2" s="64">
        <v>3.8</v>
      </c>
      <c r="E2" s="64">
        <v>45</v>
      </c>
      <c r="J2" t="s">
        <v>139</v>
      </c>
      <c r="K2">
        <v>839.1</v>
      </c>
      <c r="L2" s="14">
        <f>K2/K5</f>
        <v>0.12671972454203606</v>
      </c>
    </row>
    <row r="3" spans="1:12" x14ac:dyDescent="0.3">
      <c r="A3" s="20" t="s">
        <v>111</v>
      </c>
      <c r="B3" s="63"/>
      <c r="C3" s="20">
        <v>48.8</v>
      </c>
      <c r="D3" s="64"/>
      <c r="E3" s="64"/>
      <c r="J3" t="s">
        <v>140</v>
      </c>
      <c r="K3">
        <v>661.9</v>
      </c>
      <c r="L3" s="14">
        <f>K3/K5</f>
        <v>9.9959224972439115E-2</v>
      </c>
    </row>
    <row r="4" spans="1:12" x14ac:dyDescent="0.3">
      <c r="A4" s="19" t="s">
        <v>113</v>
      </c>
      <c r="B4" s="63" t="s">
        <v>112</v>
      </c>
      <c r="C4" s="19">
        <v>732.4</v>
      </c>
      <c r="D4" s="64">
        <v>70.3</v>
      </c>
      <c r="E4" s="64">
        <v>662.1</v>
      </c>
    </row>
    <row r="5" spans="1:12" x14ac:dyDescent="0.3">
      <c r="A5" s="20" t="s">
        <v>111</v>
      </c>
      <c r="B5" s="63"/>
      <c r="C5" s="20">
        <v>732.4</v>
      </c>
      <c r="D5" s="64"/>
      <c r="E5" s="64"/>
      <c r="K5" s="15">
        <f>'Water Use'!C26</f>
        <v>6621.6999999999989</v>
      </c>
    </row>
    <row r="6" spans="1:12" x14ac:dyDescent="0.3">
      <c r="A6" s="19" t="s">
        <v>136</v>
      </c>
      <c r="B6" s="63" t="s">
        <v>112</v>
      </c>
      <c r="C6" s="21">
        <v>1236</v>
      </c>
      <c r="D6" s="64">
        <v>339.9</v>
      </c>
      <c r="E6" s="64">
        <v>896.1</v>
      </c>
    </row>
    <row r="7" spans="1:12" x14ac:dyDescent="0.3">
      <c r="A7" s="20" t="s">
        <v>137</v>
      </c>
      <c r="B7" s="63"/>
      <c r="C7" s="22">
        <v>1236</v>
      </c>
      <c r="D7" s="64"/>
      <c r="E7" s="64"/>
    </row>
    <row r="8" spans="1:12" x14ac:dyDescent="0.3">
      <c r="A8" s="19" t="s">
        <v>114</v>
      </c>
      <c r="B8" s="63" t="s">
        <v>112</v>
      </c>
      <c r="C8" s="19">
        <v>352.2</v>
      </c>
      <c r="D8" s="64">
        <v>78</v>
      </c>
      <c r="E8" s="64">
        <v>274.2</v>
      </c>
    </row>
    <row r="9" spans="1:12" x14ac:dyDescent="0.3">
      <c r="A9" s="20" t="s">
        <v>111</v>
      </c>
      <c r="B9" s="63"/>
      <c r="C9" s="20">
        <v>352.2</v>
      </c>
      <c r="D9" s="64"/>
      <c r="E9" s="64"/>
    </row>
    <row r="10" spans="1:12" x14ac:dyDescent="0.3">
      <c r="A10" s="19" t="s">
        <v>115</v>
      </c>
      <c r="B10" s="63" t="s">
        <v>112</v>
      </c>
      <c r="C10" s="19">
        <v>378.3</v>
      </c>
      <c r="D10" s="64">
        <v>73.099999999999994</v>
      </c>
      <c r="E10" s="64">
        <v>305.2</v>
      </c>
    </row>
    <row r="11" spans="1:12" x14ac:dyDescent="0.3">
      <c r="A11" s="20" t="s">
        <v>111</v>
      </c>
      <c r="B11" s="63"/>
      <c r="C11" s="20">
        <v>72.400000000000006</v>
      </c>
      <c r="D11" s="64"/>
      <c r="E11" s="64"/>
    </row>
    <row r="12" spans="1:12" x14ac:dyDescent="0.3">
      <c r="A12" s="20" t="s">
        <v>141</v>
      </c>
      <c r="B12" s="63"/>
      <c r="C12" s="16">
        <v>305.89999999999998</v>
      </c>
      <c r="D12" s="64"/>
      <c r="E12" s="64"/>
    </row>
    <row r="13" spans="1:12" x14ac:dyDescent="0.3">
      <c r="A13" s="19" t="s">
        <v>142</v>
      </c>
      <c r="B13" s="63" t="s">
        <v>112</v>
      </c>
      <c r="C13" s="19">
        <v>0.6</v>
      </c>
      <c r="D13" s="64">
        <v>0.5</v>
      </c>
      <c r="E13" s="64">
        <v>0.1</v>
      </c>
    </row>
    <row r="14" spans="1:12" x14ac:dyDescent="0.3">
      <c r="A14" s="20" t="s">
        <v>111</v>
      </c>
      <c r="B14" s="63"/>
      <c r="C14" s="20">
        <v>0.6</v>
      </c>
      <c r="D14" s="64"/>
      <c r="E14" s="64"/>
    </row>
    <row r="15" spans="1:12" x14ac:dyDescent="0.3">
      <c r="A15" s="19" t="s">
        <v>116</v>
      </c>
      <c r="B15" s="63" t="s">
        <v>112</v>
      </c>
      <c r="C15" s="19">
        <v>336.7</v>
      </c>
      <c r="D15" s="64">
        <v>109.9</v>
      </c>
      <c r="E15" s="64">
        <v>226.8</v>
      </c>
    </row>
    <row r="16" spans="1:12" x14ac:dyDescent="0.3">
      <c r="A16" s="20" t="s">
        <v>111</v>
      </c>
      <c r="B16" s="63"/>
      <c r="C16" s="20">
        <v>2</v>
      </c>
      <c r="D16" s="64"/>
      <c r="E16" s="64"/>
    </row>
    <row r="17" spans="1:5" x14ac:dyDescent="0.3">
      <c r="A17" s="20" t="s">
        <v>143</v>
      </c>
      <c r="B17" s="63"/>
      <c r="C17" s="20">
        <v>334.7</v>
      </c>
      <c r="D17" s="64"/>
      <c r="E17" s="64"/>
    </row>
    <row r="18" spans="1:5" x14ac:dyDescent="0.3">
      <c r="A18" s="19" t="s">
        <v>117</v>
      </c>
      <c r="B18" s="63" t="s">
        <v>112</v>
      </c>
      <c r="C18" s="19">
        <v>26.9</v>
      </c>
      <c r="D18" s="64">
        <v>7.7</v>
      </c>
      <c r="E18" s="64">
        <v>19.2</v>
      </c>
    </row>
    <row r="19" spans="1:5" x14ac:dyDescent="0.3">
      <c r="A19" s="20" t="s">
        <v>111</v>
      </c>
      <c r="B19" s="63"/>
      <c r="C19" s="20">
        <v>26.9</v>
      </c>
      <c r="D19" s="64"/>
      <c r="E19" s="64"/>
    </row>
    <row r="20" spans="1:5" x14ac:dyDescent="0.3">
      <c r="A20" s="19" t="s">
        <v>118</v>
      </c>
      <c r="B20" s="63" t="s">
        <v>112</v>
      </c>
      <c r="C20" s="19">
        <v>3.9</v>
      </c>
      <c r="D20" s="64">
        <v>3.5</v>
      </c>
      <c r="E20" s="64">
        <v>0.4</v>
      </c>
    </row>
    <row r="21" spans="1:5" x14ac:dyDescent="0.3">
      <c r="A21" s="20" t="s">
        <v>111</v>
      </c>
      <c r="B21" s="63"/>
      <c r="C21" s="20">
        <v>3.9</v>
      </c>
      <c r="D21" s="64"/>
      <c r="E21" s="64"/>
    </row>
    <row r="22" spans="1:5" x14ac:dyDescent="0.3">
      <c r="A22" s="19" t="s">
        <v>119</v>
      </c>
      <c r="B22" s="63" t="s">
        <v>112</v>
      </c>
      <c r="C22" s="19">
        <v>133.19999999999999</v>
      </c>
      <c r="D22" s="64">
        <v>51.1</v>
      </c>
      <c r="E22" s="64">
        <v>82.1</v>
      </c>
    </row>
    <row r="23" spans="1:5" x14ac:dyDescent="0.3">
      <c r="A23" s="20" t="s">
        <v>111</v>
      </c>
      <c r="B23" s="63"/>
      <c r="C23" s="20">
        <v>133.19999999999999</v>
      </c>
      <c r="D23" s="64"/>
      <c r="E23" s="64"/>
    </row>
    <row r="24" spans="1:5" x14ac:dyDescent="0.3">
      <c r="A24" s="19" t="s">
        <v>120</v>
      </c>
      <c r="B24" s="63" t="s">
        <v>112</v>
      </c>
      <c r="C24" s="19">
        <v>113.4</v>
      </c>
      <c r="D24" s="64">
        <v>19.399999999999999</v>
      </c>
      <c r="E24" s="64">
        <v>94</v>
      </c>
    </row>
    <row r="25" spans="1:5" x14ac:dyDescent="0.3">
      <c r="A25" s="20" t="s">
        <v>111</v>
      </c>
      <c r="B25" s="63"/>
      <c r="C25" s="20">
        <v>113.4</v>
      </c>
      <c r="D25" s="64"/>
      <c r="E25" s="64"/>
    </row>
    <row r="26" spans="1:5" x14ac:dyDescent="0.3">
      <c r="A26" s="19" t="s">
        <v>121</v>
      </c>
      <c r="B26" s="63" t="s">
        <v>112</v>
      </c>
      <c r="C26" s="19">
        <v>155.19999999999999</v>
      </c>
      <c r="D26" s="64">
        <v>26.3</v>
      </c>
      <c r="E26" s="64">
        <v>128.9</v>
      </c>
    </row>
    <row r="27" spans="1:5" x14ac:dyDescent="0.3">
      <c r="A27" s="20" t="s">
        <v>111</v>
      </c>
      <c r="B27" s="63"/>
      <c r="C27" s="20">
        <v>155.19999999999999</v>
      </c>
      <c r="D27" s="64"/>
      <c r="E27" s="64"/>
    </row>
    <row r="28" spans="1:5" x14ac:dyDescent="0.3">
      <c r="A28" s="19" t="s">
        <v>122</v>
      </c>
      <c r="B28" s="63" t="s">
        <v>112</v>
      </c>
      <c r="C28" s="19">
        <v>349.5</v>
      </c>
      <c r="D28" s="64">
        <v>29</v>
      </c>
      <c r="E28" s="64">
        <v>320</v>
      </c>
    </row>
    <row r="29" spans="1:5" x14ac:dyDescent="0.3">
      <c r="A29" s="20" t="s">
        <v>111</v>
      </c>
      <c r="B29" s="63"/>
      <c r="C29" s="20">
        <v>349.5</v>
      </c>
      <c r="D29" s="64"/>
      <c r="E29" s="64"/>
    </row>
    <row r="30" spans="1:5" x14ac:dyDescent="0.3">
      <c r="A30" s="19" t="s">
        <v>123</v>
      </c>
      <c r="B30" s="63" t="s">
        <v>112</v>
      </c>
      <c r="C30" s="19">
        <v>896.8</v>
      </c>
      <c r="D30" s="64">
        <v>207.1</v>
      </c>
      <c r="E30" s="64">
        <v>689.7</v>
      </c>
    </row>
    <row r="31" spans="1:5" x14ac:dyDescent="0.3">
      <c r="A31" s="20" t="s">
        <v>111</v>
      </c>
      <c r="B31" s="63"/>
      <c r="C31" s="20">
        <v>896.8</v>
      </c>
      <c r="D31" s="64"/>
      <c r="E31" s="64"/>
    </row>
    <row r="32" spans="1:5" x14ac:dyDescent="0.3">
      <c r="A32" s="19" t="s">
        <v>124</v>
      </c>
      <c r="B32" s="63" t="s">
        <v>112</v>
      </c>
      <c r="C32" s="19">
        <v>6.7</v>
      </c>
      <c r="D32" s="64">
        <v>2</v>
      </c>
      <c r="E32" s="64">
        <v>4.7</v>
      </c>
    </row>
    <row r="33" spans="1:5" x14ac:dyDescent="0.3">
      <c r="A33" s="20" t="s">
        <v>111</v>
      </c>
      <c r="B33" s="63"/>
      <c r="C33" s="20">
        <v>6.7</v>
      </c>
      <c r="D33" s="64"/>
      <c r="E33" s="64"/>
    </row>
    <row r="34" spans="1:5" x14ac:dyDescent="0.3">
      <c r="A34" s="19" t="s">
        <v>125</v>
      </c>
      <c r="B34" s="63" t="s">
        <v>112</v>
      </c>
      <c r="C34" s="19">
        <v>117.3</v>
      </c>
      <c r="D34" s="64">
        <v>24</v>
      </c>
      <c r="E34" s="64">
        <v>93.3</v>
      </c>
    </row>
    <row r="35" spans="1:5" x14ac:dyDescent="0.3">
      <c r="A35" s="20" t="s">
        <v>111</v>
      </c>
      <c r="B35" s="63"/>
      <c r="C35" s="20">
        <v>117.3</v>
      </c>
      <c r="D35" s="64"/>
      <c r="E35" s="64"/>
    </row>
    <row r="36" spans="1:5" x14ac:dyDescent="0.3">
      <c r="A36" s="19" t="s">
        <v>126</v>
      </c>
      <c r="B36" s="63" t="s">
        <v>112</v>
      </c>
      <c r="C36" s="19">
        <v>285.3</v>
      </c>
      <c r="D36" s="64">
        <v>36.6</v>
      </c>
      <c r="E36" s="64">
        <v>248.7</v>
      </c>
    </row>
    <row r="37" spans="1:5" x14ac:dyDescent="0.3">
      <c r="A37" s="20" t="s">
        <v>111</v>
      </c>
      <c r="B37" s="63"/>
      <c r="C37" s="20">
        <v>285.3</v>
      </c>
      <c r="D37" s="64"/>
      <c r="E37" s="64"/>
    </row>
    <row r="38" spans="1:5" x14ac:dyDescent="0.3">
      <c r="A38" s="19" t="s">
        <v>127</v>
      </c>
      <c r="B38" s="63" t="s">
        <v>112</v>
      </c>
      <c r="C38" s="19">
        <v>69.900000000000006</v>
      </c>
      <c r="D38" s="64">
        <v>20.3</v>
      </c>
      <c r="E38" s="64">
        <v>49.6</v>
      </c>
    </row>
    <row r="39" spans="1:5" x14ac:dyDescent="0.3">
      <c r="A39" s="20" t="s">
        <v>111</v>
      </c>
      <c r="B39" s="63"/>
      <c r="C39" s="20">
        <v>69.900000000000006</v>
      </c>
      <c r="D39" s="64"/>
      <c r="E39" s="64"/>
    </row>
    <row r="40" spans="1:5" x14ac:dyDescent="0.3">
      <c r="A40" s="19" t="s">
        <v>128</v>
      </c>
      <c r="B40" s="63" t="s">
        <v>112</v>
      </c>
      <c r="C40" s="19">
        <v>68.400000000000006</v>
      </c>
      <c r="D40" s="64">
        <v>21.8</v>
      </c>
      <c r="E40" s="64">
        <v>46.6</v>
      </c>
    </row>
    <row r="41" spans="1:5" x14ac:dyDescent="0.3">
      <c r="A41" s="20" t="s">
        <v>111</v>
      </c>
      <c r="B41" s="63"/>
      <c r="C41" s="20">
        <v>68.400000000000006</v>
      </c>
      <c r="D41" s="64"/>
      <c r="E41" s="64"/>
    </row>
    <row r="42" spans="1:5" x14ac:dyDescent="0.3">
      <c r="A42" s="19" t="s">
        <v>129</v>
      </c>
      <c r="B42" s="63" t="s">
        <v>112</v>
      </c>
      <c r="C42" s="19">
        <v>186.5</v>
      </c>
      <c r="D42" s="64">
        <v>82.9</v>
      </c>
      <c r="E42" s="64">
        <v>103.6</v>
      </c>
    </row>
    <row r="43" spans="1:5" x14ac:dyDescent="0.3">
      <c r="A43" s="20" t="s">
        <v>111</v>
      </c>
      <c r="B43" s="63"/>
      <c r="C43" s="20">
        <v>186.5</v>
      </c>
      <c r="D43" s="64"/>
      <c r="E43" s="64"/>
    </row>
    <row r="44" spans="1:5" x14ac:dyDescent="0.3">
      <c r="A44" s="19" t="s">
        <v>130</v>
      </c>
      <c r="B44" s="63" t="s">
        <v>112</v>
      </c>
      <c r="C44" s="19">
        <v>382.4</v>
      </c>
      <c r="D44" s="64">
        <v>111.8</v>
      </c>
      <c r="E44" s="64">
        <v>270.60000000000002</v>
      </c>
    </row>
    <row r="45" spans="1:5" x14ac:dyDescent="0.3">
      <c r="A45" s="20" t="s">
        <v>111</v>
      </c>
      <c r="B45" s="63"/>
      <c r="C45" s="20">
        <v>14.2</v>
      </c>
      <c r="D45" s="64"/>
      <c r="E45" s="64"/>
    </row>
    <row r="46" spans="1:5" x14ac:dyDescent="0.3">
      <c r="A46" s="20" t="s">
        <v>144</v>
      </c>
      <c r="B46" s="63"/>
      <c r="C46" s="20">
        <v>368.2</v>
      </c>
      <c r="D46" s="64"/>
      <c r="E46" s="64"/>
    </row>
    <row r="47" spans="1:5" x14ac:dyDescent="0.3">
      <c r="A47" s="19" t="s">
        <v>131</v>
      </c>
      <c r="B47" s="63" t="s">
        <v>112</v>
      </c>
      <c r="C47" s="19">
        <v>74.900000000000006</v>
      </c>
      <c r="D47" s="64">
        <v>19.5</v>
      </c>
      <c r="E47" s="64">
        <v>55.4</v>
      </c>
    </row>
    <row r="48" spans="1:5" x14ac:dyDescent="0.3">
      <c r="A48" s="20" t="s">
        <v>111</v>
      </c>
      <c r="B48" s="63"/>
      <c r="C48" s="20">
        <v>74.900000000000006</v>
      </c>
      <c r="D48" s="64"/>
      <c r="E48" s="64"/>
    </row>
    <row r="49" spans="1:5" x14ac:dyDescent="0.3">
      <c r="A49" s="19" t="s">
        <v>145</v>
      </c>
      <c r="B49" s="63" t="s">
        <v>112</v>
      </c>
      <c r="C49" s="19">
        <v>2.1</v>
      </c>
      <c r="D49" s="64">
        <v>1.9</v>
      </c>
      <c r="E49" s="64">
        <v>0.2</v>
      </c>
    </row>
    <row r="50" spans="1:5" x14ac:dyDescent="0.3">
      <c r="A50" s="20" t="s">
        <v>111</v>
      </c>
      <c r="B50" s="63"/>
      <c r="C50" s="20">
        <v>2.1</v>
      </c>
      <c r="D50" s="64"/>
      <c r="E50" s="64"/>
    </row>
    <row r="51" spans="1:5" x14ac:dyDescent="0.3">
      <c r="A51" s="19" t="s">
        <v>132</v>
      </c>
      <c r="B51" s="63" t="s">
        <v>112</v>
      </c>
      <c r="C51" s="19">
        <v>664.3</v>
      </c>
      <c r="D51" s="64">
        <v>61.4</v>
      </c>
      <c r="E51" s="64">
        <v>602.9</v>
      </c>
    </row>
    <row r="52" spans="1:5" x14ac:dyDescent="0.3">
      <c r="A52" s="20" t="s">
        <v>111</v>
      </c>
      <c r="B52" s="63"/>
      <c r="C52" s="20">
        <v>172</v>
      </c>
      <c r="D52" s="64"/>
      <c r="E52" s="64"/>
    </row>
    <row r="53" spans="1:5" x14ac:dyDescent="0.3">
      <c r="A53" s="20" t="s">
        <v>133</v>
      </c>
      <c r="B53" s="63"/>
      <c r="C53" s="20">
        <v>136.30000000000001</v>
      </c>
      <c r="D53" s="64"/>
      <c r="E53" s="64"/>
    </row>
    <row r="54" spans="1:5" ht="16.2" thickBot="1" x14ac:dyDescent="0.35">
      <c r="A54" s="23" t="s">
        <v>134</v>
      </c>
      <c r="B54" s="65"/>
      <c r="C54" s="23">
        <v>356</v>
      </c>
      <c r="D54" s="66"/>
      <c r="E54" s="66"/>
    </row>
    <row r="55" spans="1:5" x14ac:dyDescent="0.3">
      <c r="A55" s="24" t="s">
        <v>135</v>
      </c>
      <c r="B55" s="54" t="s">
        <v>112</v>
      </c>
      <c r="C55" s="25">
        <v>6621.4</v>
      </c>
      <c r="D55" s="57">
        <v>1401.9</v>
      </c>
      <c r="E55" s="60">
        <v>5219.8999999999996</v>
      </c>
    </row>
    <row r="56" spans="1:5" x14ac:dyDescent="0.3">
      <c r="A56" s="26" t="s">
        <v>111</v>
      </c>
      <c r="B56" s="55"/>
      <c r="C56" s="22">
        <v>5120.6000000000004</v>
      </c>
      <c r="D56" s="58"/>
      <c r="E56" s="61"/>
    </row>
    <row r="57" spans="1:5" x14ac:dyDescent="0.3">
      <c r="A57" s="26" t="s">
        <v>133</v>
      </c>
      <c r="B57" s="55"/>
      <c r="C57" s="20">
        <v>839.1</v>
      </c>
      <c r="D57" s="58"/>
      <c r="E57" s="61"/>
    </row>
    <row r="58" spans="1:5" ht="16.2" thickBot="1" x14ac:dyDescent="0.35">
      <c r="A58" s="28" t="s">
        <v>134</v>
      </c>
      <c r="B58" s="56"/>
      <c r="C58" s="29">
        <v>661.9</v>
      </c>
      <c r="D58" s="59"/>
      <c r="E58" s="62"/>
    </row>
  </sheetData>
  <mergeCells count="75">
    <mergeCell ref="B2:B3"/>
    <mergeCell ref="D2:D3"/>
    <mergeCell ref="E2:E3"/>
    <mergeCell ref="B4:B5"/>
    <mergeCell ref="D4:D5"/>
    <mergeCell ref="E4:E5"/>
    <mergeCell ref="B6:B7"/>
    <mergeCell ref="D6:D7"/>
    <mergeCell ref="E6:E7"/>
    <mergeCell ref="B8:B9"/>
    <mergeCell ref="D8:D9"/>
    <mergeCell ref="E8:E9"/>
    <mergeCell ref="B10:B12"/>
    <mergeCell ref="D10:D12"/>
    <mergeCell ref="E10:E12"/>
    <mergeCell ref="B13:B14"/>
    <mergeCell ref="D13:D14"/>
    <mergeCell ref="E13:E14"/>
    <mergeCell ref="B15:B17"/>
    <mergeCell ref="D15:D17"/>
    <mergeCell ref="E15:E17"/>
    <mergeCell ref="B18:B19"/>
    <mergeCell ref="D18:D19"/>
    <mergeCell ref="E18:E19"/>
    <mergeCell ref="B20:B21"/>
    <mergeCell ref="D20:D21"/>
    <mergeCell ref="E20:E21"/>
    <mergeCell ref="B22:B23"/>
    <mergeCell ref="D22:D23"/>
    <mergeCell ref="E22:E23"/>
    <mergeCell ref="B24:B25"/>
    <mergeCell ref="D24:D25"/>
    <mergeCell ref="E24:E25"/>
    <mergeCell ref="B26:B27"/>
    <mergeCell ref="D26:D27"/>
    <mergeCell ref="E26:E27"/>
    <mergeCell ref="B28:B29"/>
    <mergeCell ref="D28:D29"/>
    <mergeCell ref="E28:E29"/>
    <mergeCell ref="B30:B31"/>
    <mergeCell ref="D30:D31"/>
    <mergeCell ref="E30:E31"/>
    <mergeCell ref="B32:B33"/>
    <mergeCell ref="D32:D33"/>
    <mergeCell ref="E32:E33"/>
    <mergeCell ref="B34:B35"/>
    <mergeCell ref="D34:D35"/>
    <mergeCell ref="E34:E35"/>
    <mergeCell ref="B36:B37"/>
    <mergeCell ref="D36:D37"/>
    <mergeCell ref="E36:E37"/>
    <mergeCell ref="B38:B39"/>
    <mergeCell ref="D38:D39"/>
    <mergeCell ref="E38:E39"/>
    <mergeCell ref="B40:B41"/>
    <mergeCell ref="D40:D41"/>
    <mergeCell ref="E40:E41"/>
    <mergeCell ref="B42:B43"/>
    <mergeCell ref="D42:D43"/>
    <mergeCell ref="E42:E43"/>
    <mergeCell ref="B44:B46"/>
    <mergeCell ref="D44:D46"/>
    <mergeCell ref="E44:E46"/>
    <mergeCell ref="B47:B48"/>
    <mergeCell ref="D47:D48"/>
    <mergeCell ref="E47:E48"/>
    <mergeCell ref="B55:B58"/>
    <mergeCell ref="D55:D58"/>
    <mergeCell ref="E55:E58"/>
    <mergeCell ref="B49:B50"/>
    <mergeCell ref="D49:D50"/>
    <mergeCell ref="E49:E50"/>
    <mergeCell ref="B51:B54"/>
    <mergeCell ref="D51:D54"/>
    <mergeCell ref="E51:E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ENERGY EFFICIENCY (PUE)</vt:lpstr>
      <vt:lpstr>CARBON-FREE ENERGY (CFE)</vt:lpstr>
      <vt:lpstr>CFE Data Center wise</vt:lpstr>
      <vt:lpstr>Waste diversion</vt:lpstr>
      <vt:lpstr>Hardware Recycling</vt:lpstr>
      <vt:lpstr>Water Use</vt:lpstr>
      <vt:lpstr>Water use (Breakup)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ULStudent:SIDDHARTH SAJAN.GEORGE</dc:creator>
  <cp:lastModifiedBy>DIVYA MENON</cp:lastModifiedBy>
  <dcterms:created xsi:type="dcterms:W3CDTF">2023-11-26T15:11:55Z</dcterms:created>
  <dcterms:modified xsi:type="dcterms:W3CDTF">2023-11-27T22:55:17Z</dcterms:modified>
</cp:coreProperties>
</file>