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updateLinks="never" defaultThemeVersion="124226"/>
  <mc:AlternateContent xmlns:mc="http://schemas.openxmlformats.org/markup-compatibility/2006">
    <mc:Choice Requires="x15">
      <x15ac:absPath xmlns:x15ac="http://schemas.microsoft.com/office/spreadsheetml/2010/11/ac" url="C:\Users\Shreyas\Downloads\"/>
    </mc:Choice>
  </mc:AlternateContent>
  <xr:revisionPtr revIDLastSave="0" documentId="13_ncr:1_{F3D90113-7595-4033-A0AE-82B199BB4A3D}" xr6:coauthVersionLast="47" xr6:coauthVersionMax="47" xr10:uidLastSave="{00000000-0000-0000-0000-000000000000}"/>
  <bookViews>
    <workbookView xWindow="-108" yWindow="-108" windowWidth="23256" windowHeight="12456" tabRatio="1000" xr2:uid="{00000000-000D-0000-FFFF-FFFF00000000}"/>
  </bookViews>
  <sheets>
    <sheet name="VCNs" sheetId="5" r:id="rId1"/>
    <sheet name="SubnetsVLANs" sheetId="8" r:id="rId2"/>
    <sheet name="RouteRulesinOCI" sheetId="9" r:id="rId3"/>
    <sheet name="SecRulesinOCI" sheetId="10" r:id="rId4"/>
    <sheet name="Database_Dropdown" sheetId="40" state="hidden" r:id="rId5"/>
    <sheet name="LB Rule Set Dropdown" sheetId="21" state="hidden" r:id="rId6"/>
    <sheet name="drop_down_rule_set" sheetId="31" state="hidden" r:id="rId7"/>
    <sheet name="drop_down_rule_comp" sheetId="32" state="hidden" r:id="rId8"/>
  </sheets>
  <externalReferences>
    <externalReference r:id="rId9"/>
    <externalReference r:id="rId10"/>
    <externalReference r:id="rId11"/>
    <externalReference r:id="rId12"/>
  </externalReferences>
  <definedNames>
    <definedName name="bm_shapes_drop" localSheetId="4">Database_Dropdown!#REF!</definedName>
    <definedName name="bm_shapes_drop" localSheetId="7">[1]Database_Dropdown!$F$2:$F$3</definedName>
    <definedName name="bm_shapes_drop" localSheetId="6">[2]Database_Dropdown!$F$2:$F$3</definedName>
    <definedName name="bm_shapes_drop">[3]Database_Dropdown!#REF!</definedName>
    <definedName name="char_set" localSheetId="4">Database_Dropdown!$H$2:$H$108</definedName>
    <definedName name="char_set" localSheetId="7">[1]Database_Dropdown!$I$2:$I$108</definedName>
    <definedName name="char_set" localSheetId="6">[2]Database_Dropdown!$I$2:$I$108</definedName>
    <definedName name="char_set">[3]Database_Dropdown!$H$2:$H$108</definedName>
    <definedName name="D3D1000">#REF!</definedName>
    <definedName name="db_sersion_drop" localSheetId="4">Database_Dropdown!$C$2:$C$14</definedName>
    <definedName name="db_sersion_drop" localSheetId="7">[1]Database_Dropdown!$C$2:$C$14</definedName>
    <definedName name="db_sersion_drop" localSheetId="6">[2]Database_Dropdown!$C$2:$C$14</definedName>
    <definedName name="db_sersion_drop">[3]Database_Dropdown!$C$2:$C$14</definedName>
    <definedName name="exa_shapes_drop" localSheetId="4">Database_Dropdown!$E$2:$E$11</definedName>
    <definedName name="exa_shapes_drop" localSheetId="7">[1]Database_Dropdown!$E$2:$E$11</definedName>
    <definedName name="exa_shapes_drop" localSheetId="6">[2]Database_Dropdown!$E$2:$E$11</definedName>
    <definedName name="exa_shapes_drop">[3]Database_Dropdown!$E$2:$E$11</definedName>
    <definedName name="Header_Size" localSheetId="4">'LB Rule Set Dropdown'!$F$2:$F$6</definedName>
    <definedName name="Header_Size" localSheetId="7">'[1]Rule Set Dropdown'!$F$2:$F$6</definedName>
    <definedName name="Header_Size" localSheetId="6">#REF!</definedName>
    <definedName name="Header_Size">'LB Rule Set Dropdown'!$F$2:$F$6</definedName>
    <definedName name="license_type_drop" localSheetId="4">Database_Dropdown!$F$2:$F$3</definedName>
    <definedName name="license_type_drop" localSheetId="7">[1]Database_Dropdown!$G$2:$G$3</definedName>
    <definedName name="license_type_drop" localSheetId="6">[2]Database_Dropdown!$G$2:$G$3</definedName>
    <definedName name="license_type_drop">[3]Database_Dropdown!$F$2:$F$3</definedName>
    <definedName name="nchar_set" localSheetId="4">Database_Dropdown!$G$2:$G$3</definedName>
    <definedName name="nchar_set" localSheetId="7">[1]Database_Dropdown!$H$2:$H$3</definedName>
    <definedName name="nchar_set" localSheetId="6">[2]Database_Dropdown!$H$2:$H$3</definedName>
    <definedName name="nchar_set">[3]Database_Dropdown!$G$2:$G$3</definedName>
    <definedName name="Response_Code" localSheetId="4">'LB Rule Set Dropdown'!$E$2:$E$7</definedName>
    <definedName name="Response_Code" localSheetId="7">'[1]Rule Set Dropdown'!$E$2:$E$7</definedName>
    <definedName name="Response_Code" localSheetId="6">#REF!</definedName>
    <definedName name="Response_Code">'LB Rule Set Dropdown'!$E$2:$E$7</definedName>
    <definedName name="Shape_Option" localSheetId="4">#REF!</definedName>
    <definedName name="Shape_Option" localSheetId="7">#REF!</definedName>
    <definedName name="Shape_Option" localSheetId="6">#REF!</definedName>
    <definedName name="Shape_Option">#REF!</definedName>
    <definedName name="Shape_Option_DB">[4]Database!$B$10:$J$10</definedName>
    <definedName name="software_drop" localSheetId="4">Database_Dropdown!$B$2:$B$5</definedName>
    <definedName name="software_drop" localSheetId="7">[1]Database_Dropdown!$B$2:$B$5</definedName>
    <definedName name="software_drop" localSheetId="6">[2]Database_Dropdown!$B$2:$B$5</definedName>
    <definedName name="software_drop">[3]Database_Dropdown!$B$2:$B$5</definedName>
    <definedName name="VM_Shapes" localSheetId="4">Database_Dropdown!$A$2:$A$12</definedName>
    <definedName name="VM_Shapes">#REF!</definedName>
    <definedName name="VM_shapes_drop" localSheetId="4">Database_Dropdown!$A$2:$A$7</definedName>
    <definedName name="VM_shapes_drop" localSheetId="7">[1]Database_Dropdown!$A$2:$A$7</definedName>
    <definedName name="VM_shapes_drop" localSheetId="6">[2]Database_Dropdown!$A$2:$A$7</definedName>
    <definedName name="VM_shapes_drop">[3]Database_Dropdown!$A$2:$A$7</definedName>
    <definedName name="workload_drop" localSheetId="4">Database_Dropdown!$D$2:$D$3</definedName>
    <definedName name="workload_drop" localSheetId="7">[1]Database_Dropdown!$D$2:$D$3</definedName>
    <definedName name="workload_drop" localSheetId="6">[2]Database_Dropdown!$D$2:$D$3</definedName>
    <definedName name="workload_drop">[3]Database_Dropdown!$D$2:$D$3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5" i="8" l="1"/>
  <c r="O5" i="8"/>
  <c r="P4" i="8"/>
  <c r="O4" i="8"/>
  <c r="P6" i="8"/>
  <c r="O6" i="8"/>
  <c r="G5" i="31" l="1"/>
  <c r="C2" i="32"/>
  <c r="G2" i="31"/>
  <c r="AU10" i="31"/>
  <c r="AU8" i="31"/>
  <c r="AU13" i="31"/>
  <c r="AU4" i="31"/>
  <c r="AU5" i="31"/>
  <c r="AU14" i="31"/>
  <c r="AU11" i="31"/>
  <c r="AU9" i="31"/>
  <c r="AU2" i="31"/>
  <c r="AU3" i="31"/>
  <c r="AU12" i="31"/>
  <c r="AU6" i="31"/>
  <c r="AU7" i="31"/>
  <c r="B25" i="32" a="1"/>
  <c r="B6" i="32" a="1"/>
  <c r="F5" i="31"/>
  <c r="E8" i="31" a="1"/>
  <c r="F9" i="31"/>
  <c r="B16" i="32" a="1"/>
  <c r="B30" i="32" a="1"/>
  <c r="F10" i="31"/>
  <c r="E2" i="31" a="1"/>
  <c r="B3" i="32" a="1"/>
  <c r="F14" i="31"/>
  <c r="B36" i="32" a="1"/>
  <c r="B24" i="32" a="1"/>
  <c r="B10" i="32" a="1"/>
  <c r="B11" i="32" a="1"/>
  <c r="B39" i="32" a="1"/>
  <c r="E9" i="31" a="1"/>
  <c r="B27" i="32" a="1"/>
  <c r="B14" i="32" a="1"/>
  <c r="F2" i="31"/>
  <c r="B28" i="32" a="1"/>
  <c r="E6" i="31" a="1"/>
  <c r="B40" i="32" a="1"/>
  <c r="E14" i="31" a="1"/>
  <c r="B23" i="32" a="1"/>
  <c r="E10" i="31" a="1"/>
  <c r="B18" i="32" a="1"/>
  <c r="AV2" i="31" a="1"/>
  <c r="F3" i="31"/>
  <c r="B48" i="32" a="1"/>
  <c r="B17" i="32" a="1"/>
  <c r="B31" i="32" a="1"/>
  <c r="F12" i="31"/>
  <c r="B47" i="32" a="1"/>
  <c r="B49" i="32" a="1"/>
  <c r="B7" i="32" a="1"/>
  <c r="B29" i="32" a="1"/>
  <c r="B13" i="32" a="1"/>
  <c r="B4" i="32" a="1"/>
  <c r="B5" i="32" a="1"/>
  <c r="B20" i="32" a="1"/>
  <c r="E3" i="31" a="1"/>
  <c r="F4" i="31"/>
  <c r="B34" i="32" a="1"/>
  <c r="B50" i="32" a="1"/>
  <c r="B15" i="32" a="1"/>
  <c r="F8" i="31"/>
  <c r="E4" i="31" a="1"/>
  <c r="B21" i="32" a="1"/>
  <c r="B38" i="32" a="1"/>
  <c r="F11" i="31"/>
  <c r="E5" i="31" a="1"/>
  <c r="B44" i="32" a="1"/>
  <c r="B8" i="32" a="1"/>
  <c r="B19" i="32" a="1"/>
  <c r="B26" i="32" a="1"/>
  <c r="B43" i="32" a="1"/>
  <c r="B9" i="32" a="1"/>
  <c r="B35" i="32" a="1"/>
  <c r="E7" i="31" a="1"/>
  <c r="B41" i="32" a="1"/>
  <c r="B37" i="32" a="1"/>
  <c r="F6" i="31"/>
  <c r="B46" i="32" a="1"/>
  <c r="B12" i="32" a="1"/>
  <c r="B33" i="32" a="1"/>
  <c r="E12" i="31" a="1"/>
  <c r="F13" i="31"/>
  <c r="B32" i="32" a="1"/>
  <c r="E11" i="31" a="1"/>
  <c r="B22" i="32" a="1"/>
  <c r="E13" i="31" a="1"/>
  <c r="F7" i="31"/>
  <c r="B45" i="32" a="1"/>
  <c r="B42" i="32" a="1"/>
  <c r="F20" i="31" l="1"/>
  <c r="AU15" i="31"/>
  <c r="AU23" i="31"/>
  <c r="AU31" i="31"/>
  <c r="AU39" i="31"/>
  <c r="AU47" i="31"/>
  <c r="AU55" i="31"/>
  <c r="AU63" i="31"/>
  <c r="AU71" i="31"/>
  <c r="AU79" i="31"/>
  <c r="AU87" i="31"/>
  <c r="AU95" i="31"/>
  <c r="AU103" i="31"/>
  <c r="AU111" i="31"/>
  <c r="AU119" i="31"/>
  <c r="AU127" i="31"/>
  <c r="AU135" i="31"/>
  <c r="AU143" i="31"/>
  <c r="AU151" i="31"/>
  <c r="AU159" i="31"/>
  <c r="AU167" i="31"/>
  <c r="AU175" i="31"/>
  <c r="AU183" i="31"/>
  <c r="AU191" i="31"/>
  <c r="AU199" i="31"/>
  <c r="AU37" i="31"/>
  <c r="AU61" i="31"/>
  <c r="AU77" i="31"/>
  <c r="AU93" i="31"/>
  <c r="AU117" i="31"/>
  <c r="AU141" i="31"/>
  <c r="AU157" i="31"/>
  <c r="AU189" i="31"/>
  <c r="AU38" i="31"/>
  <c r="AU70" i="31"/>
  <c r="AU102" i="31"/>
  <c r="AU126" i="31"/>
  <c r="AU158" i="31"/>
  <c r="AU190" i="31"/>
  <c r="AU16" i="31"/>
  <c r="AU24" i="31"/>
  <c r="AU32" i="31"/>
  <c r="AU40" i="31"/>
  <c r="AU48" i="31"/>
  <c r="AU56" i="31"/>
  <c r="AU64" i="31"/>
  <c r="AU72" i="31"/>
  <c r="AU80" i="31"/>
  <c r="AU88" i="31"/>
  <c r="AU96" i="31"/>
  <c r="AU104" i="31"/>
  <c r="AU112" i="31"/>
  <c r="AU120" i="31"/>
  <c r="AU128" i="31"/>
  <c r="AU136" i="31"/>
  <c r="AU144" i="31"/>
  <c r="AU152" i="31"/>
  <c r="AU160" i="31"/>
  <c r="AU168" i="31"/>
  <c r="AU176" i="31"/>
  <c r="AU184" i="31"/>
  <c r="AU192" i="31"/>
  <c r="AU200" i="31"/>
  <c r="AU45" i="31"/>
  <c r="AU101" i="31"/>
  <c r="AU149" i="31"/>
  <c r="AU181" i="31"/>
  <c r="AU22" i="31"/>
  <c r="AU78" i="31"/>
  <c r="AU110" i="31"/>
  <c r="AU142" i="31"/>
  <c r="AU174" i="31"/>
  <c r="AU17" i="31"/>
  <c r="AU25" i="31"/>
  <c r="AU33" i="31"/>
  <c r="AU41" i="31"/>
  <c r="AU49" i="31"/>
  <c r="AU57" i="31"/>
  <c r="AU65" i="31"/>
  <c r="AU73" i="31"/>
  <c r="AU81" i="31"/>
  <c r="AU89" i="31"/>
  <c r="AU97" i="31"/>
  <c r="AU105" i="31"/>
  <c r="AU113" i="31"/>
  <c r="AU121" i="31"/>
  <c r="AU129" i="31"/>
  <c r="AU137" i="31"/>
  <c r="AU145" i="31"/>
  <c r="AU153" i="31"/>
  <c r="AU161" i="31"/>
  <c r="AU169" i="31"/>
  <c r="AU177" i="31"/>
  <c r="AU185" i="31"/>
  <c r="AU193" i="31"/>
  <c r="AU18" i="31"/>
  <c r="AU26" i="31"/>
  <c r="AU34" i="31"/>
  <c r="AU42" i="31"/>
  <c r="AU50" i="31"/>
  <c r="AU58" i="31"/>
  <c r="AU66" i="31"/>
  <c r="AU74" i="31"/>
  <c r="AU82" i="31"/>
  <c r="AU90" i="31"/>
  <c r="AU98" i="31"/>
  <c r="AU106" i="31"/>
  <c r="AU114" i="31"/>
  <c r="AU122" i="31"/>
  <c r="AU130" i="31"/>
  <c r="AU138" i="31"/>
  <c r="AU146" i="31"/>
  <c r="AU154" i="31"/>
  <c r="AU162" i="31"/>
  <c r="AU170" i="31"/>
  <c r="AU178" i="31"/>
  <c r="AU186" i="31"/>
  <c r="AU194" i="31"/>
  <c r="AU19" i="31"/>
  <c r="AU27" i="31"/>
  <c r="AU35" i="31"/>
  <c r="AU43" i="31"/>
  <c r="AU51" i="31"/>
  <c r="AU59" i="31"/>
  <c r="AU67" i="31"/>
  <c r="AU75" i="31"/>
  <c r="AU83" i="31"/>
  <c r="AU91" i="31"/>
  <c r="AU99" i="31"/>
  <c r="AU107" i="31"/>
  <c r="AU115" i="31"/>
  <c r="AU123" i="31"/>
  <c r="AU131" i="31"/>
  <c r="AU139" i="31"/>
  <c r="AU147" i="31"/>
  <c r="AU155" i="31"/>
  <c r="AU163" i="31"/>
  <c r="AU171" i="31"/>
  <c r="AU179" i="31"/>
  <c r="AU187" i="31"/>
  <c r="AU195" i="31"/>
  <c r="AU29" i="31"/>
  <c r="AU53" i="31"/>
  <c r="AU69" i="31"/>
  <c r="AU85" i="31"/>
  <c r="AU109" i="31"/>
  <c r="AU133" i="31"/>
  <c r="AU165" i="31"/>
  <c r="AU197" i="31"/>
  <c r="AU46" i="31"/>
  <c r="AU62" i="31"/>
  <c r="AU94" i="31"/>
  <c r="AU134" i="31"/>
  <c r="AU166" i="31"/>
  <c r="AU182" i="31"/>
  <c r="AU20" i="31"/>
  <c r="AU28" i="31"/>
  <c r="AU36" i="31"/>
  <c r="AU44" i="31"/>
  <c r="AU52" i="31"/>
  <c r="AU60" i="31"/>
  <c r="AU68" i="31"/>
  <c r="AU76" i="31"/>
  <c r="AU84" i="31"/>
  <c r="AU92" i="31"/>
  <c r="AU100" i="31"/>
  <c r="AU108" i="31"/>
  <c r="AU116" i="31"/>
  <c r="AU124" i="31"/>
  <c r="AU132" i="31"/>
  <c r="AU140" i="31"/>
  <c r="AU148" i="31"/>
  <c r="AU156" i="31"/>
  <c r="AU164" i="31"/>
  <c r="AU172" i="31"/>
  <c r="AU180" i="31"/>
  <c r="AU188" i="31"/>
  <c r="AU196" i="31"/>
  <c r="AU21" i="31"/>
  <c r="AU125" i="31"/>
  <c r="AU173" i="31"/>
  <c r="AU30" i="31"/>
  <c r="AU54" i="31"/>
  <c r="AU86" i="31"/>
  <c r="AU118" i="31"/>
  <c r="AU150" i="31"/>
  <c r="AU198" i="31"/>
  <c r="F16" i="31"/>
  <c r="AV2" i="31"/>
  <c r="F26" i="3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F15" i="31"/>
  <c r="E16" i="31" a="1"/>
  <c r="D2" i="32" a="1"/>
  <c r="D2" i="32" l="1"/>
  <c r="C3" i="32" s="1"/>
  <c r="E15" i="31"/>
  <c r="E17" i="31"/>
  <c r="E16" i="31"/>
  <c r="I2" i="31" a="1"/>
  <c r="J2" i="31" a="1"/>
  <c r="J2" i="31" l="1"/>
  <c r="G4" i="31" s="1"/>
  <c r="I2" i="31"/>
  <c r="G3" i="31" s="1"/>
  <c r="O8" i="8" l="1"/>
  <c r="P8" i="8"/>
  <c r="O9" i="8"/>
  <c r="P9" i="8"/>
  <c r="O10" i="8"/>
  <c r="P10" i="8"/>
  <c r="O11" i="8"/>
  <c r="P11" i="8"/>
  <c r="P3" i="8"/>
  <c r="P7"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O7"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3" i="8"/>
  <c r="C3" i="31" a="1"/>
  <c r="P37" i="31" a="1"/>
  <c r="Y49" i="31" a="1"/>
  <c r="C14" i="31" a="1"/>
  <c r="B8" i="31" a="1"/>
  <c r="P42" i="31" a="1"/>
  <c r="Z3" i="31" a="1"/>
  <c r="Z49" i="31" a="1"/>
  <c r="Z9" i="31" a="1"/>
  <c r="Z19" i="31" a="1"/>
  <c r="R20" i="31" a="1"/>
  <c r="Z44" i="31" a="1"/>
  <c r="P28" i="31" a="1"/>
  <c r="P14" i="31" a="1"/>
  <c r="R41" i="31" a="1"/>
  <c r="P30" i="31" a="1"/>
  <c r="B5" i="31" a="1"/>
  <c r="Y33" i="31" a="1"/>
  <c r="C25" i="31" a="1"/>
  <c r="C42" i="31" a="1"/>
  <c r="B21" i="31" a="1"/>
  <c r="P20" i="31" a="1"/>
  <c r="Z26" i="31" a="1"/>
  <c r="R45" i="31" a="1"/>
  <c r="P24" i="31" a="1"/>
  <c r="R21" i="31" a="1"/>
  <c r="B43" i="31" a="1"/>
  <c r="P47" i="31" a="1"/>
  <c r="C47" i="31" a="1"/>
  <c r="Z32" i="31" a="1"/>
  <c r="B49" i="31" a="1"/>
  <c r="B7" i="31" a="1"/>
  <c r="R48" i="31" a="1"/>
  <c r="Z16" i="31" a="1"/>
  <c r="B13" i="31" a="1"/>
  <c r="C4" i="31" a="1"/>
  <c r="B24" i="31" a="1"/>
  <c r="C44" i="31" a="1"/>
  <c r="R22" i="31" a="1"/>
  <c r="C39" i="31" a="1"/>
  <c r="Z39" i="31" a="1"/>
  <c r="P34" i="31" a="1"/>
  <c r="R5" i="31" a="1"/>
  <c r="B26" i="31" a="1"/>
  <c r="Y38" i="31" a="1"/>
  <c r="R13" i="31" a="1"/>
  <c r="B39" i="31" a="1"/>
  <c r="Y41" i="31" a="1"/>
  <c r="C48" i="31" a="1"/>
  <c r="B35" i="31" a="1"/>
  <c r="P27" i="31" a="1"/>
  <c r="R32" i="31" a="1"/>
  <c r="B48" i="31" a="1"/>
  <c r="C15" i="31" a="1"/>
  <c r="Y23" i="31" a="1"/>
  <c r="B3" i="31" a="1"/>
  <c r="C5" i="31" a="1"/>
  <c r="P35" i="31" a="1"/>
  <c r="R49" i="31" a="1"/>
  <c r="Y16" i="31" a="1"/>
  <c r="R8" i="31" a="1"/>
  <c r="Z2" i="31" a="1"/>
  <c r="Y10" i="31" a="1"/>
  <c r="R26" i="31" a="1"/>
  <c r="Z5" i="31" a="1"/>
  <c r="P2" i="31" a="1"/>
  <c r="Y13" i="31" a="1"/>
  <c r="C27" i="31" a="1"/>
  <c r="B6" i="31" a="1"/>
  <c r="P46" i="31" a="1"/>
  <c r="B30" i="31" a="1"/>
  <c r="B12" i="31" a="1"/>
  <c r="P21" i="31" a="1"/>
  <c r="C40" i="31" a="1"/>
  <c r="B37" i="31" a="1"/>
  <c r="C30" i="31" a="1"/>
  <c r="B34" i="31" a="1"/>
  <c r="R44" i="31" a="1"/>
  <c r="P29" i="31" a="1"/>
  <c r="B25" i="31" a="1"/>
  <c r="R2" i="31" a="1"/>
  <c r="C7" i="31" a="1"/>
  <c r="Y21" i="31" a="1"/>
  <c r="P22" i="31" a="1"/>
  <c r="Z17" i="31" a="1"/>
  <c r="C13" i="31" a="1"/>
  <c r="C8" i="31" a="1"/>
  <c r="Y27" i="31" a="1"/>
  <c r="C20" i="31" a="1"/>
  <c r="R7" i="31" a="1"/>
  <c r="P26" i="31" a="1"/>
  <c r="R11" i="31" a="1"/>
  <c r="B29" i="31" a="1"/>
  <c r="C28" i="31" a="1"/>
  <c r="Y2" i="31" a="1"/>
  <c r="B44" i="31" a="1"/>
  <c r="R18" i="31" a="1"/>
  <c r="R33" i="31" a="1"/>
  <c r="C23" i="31" a="1"/>
  <c r="R9" i="31" a="1"/>
  <c r="Y15" i="31" a="1"/>
  <c r="Y35" i="31" a="1"/>
  <c r="C16" i="31" a="1"/>
  <c r="Z30" i="31" a="1"/>
  <c r="R27" i="31" a="1"/>
  <c r="R28" i="31" a="1"/>
  <c r="R10" i="31" a="1"/>
  <c r="B47" i="31" a="1"/>
  <c r="Y14" i="31" a="1"/>
  <c r="Y42" i="31" a="1"/>
  <c r="Y39" i="31" a="1"/>
  <c r="R42" i="31" a="1"/>
  <c r="R31" i="31" a="1"/>
  <c r="C37" i="31" a="1"/>
  <c r="Z4" i="31" a="1"/>
  <c r="B9" i="31" a="1"/>
  <c r="Z40" i="31" a="1"/>
  <c r="C11" i="31" a="1"/>
  <c r="C38" i="31" a="1"/>
  <c r="Y3" i="31" a="1"/>
  <c r="B14" i="31" a="1"/>
  <c r="R3" i="31" a="1"/>
  <c r="P33" i="31" a="1"/>
  <c r="Z21" i="31" a="1"/>
  <c r="Z8" i="31" a="1"/>
  <c r="B16" i="31" a="1"/>
  <c r="Z34" i="31" a="1"/>
  <c r="R38" i="31" a="1"/>
  <c r="R36" i="31" a="1"/>
  <c r="P48" i="31" a="1"/>
  <c r="C24" i="31" a="1"/>
  <c r="Z37" i="31" a="1"/>
  <c r="P8" i="31" a="1"/>
  <c r="Y46" i="31" a="1"/>
  <c r="Z24" i="31" a="1"/>
  <c r="Y40" i="31" a="1"/>
  <c r="R23" i="31" a="1"/>
  <c r="Z11" i="31" a="1"/>
  <c r="C22" i="31" a="1"/>
  <c r="R14" i="31" a="1"/>
  <c r="Y32" i="31" a="1"/>
  <c r="P5" i="31" a="1"/>
  <c r="P43" i="31" a="1"/>
  <c r="Z43" i="31" a="1"/>
  <c r="R43" i="31" a="1"/>
  <c r="P19" i="31" a="1"/>
  <c r="Z36" i="31" a="1"/>
  <c r="Z47" i="31" a="1"/>
  <c r="Y5" i="31" a="1"/>
  <c r="R25" i="31" a="1"/>
  <c r="P32" i="31" a="1"/>
  <c r="C41" i="31" a="1"/>
  <c r="R6" i="31" a="1"/>
  <c r="P31" i="31" a="1"/>
  <c r="B40" i="31" a="1"/>
  <c r="P15" i="31" a="1"/>
  <c r="C10" i="31" a="1"/>
  <c r="C17" i="31" a="1"/>
  <c r="Z46" i="31" a="1"/>
  <c r="Y34" i="31" a="1"/>
  <c r="Z48" i="31" a="1"/>
  <c r="P7" i="31" a="1"/>
  <c r="R34" i="31" a="1"/>
  <c r="R30" i="31" a="1"/>
  <c r="Z42" i="31" a="1"/>
  <c r="Y36" i="31" a="1"/>
  <c r="R39" i="31" a="1"/>
  <c r="P23" i="31" a="1"/>
  <c r="C29" i="31" a="1"/>
  <c r="Y47" i="31" a="1"/>
  <c r="B42" i="31" a="1"/>
  <c r="Y26" i="31" a="1"/>
  <c r="C19" i="31" a="1"/>
  <c r="B19" i="31" a="1"/>
  <c r="C49" i="31" a="1"/>
  <c r="C18" i="31" a="1"/>
  <c r="Z41" i="31" a="1"/>
  <c r="R15" i="31" a="1"/>
  <c r="C2" i="31" a="1"/>
  <c r="B23" i="31" a="1"/>
  <c r="P40" i="31" a="1"/>
  <c r="C43" i="31" a="1"/>
  <c r="Z33" i="31" a="1"/>
  <c r="P3" i="31" a="1"/>
  <c r="P45" i="31" a="1"/>
  <c r="C32" i="31" a="1"/>
  <c r="P10" i="31" a="1"/>
  <c r="C35" i="31" a="1"/>
  <c r="B33" i="31" a="1"/>
  <c r="R40" i="31" a="1"/>
  <c r="P17" i="31" a="1"/>
  <c r="Z23" i="31" a="1"/>
  <c r="Y43" i="31" a="1"/>
  <c r="P12" i="31" a="1"/>
  <c r="Z6" i="31" a="1"/>
  <c r="C33" i="31" a="1"/>
  <c r="B20" i="31" a="1"/>
  <c r="B18" i="31" a="1"/>
  <c r="P41" i="31" a="1"/>
  <c r="Y12" i="31" a="1"/>
  <c r="Z31" i="31" a="1"/>
  <c r="B15" i="31" a="1"/>
  <c r="R46" i="31" a="1"/>
  <c r="Y7" i="31" a="1"/>
  <c r="B46" i="31" a="1"/>
  <c r="B28" i="31" a="1"/>
  <c r="R16" i="31" a="1"/>
  <c r="C12" i="31" a="1"/>
  <c r="Z35" i="31" a="1"/>
  <c r="Y18" i="31" a="1"/>
  <c r="R37" i="31" a="1"/>
  <c r="B36" i="31" a="1"/>
  <c r="Y20" i="31" a="1"/>
  <c r="B22" i="31" a="1"/>
  <c r="B4" i="31" a="1"/>
  <c r="P49" i="31" a="1"/>
  <c r="Z13" i="31" a="1"/>
  <c r="B32" i="31" a="1"/>
  <c r="Z15" i="31" a="1"/>
  <c r="Y11" i="31" a="1"/>
  <c r="Z18" i="31" a="1"/>
  <c r="Y24" i="31" a="1"/>
  <c r="Y4" i="31" a="1"/>
  <c r="Z29" i="31" a="1"/>
  <c r="Y31" i="31" a="1"/>
  <c r="R29" i="31" a="1"/>
  <c r="Z7" i="31" a="1"/>
  <c r="C6" i="31" a="1"/>
  <c r="P38" i="31" a="1"/>
  <c r="R12" i="31" a="1"/>
  <c r="P4" i="31" a="1"/>
  <c r="Y25" i="31" a="1"/>
  <c r="R19" i="31" a="1"/>
  <c r="B27" i="31" a="1"/>
  <c r="C21" i="31" a="1"/>
  <c r="Y44" i="31" a="1"/>
  <c r="C36" i="31" a="1"/>
  <c r="P11" i="31" a="1"/>
  <c r="B41" i="31" a="1"/>
  <c r="Y8" i="31" a="1"/>
  <c r="Y48" i="31" a="1"/>
  <c r="B45" i="31" a="1"/>
  <c r="R24" i="31" a="1"/>
  <c r="Y45" i="31" a="1"/>
  <c r="B17" i="31" a="1"/>
  <c r="P44" i="31" a="1"/>
  <c r="Z45" i="31" a="1"/>
  <c r="Z14" i="31" a="1"/>
  <c r="P6" i="31" a="1"/>
  <c r="Y22" i="31" a="1"/>
  <c r="C45" i="31" a="1"/>
  <c r="C31" i="31" a="1"/>
  <c r="P36" i="31" a="1"/>
  <c r="R35" i="31" a="1"/>
  <c r="P16" i="31" a="1"/>
  <c r="C26" i="31" a="1"/>
  <c r="B11" i="31" a="1"/>
  <c r="Y30" i="31" a="1"/>
  <c r="P39" i="31" a="1"/>
  <c r="Y9" i="31" a="1"/>
  <c r="Z27" i="31" a="1"/>
  <c r="Z28" i="31" a="1"/>
  <c r="Y17" i="31" a="1"/>
  <c r="Z20" i="31" a="1"/>
  <c r="Z12" i="31" a="1"/>
  <c r="B10" i="31" a="1"/>
  <c r="R47" i="31" a="1"/>
  <c r="Y37" i="31" a="1"/>
  <c r="P13" i="31" a="1"/>
  <c r="B2" i="31" a="1"/>
  <c r="Z25" i="31" a="1"/>
  <c r="P25" i="31" a="1"/>
  <c r="Y6" i="31" a="1"/>
  <c r="P9" i="31" a="1"/>
  <c r="R4" i="31" a="1"/>
  <c r="C34" i="31" a="1"/>
  <c r="C9" i="31" a="1"/>
  <c r="R17" i="31" a="1"/>
  <c r="Y19" i="31" a="1"/>
  <c r="Z38" i="31" a="1"/>
  <c r="Y29" i="31" a="1"/>
  <c r="Z10" i="31" a="1"/>
  <c r="P18" i="31" a="1"/>
  <c r="Y28" i="31" a="1"/>
  <c r="B38" i="31" a="1"/>
  <c r="Z22" i="31" a="1"/>
  <c r="C46" i="31" a="1"/>
  <c r="B31" i="31" a="1"/>
  <c r="R18" i="31" l="1"/>
  <c r="P3" i="31"/>
  <c r="Z48" i="31"/>
  <c r="Z34" i="31"/>
  <c r="Z21" i="31"/>
  <c r="C49" i="31"/>
  <c r="Y34" i="31"/>
  <c r="R2" i="31"/>
  <c r="B3" i="31"/>
  <c r="Y21" i="31"/>
  <c r="P10" i="31"/>
  <c r="C12" i="31"/>
  <c r="R21" i="31"/>
  <c r="C2" i="31"/>
  <c r="Y10" i="31"/>
  <c r="C24" i="31"/>
  <c r="P4" i="31"/>
  <c r="C29" i="31"/>
  <c r="B2" i="31"/>
  <c r="R7" i="31"/>
  <c r="B23" i="31"/>
  <c r="P9" i="31"/>
  <c r="C31" i="31"/>
  <c r="R8" i="31"/>
  <c r="C40" i="31"/>
  <c r="B21" i="31"/>
  <c r="Z10" i="31"/>
  <c r="Y33" i="31"/>
  <c r="C3" i="31"/>
  <c r="B22" i="31"/>
  <c r="R35" i="31"/>
  <c r="Z4" i="31"/>
  <c r="B18" i="31"/>
  <c r="P41" i="31"/>
  <c r="B40" i="31"/>
  <c r="C21" i="31"/>
  <c r="C23" i="31"/>
  <c r="P23" i="31"/>
  <c r="Z12" i="31"/>
  <c r="B12" i="31"/>
  <c r="Y42" i="31"/>
  <c r="R38" i="31"/>
  <c r="Z36" i="31"/>
  <c r="C27" i="31"/>
  <c r="C16" i="31"/>
  <c r="B14" i="31"/>
  <c r="B45" i="31"/>
  <c r="Z20" i="31"/>
  <c r="R13" i="31"/>
  <c r="Y35" i="31"/>
  <c r="Y46" i="31"/>
  <c r="Y49" i="31"/>
  <c r="Z26" i="31"/>
  <c r="Z29" i="31"/>
  <c r="Y27" i="31"/>
  <c r="R36" i="31"/>
  <c r="Y38" i="31"/>
  <c r="B37" i="31"/>
  <c r="R22" i="31"/>
  <c r="C42" i="31"/>
  <c r="C14" i="31"/>
  <c r="R49" i="31"/>
  <c r="R10" i="31"/>
  <c r="R41" i="31"/>
  <c r="C19" i="31"/>
  <c r="B39" i="31"/>
  <c r="Z33" i="31"/>
  <c r="Y40" i="31"/>
  <c r="Y23" i="31"/>
  <c r="Z46" i="31"/>
  <c r="R14" i="31"/>
  <c r="B38" i="31"/>
  <c r="Y4" i="31"/>
  <c r="R26" i="31"/>
  <c r="R6" i="31"/>
  <c r="P8" i="31"/>
  <c r="C25" i="31"/>
  <c r="C48" i="31"/>
  <c r="B31" i="31"/>
  <c r="R9" i="31"/>
  <c r="Y45" i="31"/>
  <c r="Y43" i="31"/>
  <c r="R12" i="31"/>
  <c r="B11" i="31"/>
  <c r="C28" i="31"/>
  <c r="Z45" i="31"/>
  <c r="B29" i="31"/>
  <c r="C35" i="31"/>
  <c r="R30" i="31"/>
  <c r="C18" i="31"/>
  <c r="B17" i="31"/>
  <c r="Z7" i="31"/>
  <c r="Y16" i="31"/>
  <c r="R5" i="31"/>
  <c r="Z39" i="31"/>
  <c r="P20" i="31"/>
  <c r="Z44" i="31"/>
  <c r="R27" i="31"/>
  <c r="C47" i="31"/>
  <c r="P47" i="31"/>
  <c r="Y41" i="31"/>
  <c r="P38" i="31"/>
  <c r="P5" i="31"/>
  <c r="R48" i="31"/>
  <c r="Z15" i="31"/>
  <c r="Z19" i="31"/>
  <c r="B32" i="31"/>
  <c r="C5" i="31"/>
  <c r="Z40" i="31"/>
  <c r="B6" i="31"/>
  <c r="B35" i="31"/>
  <c r="B43" i="31"/>
  <c r="R23" i="31"/>
  <c r="P14" i="31"/>
  <c r="P15" i="31"/>
  <c r="Z2" i="31"/>
  <c r="Y39" i="31"/>
  <c r="Z42" i="31"/>
  <c r="R31" i="31"/>
  <c r="P40" i="31"/>
  <c r="B24" i="31"/>
  <c r="Y24" i="31"/>
  <c r="B13" i="31"/>
  <c r="Y28" i="31"/>
  <c r="C10" i="31"/>
  <c r="C26" i="31"/>
  <c r="C9" i="31"/>
  <c r="Y44" i="31"/>
  <c r="P17" i="31"/>
  <c r="P26" i="31"/>
  <c r="C13" i="31"/>
  <c r="Y6" i="31"/>
  <c r="Z8" i="31"/>
  <c r="Z17" i="31"/>
  <c r="P44" i="31"/>
  <c r="C8" i="31"/>
  <c r="Z25" i="31"/>
  <c r="P49" i="31"/>
  <c r="C7" i="31"/>
  <c r="Z9" i="31"/>
  <c r="B16" i="31"/>
  <c r="Y18" i="31"/>
  <c r="P7" i="31"/>
  <c r="B28" i="31"/>
  <c r="Z35" i="31"/>
  <c r="B49" i="31"/>
  <c r="Y2" i="31"/>
  <c r="R16" i="31"/>
  <c r="P21" i="31"/>
  <c r="Y11" i="31"/>
  <c r="P18" i="31"/>
  <c r="B34" i="31"/>
  <c r="Z16" i="31"/>
  <c r="Y7" i="31"/>
  <c r="P13" i="31"/>
  <c r="P19" i="31"/>
  <c r="Z38" i="31"/>
  <c r="Y12" i="31"/>
  <c r="Y32" i="31"/>
  <c r="R40" i="31"/>
  <c r="R43" i="31"/>
  <c r="Z49" i="31"/>
  <c r="P45" i="31"/>
  <c r="Y14" i="31"/>
  <c r="C32" i="31"/>
  <c r="Y9" i="31"/>
  <c r="R15" i="31"/>
  <c r="B41" i="31"/>
  <c r="B4" i="31"/>
  <c r="R3" i="31"/>
  <c r="P32" i="31"/>
  <c r="P12" i="31"/>
  <c r="B15" i="31"/>
  <c r="Z14" i="31"/>
  <c r="Y15" i="31"/>
  <c r="C34" i="31"/>
  <c r="C43" i="31"/>
  <c r="Z5" i="31"/>
  <c r="R17" i="31"/>
  <c r="Z23" i="31"/>
  <c r="P29" i="31"/>
  <c r="B19" i="31"/>
  <c r="Z43" i="31"/>
  <c r="Z18" i="31"/>
  <c r="Y19" i="31"/>
  <c r="P2" i="31"/>
  <c r="Y48" i="31"/>
  <c r="B8" i="31"/>
  <c r="Y29" i="31"/>
  <c r="B5" i="31"/>
  <c r="R42" i="31"/>
  <c r="C6" i="31"/>
  <c r="R29" i="31"/>
  <c r="C22" i="31"/>
  <c r="Z32" i="31"/>
  <c r="Y25" i="31"/>
  <c r="Z24" i="31"/>
  <c r="P24" i="31"/>
  <c r="B10" i="31"/>
  <c r="Z30" i="31"/>
  <c r="C39" i="31"/>
  <c r="B20" i="31"/>
  <c r="P36" i="31"/>
  <c r="B33" i="31"/>
  <c r="Y30" i="31"/>
  <c r="C38" i="31"/>
  <c r="B26" i="31"/>
  <c r="Y22" i="31"/>
  <c r="R37" i="31"/>
  <c r="C11" i="31"/>
  <c r="Y13" i="31"/>
  <c r="B7" i="31"/>
  <c r="B27" i="31"/>
  <c r="R46" i="31"/>
  <c r="Y31" i="31"/>
  <c r="C46" i="31"/>
  <c r="C41" i="31"/>
  <c r="P22" i="31"/>
  <c r="R32" i="31"/>
  <c r="B48" i="31"/>
  <c r="P43" i="31"/>
  <c r="C4" i="31"/>
  <c r="P46" i="31"/>
  <c r="B25" i="31"/>
  <c r="Y8" i="31"/>
  <c r="C45" i="31"/>
  <c r="B36" i="31"/>
  <c r="C36" i="31"/>
  <c r="R24" i="31"/>
  <c r="C30" i="31"/>
  <c r="Z11" i="31"/>
  <c r="R45" i="31"/>
  <c r="P31" i="31"/>
  <c r="B42" i="31"/>
  <c r="B9" i="31"/>
  <c r="Z31" i="31"/>
  <c r="R44" i="31"/>
  <c r="R25" i="31"/>
  <c r="P34" i="31"/>
  <c r="R33" i="31"/>
  <c r="R20" i="31"/>
  <c r="B30" i="31"/>
  <c r="P42" i="31"/>
  <c r="C33" i="31"/>
  <c r="R47" i="31"/>
  <c r="R39" i="31"/>
  <c r="P30" i="31"/>
  <c r="Z22" i="31"/>
  <c r="R4" i="31"/>
  <c r="Z47" i="31"/>
  <c r="C44" i="31"/>
  <c r="C17" i="31"/>
  <c r="R11" i="31"/>
  <c r="Z41" i="31"/>
  <c r="Z37" i="31"/>
  <c r="P11" i="31"/>
  <c r="Z3" i="31"/>
  <c r="P39" i="31"/>
  <c r="P16" i="31"/>
  <c r="R34" i="31"/>
  <c r="Y5" i="31"/>
  <c r="C15" i="31"/>
  <c r="Y37" i="31"/>
  <c r="Y20" i="31"/>
  <c r="Z13" i="31"/>
  <c r="B44" i="31"/>
  <c r="P25" i="31"/>
  <c r="Y47" i="31"/>
  <c r="B47" i="31"/>
  <c r="Y36" i="31"/>
  <c r="P28" i="31"/>
  <c r="Z28" i="31"/>
  <c r="C37" i="31"/>
  <c r="Y26" i="31"/>
  <c r="P33" i="31"/>
  <c r="P37" i="31"/>
  <c r="Y17" i="31"/>
  <c r="Y3" i="31"/>
  <c r="P27" i="31"/>
  <c r="R19" i="31"/>
  <c r="Z6" i="31"/>
  <c r="P48" i="31"/>
  <c r="B46" i="31"/>
  <c r="Z27" i="31"/>
  <c r="C20" i="31"/>
  <c r="P6" i="31"/>
  <c r="R28" i="31"/>
  <c r="P35" i="31"/>
  <c r="AT2" i="31" a="1"/>
  <c r="D2" i="31" a="1"/>
  <c r="AT2" i="31" l="1"/>
  <c r="D2" i="31"/>
  <c r="G6" i="3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<sst xmlns="http://schemas.openxmlformats.org/spreadsheetml/2006/main" count="635" uniqueCount="438">
  <si>
    <t>Region</t>
  </si>
  <si>
    <t>&lt;END&gt;</t>
  </si>
  <si>
    <t>Phoenix</t>
  </si>
  <si>
    <t>Compartment Name</t>
  </si>
  <si>
    <t>VCN Name</t>
  </si>
  <si>
    <t>CIDR Block</t>
  </si>
  <si>
    <t>DRG Required</t>
  </si>
  <si>
    <t>IGW Required</t>
  </si>
  <si>
    <t>NGW Required</t>
  </si>
  <si>
    <t>SGW Required</t>
  </si>
  <si>
    <t>LPG Required</t>
  </si>
  <si>
    <t>Hub/Spoke/Peer/None</t>
  </si>
  <si>
    <t>DNS Label</t>
  </si>
  <si>
    <t>y</t>
  </si>
  <si>
    <t>n</t>
  </si>
  <si>
    <t>0.0.0.0/0</t>
  </si>
  <si>
    <t>DHCP Option Name</t>
  </si>
  <si>
    <t>dhcp-internal</t>
  </si>
  <si>
    <t>CustomDnsServer</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</si>
  <si>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</si>
  <si>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</si>
  <si>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</si>
  <si>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</si>
  <si>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</si>
  <si>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</si>
  <si>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</si>
  <si>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</si>
  <si>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</si>
  <si>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</si>
  <si>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</si>
  <si>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</si>
  <si>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</si>
  <si>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</si>
  <si>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</si>
  <si>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</si>
  <si>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</si>
  <si>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</si>
  <si>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</si>
  <si>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</si>
  <si>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</si>
  <si>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</si>
  <si>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</si>
  <si>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</si>
  <si>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</si>
  <si>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</si>
  <si>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</si>
  <si>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</si>
  <si>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</si>
  <si>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</si>
  <si>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</si>
  <si>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all</t>
  </si>
  <si>
    <t>False</t>
  </si>
  <si>
    <t>udp</t>
  </si>
  <si>
    <t>Shape</t>
  </si>
  <si>
    <t>AD2</t>
  </si>
  <si>
    <t>NSGs</t>
  </si>
  <si>
    <t>AD3</t>
  </si>
  <si>
    <t>FAULT-DOMAIN-3</t>
  </si>
  <si>
    <t>FAULT-DOMAIN-2</t>
  </si>
  <si>
    <t>paravirtualized</t>
  </si>
  <si>
    <t>READ_WRITE</t>
  </si>
  <si>
    <t>READ_ONLY</t>
  </si>
  <si>
    <t>100Mbps</t>
  </si>
  <si>
    <t>400Mbps</t>
  </si>
  <si>
    <t>ROUND_ROBIN</t>
  </si>
  <si>
    <t>HTTP</t>
  </si>
  <si>
    <t>LB</t>
  </si>
  <si>
    <t>Backend Server</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</si>
  <si>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</si>
  <si>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</si>
  <si>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</si>
  <si>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</si>
  <si>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</si>
  <si>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</si>
  <si>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</si>
  <si>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</si>
  <si>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</si>
  <si>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</si>
  <si>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</si>
  <si>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</si>
  <si>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</si>
  <si>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</si>
  <si>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</si>
  <si>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</si>
  <si>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</si>
  <si>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</si>
  <si>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</si>
  <si>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SUFFIX_MATCH</t>
  </si>
  <si>
    <t>FORCE_LONGEST_PREFIX_MATCH</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</si>
  <si>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</si>
  <si>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</si>
  <si>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</si>
  <si>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</si>
  <si>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</si>
  <si>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</si>
  <si>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</si>
  <si>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</si>
  <si>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</si>
  <si>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</si>
  <si>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</si>
  <si>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</si>
  <si>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</si>
  <si>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</si>
  <si>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</si>
  <si>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</si>
  <si>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</si>
  <si>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</si>
  <si>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</si>
  <si>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</si>
  <si>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</si>
  <si>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</si>
  <si>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</si>
  <si>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</si>
  <si>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</si>
  <si>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</si>
  <si>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</si>
  <si>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</si>
  <si>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</si>
  <si>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</si>
  <si>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</si>
  <si>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</si>
  <si>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</si>
  <si>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</si>
  <si>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</si>
  <si>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</si>
  <si>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</si>
  <si>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</si>
  <si>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</si>
  <si>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</si>
  <si>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</si>
  <si>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Display Name</t>
  </si>
  <si>
    <t>ADW or ATP</t>
  </si>
  <si>
    <t>Ashburn</t>
  </si>
  <si>
    <t>ADW</t>
  </si>
  <si>
    <t>ATP</t>
  </si>
  <si>
    <t>Character Set</t>
  </si>
  <si>
    <t>nCharacter Set</t>
  </si>
  <si>
    <t>LICENSE_INCLUDED</t>
  </si>
  <si>
    <t>OLTP</t>
  </si>
  <si>
    <t>AL32UTF8</t>
  </si>
  <si>
    <t>AL16UTF16</t>
  </si>
  <si>
    <t>VM.Standard2.2</t>
  </si>
  <si>
    <t>BM.DenseIO2.52</t>
  </si>
  <si>
    <t>ENTERPRISE_EDITION</t>
  </si>
  <si>
    <t>FAULT-DOMAIN-1</t>
  </si>
  <si>
    <t>all_services</t>
  </si>
  <si>
    <t>tcp</t>
  </si>
  <si>
    <t>Gold</t>
  </si>
  <si>
    <t>root</t>
  </si>
  <si>
    <t>19.0.0.0</t>
  </si>
  <si>
    <t>STANDARD_EDITION</t>
  </si>
  <si>
    <t>Defined Tags</t>
  </si>
  <si>
    <t>public</t>
  </si>
  <si>
    <t>EGRESS</t>
  </si>
  <si>
    <t>INGRESS</t>
  </si>
  <si>
    <t>None</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</si>
  <si>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</si>
  <si>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</si>
  <si>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</si>
  <si>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</si>
  <si>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</si>
  <si>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</si>
  <si>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</si>
  <si>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</si>
  <si>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</si>
  <si>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</si>
  <si>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</si>
  <si>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</si>
  <si>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</si>
  <si>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</si>
  <si>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</si>
  <si>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</si>
  <si>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</si>
  <si>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</si>
  <si>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</si>
  <si>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</si>
  <si>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</si>
  <si>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</si>
  <si>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</si>
  <si>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</si>
  <si>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</si>
  <si>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</si>
  <si>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</si>
  <si>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</si>
  <si>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</si>
  <si>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</si>
  <si>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</si>
  <si>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</si>
  <si>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</si>
  <si>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</si>
  <si>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</si>
  <si>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</si>
  <si>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</si>
  <si>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</si>
  <si>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</si>
  <si>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</si>
  <si>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</si>
  <si>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</si>
  <si>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</si>
  <si>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</si>
  <si>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</si>
  <si>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</si>
  <si>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</si>
  <si>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</si>
  <si>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</si>
  <si>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</si>
  <si>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</si>
  <si>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</si>
  <si>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</si>
  <si>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</si>
  <si>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</si>
  <si>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t>DRG List</t>
  </si>
  <si>
    <t>Cost tracking tags
Require PS Port
Pub Address(Instance)</t>
  </si>
  <si>
    <t>DVM List</t>
  </si>
  <si>
    <t>flexible</t>
  </si>
  <si>
    <t>Node Count</t>
  </si>
  <si>
    <t>Database Edition</t>
  </si>
  <si>
    <t>Data Storage Percentage</t>
  </si>
  <si>
    <t>Disk Redundancy</t>
  </si>
  <si>
    <t>License Model</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</si>
  <si>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</si>
  <si>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</si>
  <si>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v1.24.1</t>
  </si>
  <si>
    <t>OCI_VCN_IP_NATIVE</t>
  </si>
  <si>
    <t>v1.22.5</t>
  </si>
  <si>
    <t>FLANNEL_OVERLAY</t>
  </si>
  <si>
    <t>Network Type</t>
  </si>
  <si>
    <t>Pod Security policy/API Endpoint Pub Address</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</si>
  <si>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</si>
  <si>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</si>
  <si>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</si>
  <si>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</si>
  <si>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</si>
  <si>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</si>
  <si>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</si>
  <si>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</si>
  <si>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</si>
  <si>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</si>
  <si>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</si>
  <si>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</si>
  <si>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</si>
  <si>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</si>
  <si>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</si>
  <si>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</si>
  <si>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</si>
  <si>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</si>
  <si>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</si>
  <si>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</si>
  <si>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</si>
  <si>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</si>
  <si>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</si>
  <si>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</si>
  <si>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</si>
  <si>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</si>
  <si>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</si>
  <si>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</si>
  <si>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</si>
  <si>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</si>
  <si>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</si>
  <si>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</si>
  <si>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</si>
  <si>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</si>
  <si>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</si>
  <si>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</si>
  <si>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</si>
  <si>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</si>
  <si>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</si>
  <si>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</si>
  <si>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</si>
  <si>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</si>
  <si>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</si>
  <si>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</si>
  <si>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</si>
  <si>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</si>
  <si>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</si>
  <si>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</si>
  <si>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</si>
  <si>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</si>
  <si>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</si>
  <si>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</si>
  <si>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</si>
  <si>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</si>
  <si>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</si>
  <si>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</si>
  <si>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</si>
  <si>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</si>
  <si>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</si>
  <si>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</si>
  <si>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</si>
  <si>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</si>
  <si>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</si>
  <si>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</si>
  <si>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</si>
  <si>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</si>
  <si>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</si>
  <si>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</si>
  <si>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</si>
  <si>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</si>
  <si>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</si>
  <si>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</si>
  <si>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</si>
  <si>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</si>
  <si>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</si>
  <si>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</si>
  <si>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</si>
  <si>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</si>
  <si>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</si>
  <si>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</si>
  <si>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</si>
  <si>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</si>
  <si>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</si>
  <si>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</si>
  <si>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</si>
  <si>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</si>
  <si>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</si>
  <si>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</si>
  <si>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</si>
  <si>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</si>
  <si>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</si>
  <si>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</si>
  <si>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</si>
  <si>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</si>
  <si>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</si>
  <si>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</si>
  <si>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</si>
  <si>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</si>
  <si>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</si>
  <si>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</si>
  <si>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</si>
  <si>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</si>
  <si>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</si>
  <si>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</si>
  <si>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</si>
  <si>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</si>
  <si>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</si>
  <si>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</si>
  <si>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</si>
  <si>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</si>
  <si>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</si>
  <si>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</si>
  <si>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</si>
  <si>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</si>
  <si>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</si>
  <si>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</si>
  <si>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</si>
  <si>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</si>
  <si>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</si>
  <si>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</si>
  <si>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</si>
  <si>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</si>
  <si>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</si>
  <si>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</si>
  <si>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</si>
  <si>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</si>
  <si>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</si>
  <si>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</si>
  <si>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</si>
  <si>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</si>
  <si>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</si>
  <si>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</si>
  <si>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</si>
  <si>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</si>
  <si>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</si>
  <si>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</si>
  <si>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</si>
  <si>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</si>
  <si>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</si>
  <si>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</si>
  <si>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</si>
  <si>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</si>
  <si>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</si>
  <si>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</si>
  <si>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</si>
  <si>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</si>
  <si>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</si>
  <si>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</si>
  <si>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</si>
  <si>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</si>
  <si>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</si>
  <si>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</si>
  <si>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</si>
  <si>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</si>
  <si>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</si>
  <si>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</si>
  <si>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</si>
  <si>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</si>
  <si>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</si>
  <si>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</si>
  <si>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</si>
  <si>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</si>
  <si>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</si>
  <si>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</si>
  <si>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</si>
  <si>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</si>
  <si>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</si>
  <si>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</si>
  <si>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</si>
  <si>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</si>
  <si>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</si>
  <si>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</si>
  <si>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</si>
  <si>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</si>
  <si>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</si>
  <si>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</si>
  <si>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</si>
  <si>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Subnet or VLAN</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</si>
  <si>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</si>
  <si>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</si>
  <si>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</si>
  <si>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Subnet Names</t>
  </si>
  <si>
    <t>VLAN Names</t>
  </si>
  <si>
    <t>Row references</t>
  </si>
  <si>
    <t>Sl.No</t>
  </si>
  <si>
    <t>Subnet Unique</t>
  </si>
  <si>
    <t>VLAN Unique</t>
  </si>
  <si>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</si>
  <si>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</si>
  <si>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</si>
  <si>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</si>
  <si>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t>Compartment Unique</t>
  </si>
  <si>
    <t>VCN Unique</t>
  </si>
  <si>
    <t>VCN for DRG Unique</t>
  </si>
  <si>
    <t>STG-ADMIN-VCN</t>
  </si>
  <si>
    <t>10.230.36.0/22</t>
  </si>
  <si>
    <t>10.230.36.0/24</t>
  </si>
  <si>
    <t>STG-ADMIN-WEB-Sub</t>
  </si>
  <si>
    <t>Route Table for STG-ADMIN-WEB-Sub</t>
  </si>
  <si>
    <t>Sec List for STG-ADMIN-WEB-Sub</t>
  </si>
  <si>
    <t>STG-ADMIN-APP-Sub</t>
  </si>
  <si>
    <t>STG-ADMIN-DB-Sub</t>
  </si>
  <si>
    <t>10.230.37.0/24</t>
  </si>
  <si>
    <t>10.230.38.0/24</t>
  </si>
  <si>
    <t>Route Table for STG-ADMIN-APP-Sub</t>
  </si>
  <si>
    <t>Route Table for STG-ADMIN-DB-Sub</t>
  </si>
  <si>
    <t>Sec List forSTG-ADMIN-DB-Sub</t>
  </si>
  <si>
    <t>Sec List for STG-ADMIN-APP-Sub</t>
  </si>
  <si>
    <t>NETWORK</t>
  </si>
  <si>
    <t>Dynamic Routing Gateway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</si>
</sst>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1"/>
      <color rgb="FF222222"/>
      <name val="Calibri"/>
      <family val="2"/>
      <scheme val="minor"/>
    </font>
    <font>
      <sz val="10"/>
      <color rgb="FF1D1E23"/>
      <name val="Segoe UI"/>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i/>
      <sz val="11"/>
      <color theme="5" tint="-0.249977111117893"/>
      <name val="Calibri"/>
      <family val="2"/>
      <scheme val="minor"/>
    </font>
    <font>
      <sz val="11"/>
      <color rgb="FF9C0006"/>
      <name val="Calibri"/>
      <family val="2"/>
      <scheme val="minor"/>
    </font>
    <font>
      <b/>
      <sz val="11"/>
      <color theme="1"/>
      <name val="Abadi Extra Light"/>
      <family val="2"/>
    </font>
    <font>
      <b/>
      <sz val="10"/>
      <color rgb="FF1D1E23"/>
      <name val="Abadi Extra Light"/>
      <family val="2"/>
    </font>
    <font>
      <u/>
      <sz val="11"/>
      <color theme="10"/>
      <name val="Calibri"/>
      <family val="2"/>
      <scheme val="minor"/>
    </font>
    <font>
      <sz val="10"/>
      <color rgb="FF1F2124"/>
      <name val="Segoe UI"/>
      <family val="2"/>
    </font>
    <font>
      <sz val="11"/>
      <color rgb="FF00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s>
  <cellStyleXfs count="3">
    <xf numFmtId="0" fontId="0" fillId="0" borderId="0"/>
    <xf numFmtId="0" fontId="11" fillId="6" borderId="0" applyNumberFormat="0" applyBorder="0" applyAlignment="0" applyProtection="0"/>
    <xf numFmtId="0" fontId="14" fillId="0" borderId="0"/>
  </cellStyleXfs>
  <cellXfs count="55">
    <xf numFmtId="0" fontId="0" fillId="0" borderId="0" xfId="0"/>
    <xf numFmtId="0" fontId="0" fillId="0" borderId="0" xfId="0" applyAlignment="1">
      <alignment wrapText="1"/>
    </xf>
    <xf numFmtId="0" fontId="1" fillId="2" borderId="3" xfId="0" applyFont="1" applyFill="1" applyBorder="1"/>
    <xf numFmtId="0" fontId="0" fillId="0" borderId="3" xfId="0" applyBorder="1"/>
    <xf numFmtId="0" fontId="1" fillId="2" borderId="8" xfId="0" applyFont="1" applyFill="1" applyBorder="1"/>
    <xf numFmtId="0" fontId="1" fillId="2" borderId="8" xfId="0" applyFont="1" applyFill="1" applyBorder="1" applyAlignment="1">
      <alignment wrapText="1"/>
    </xf>
    <xf numFmtId="0" fontId="1" fillId="4" borderId="8" xfId="0" applyFont="1" applyFill="1" applyBorder="1" applyAlignment="1">
      <alignment horizontal="center" vertical="center"/>
    </xf>
    <xf numFmtId="0" fontId="1" fillId="4" borderId="5" xfId="0" applyFont="1" applyFill="1" applyBorder="1" applyAlignment="1">
      <alignment horizontal="center" vertical="center"/>
    </xf>
    <xf numFmtId="0" fontId="0" fillId="0" borderId="6" xfId="0" applyBorder="1"/>
    <xf numFmtId="0" fontId="0" fillId="0" borderId="7" xfId="0" applyBorder="1"/>
    <xf numFmtId="0" fontId="1" fillId="4" borderId="8" xfId="0" applyFont="1" applyFill="1" applyBorder="1" applyAlignment="1">
      <alignment horizontal="center" vertical="center" wrapText="1"/>
    </xf>
    <xf numFmtId="0" fontId="3" fillId="0" borderId="1" xfId="0" applyFont="1" applyBorder="1" applyAlignment="1">
      <alignment wrapText="1"/>
    </xf>
    <xf numFmtId="0" fontId="0" fillId="0" borderId="3" xfId="0" applyBorder="1" applyAlignment="1">
      <alignment wrapText="1"/>
    </xf>
    <xf numFmtId="0" fontId="0" fillId="0" borderId="2" xfId="0" applyBorder="1"/>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3" fillId="0" borderId="2" xfId="0" applyFont="1" applyBorder="1" applyAlignment="1">
      <alignment wrapText="1"/>
    </xf>
    <xf numFmtId="0" fontId="0" fillId="0" borderId="9" xfId="0" applyBorder="1"/>
    <xf numFmtId="0" fontId="0" fillId="0" borderId="1" xfId="0" applyBorder="1"/>
    <xf numFmtId="0" fontId="1" fillId="2" borderId="12" xfId="0" applyFont="1" applyFill="1" applyBorder="1"/>
    <xf numFmtId="0" fontId="1" fillId="2" borderId="12" xfId="0" applyFont="1" applyFill="1" applyBorder="1" applyAlignment="1">
      <alignment wrapText="1"/>
    </xf>
    <xf numFmtId="0" fontId="0" fillId="3" borderId="12" xfId="0" applyFill="1" applyBorder="1"/>
    <xf numFmtId="0" fontId="0" fillId="3" borderId="12" xfId="0" applyFill="1" applyBorder="1" applyAlignment="1">
      <alignment wrapText="1"/>
    </xf>
    <xf numFmtId="0" fontId="0" fillId="3" borderId="0" xfId="0" applyFill="1"/>
    <xf numFmtId="0" fontId="0" fillId="0" borderId="12" xfId="0" applyBorder="1" applyAlignment="1">
      <alignment wrapText="1"/>
    </xf>
    <xf numFmtId="0" fontId="0" fillId="0" borderId="12" xfId="0" applyBorder="1"/>
    <xf numFmtId="0" fontId="0" fillId="0" borderId="12" xfId="0" applyBorder="1" applyAlignment="1">
      <alignment horizontal="center"/>
    </xf>
    <xf numFmtId="0" fontId="1" fillId="0" borderId="0" xfId="0" applyFont="1"/>
    <xf numFmtId="0" fontId="0" fillId="0" borderId="4" xfId="0" applyBorder="1"/>
    <xf numFmtId="0" fontId="0" fillId="0" borderId="12" xfId="0" applyBorder="1" applyProtection="1">
      <protection locked="0"/>
    </xf>
    <xf numFmtId="49" fontId="12" fillId="7" borderId="12" xfId="1" applyNumberFormat="1" applyFont="1" applyFill="1" applyBorder="1" applyAlignment="1">
      <alignment horizontal="left" vertical="top" wrapText="1"/>
    </xf>
    <xf numFmtId="49" fontId="1" fillId="0" borderId="12" xfId="0" applyNumberFormat="1" applyFont="1" applyBorder="1" applyAlignment="1">
      <alignment horizontal="left" vertical="top" wrapText="1"/>
    </xf>
    <xf numFmtId="0" fontId="1" fillId="0" borderId="12" xfId="0" applyFont="1" applyBorder="1" applyAlignment="1">
      <alignment horizontal="left" vertical="top"/>
    </xf>
    <xf numFmtId="0" fontId="12" fillId="0" borderId="12" xfId="0" applyFont="1" applyBorder="1" applyAlignment="1">
      <alignment horizontal="left" vertical="top"/>
    </xf>
    <xf numFmtId="49" fontId="12" fillId="0" borderId="12" xfId="0" applyNumberFormat="1" applyFont="1" applyBorder="1" applyAlignment="1">
      <alignment horizontal="left" vertical="top"/>
    </xf>
    <xf numFmtId="0" fontId="13" fillId="0" borderId="12" xfId="0" applyFont="1" applyBorder="1" applyAlignment="1">
      <alignment horizontal="left" vertical="top" wrapText="1"/>
    </xf>
    <xf numFmtId="0" fontId="12" fillId="0" borderId="12" xfId="0" applyFont="1" applyBorder="1" applyAlignment="1">
      <alignment horizontal="left" vertical="top" wrapText="1"/>
    </xf>
    <xf numFmtId="0" fontId="1" fillId="0" borderId="12" xfId="0" applyFont="1" applyBorder="1" applyAlignment="1">
      <alignment horizontal="left" vertical="top" wrapText="1"/>
    </xf>
    <xf numFmtId="0" fontId="0" fillId="0" borderId="12" xfId="0" applyBorder="1" applyAlignment="1">
      <alignment horizontal="left" vertical="top"/>
    </xf>
    <xf numFmtId="49" fontId="11" fillId="6" borderId="12" xfId="1" applyNumberFormat="1" applyBorder="1" applyAlignment="1">
      <alignment horizontal="left" vertical="top" wrapText="1"/>
    </xf>
    <xf numFmtId="0" fontId="1" fillId="8" borderId="12" xfId="0" applyFont="1" applyFill="1" applyBorder="1"/>
    <xf numFmtId="0" fontId="1" fillId="8" borderId="12" xfId="0" applyFont="1" applyFill="1" applyBorder="1" applyProtection="1">
      <protection locked="0"/>
    </xf>
    <xf numFmtId="0" fontId="2" fillId="8" borderId="12" xfId="0" applyFont="1" applyFill="1" applyBorder="1" applyAlignment="1" applyProtection="1">
      <alignment vertical="center"/>
      <protection locked="0"/>
    </xf>
    <xf numFmtId="0" fontId="1" fillId="8" borderId="12" xfId="0" applyFont="1" applyFill="1" applyBorder="1" applyAlignment="1">
      <alignment wrapText="1"/>
    </xf>
    <xf numFmtId="0" fontId="0" fillId="0" borderId="0" xfId="0" applyAlignment="1">
      <alignment vertical="center"/>
    </xf>
    <xf numFmtId="0" fontId="15" fillId="0" borderId="12" xfId="0" applyFont="1" applyBorder="1"/>
    <xf numFmtId="0" fontId="16" fillId="0" borderId="0" xfId="0" applyFont="1" applyAlignment="1">
      <alignment vertical="center"/>
    </xf>
    <xf numFmtId="0" fontId="0" fillId="0" borderId="12" xfId="0" applyBorder="1"/>
    <xf numFmtId="0" fontId="0" fillId="0" borderId="0" xfId="0"/>
    <xf numFmtId="0" fontId="1" fillId="5" borderId="12" xfId="0" applyFont="1" applyFill="1" applyBorder="1" applyAlignment="1">
      <alignment horizontal="left" vertical="top" wrapText="1"/>
    </xf>
    <xf numFmtId="0" fontId="1" fillId="5" borderId="5" xfId="0" applyFont="1" applyFill="1" applyBorder="1" applyAlignment="1">
      <alignment horizontal="left" vertical="top" wrapText="1"/>
    </xf>
    <xf numFmtId="0" fontId="1" fillId="5" borderId="11" xfId="0" applyFont="1" applyFill="1" applyBorder="1" applyAlignment="1">
      <alignment horizontal="left" vertical="top" wrapText="1"/>
    </xf>
    <xf numFmtId="0" fontId="1" fillId="5" borderId="10" xfId="0" applyFont="1" applyFill="1" applyBorder="1" applyAlignment="1">
      <alignment horizontal="left" vertical="top" wrapText="1"/>
    </xf>
    <xf numFmtId="0" fontId="0" fillId="5" borderId="12" xfId="0" applyFill="1" applyBorder="1" applyAlignment="1">
      <alignment horizontal="left" vertical="top" wrapText="1"/>
    </xf>
    <xf numFmtId="0" fontId="0" fillId="0" borderId="13" xfId="0" applyFill="1" applyBorder="1"/>
  </cellXfs>
  <cellStyles count="3">
    <cellStyle name="Bad" xfId="1" builtinId="27"/>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lasyavadavalli/PycharmProjects/oci/cd3_automation_toolkit/example/CD3-HubSpoke-templat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
  <sheetViews>
    <sheetView tabSelected="1" workbookViewId="0">
      <selection activeCell="A4" sqref="A4"/>
    </sheetView>
  </sheetViews>
  <sheetFormatPr defaultColWidth="8.77734375" defaultRowHeight="14.4" x14ac:dyDescent="0.3"/>
  <cols>
    <col min="1" max="1" width="9.109375" customWidth="1"/>
    <col min="2" max="3" width="16.44140625" customWidth="1"/>
    <col min="4" max="4" width="13.109375" customWidth="1"/>
    <col min="5" max="5" width="13.44140625" customWidth="1"/>
    <col min="6" max="6" width="24.44140625" customWidth="1"/>
    <col min="7" max="8" width="14.44140625" customWidth="1"/>
    <col min="9" max="9" width="14" customWidth="1"/>
    <col min="10" max="10" width="22.44140625" customWidth="1"/>
    <col min="11" max="11" width="26.44140625" customWidth="1"/>
    <col min="12" max="12" width="23" customWidth="1"/>
  </cols>
  <sheetData>
    <row r="1" spans="1:12" ht="210.75" customHeight="1" x14ac:dyDescent="0.3">
      <c r="A1" s="50" t="s">
        <v>221</v>
      </c>
      <c r="B1" s="51"/>
      <c r="C1" s="51"/>
      <c r="D1" s="51"/>
      <c r="E1" s="51"/>
      <c r="F1" s="52"/>
      <c r="G1" s="50" t="s">
        <v>415</v>
      </c>
      <c r="H1" s="51"/>
      <c r="I1" s="51"/>
      <c r="J1" s="51"/>
      <c r="K1" s="51"/>
      <c r="L1" s="52"/>
    </row>
    <row r="2" spans="1:12" s="27" customFormat="1" ht="45" customHeight="1" x14ac:dyDescent="0.3">
      <c r="A2" s="2" t="s">
        <v>0</v>
      </c>
      <c r="B2" s="2" t="s">
        <v>3</v>
      </c>
      <c r="C2" s="2" t="s">
        <v>4</v>
      </c>
      <c r="D2" s="2" t="s">
        <v>220</v>
      </c>
      <c r="E2" s="2" t="s">
        <v>6</v>
      </c>
      <c r="F2" s="2" t="s">
        <v>7</v>
      </c>
      <c r="G2" s="2" t="s">
        <v>8</v>
      </c>
      <c r="H2" s="2" t="s">
        <v>9</v>
      </c>
      <c r="I2" s="2" t="s">
        <v>10</v>
      </c>
      <c r="J2" s="2" t="s">
        <v>11</v>
      </c>
      <c r="K2" s="2" t="s">
        <v>12</v>
      </c>
      <c r="L2" s="19" t="s">
        <v>151</v>
      </c>
    </row>
    <row r="3" spans="1:12" x14ac:dyDescent="0.3">
      <c r="A3" s="24" t="s">
        <v>238</v>
      </c>
      <c r="B3" s="25" t="s">
        <v>436</v>
      </c>
      <c r="C3" s="47" t="s">
        <v>422</v>
      </c>
      <c r="D3" s="25" t="s">
        <v>423</v>
      </c>
      <c r="E3" s="25" t="s">
        <v>14</v>
      </c>
      <c r="F3" s="25" t="s">
        <v>14</v>
      </c>
      <c r="G3" s="25" t="s">
        <v>14</v>
      </c>
      <c r="H3" s="25" t="s">
        <v>14</v>
      </c>
      <c r="I3" s="25" t="s">
        <v>14</v>
      </c>
      <c r="J3" s="25" t="s">
        <v>155</v>
      </c>
      <c r="K3" s="25"/>
      <c r="L3" s="24"/>
    </row>
    <row r="4" spans="1:12" s="23" customFormat="1" x14ac:dyDescent="0.3">
      <c r="A4" s="25" t="s">
        <v>1</v>
      </c>
      <c r="B4" s="24"/>
      <c r="C4" s="25"/>
      <c r="D4" s="25"/>
      <c r="E4" s="25"/>
      <c r="F4" s="25"/>
      <c r="G4" s="25"/>
      <c r="H4" s="25"/>
      <c r="I4" s="25"/>
      <c r="J4" s="25"/>
      <c r="K4" s="25"/>
      <c r="L4" s="21"/>
    </row>
  </sheetData>
  <mergeCells count="2">
    <mergeCell ref="A1:F1"/>
    <mergeCell ref="G1:L1"/>
  </mergeCells>
  <dataValidations count="1">
    <dataValidation allowBlank="1" sqref="A1:C2 D1:XFD1048576 C3:C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487"/>
  <sheetViews>
    <sheetView zoomScale="96" zoomScaleNormal="96" workbookViewId="0">
      <selection activeCell="A6" sqref="A6"/>
    </sheetView>
  </sheetViews>
  <sheetFormatPr defaultColWidth="8.77734375" defaultRowHeight="14.4" x14ac:dyDescent="0.3"/>
  <cols>
    <col min="1" max="1" width="9.33203125" bestFit="1" customWidth="1"/>
    <col min="2" max="2" width="19.21875" bestFit="1" customWidth="1"/>
    <col min="3" max="3" width="15.6640625" bestFit="1" customWidth="1"/>
    <col min="4" max="4" width="19.77734375" bestFit="1" customWidth="1"/>
    <col min="5" max="5" width="15" bestFit="1" customWidth="1"/>
    <col min="6" max="6" width="14.109375" bestFit="1" customWidth="1"/>
    <col min="7" max="7" width="16.21875" bestFit="1" customWidth="1"/>
    <col min="8" max="8" width="12.109375" bestFit="1" customWidth="1"/>
    <col min="9" max="9" width="12.33203125" bestFit="1" customWidth="1"/>
    <col min="10" max="10" width="33.77734375" bestFit="1" customWidth="1"/>
    <col min="11" max="11" width="15.77734375" bestFit="1" customWidth="1"/>
    <col min="12" max="12" width="5.5546875" bestFit="1" customWidth="1"/>
    <col min="13" max="13" width="11.44140625" customWidth="1"/>
    <col min="14" max="14" width="14.33203125" bestFit="1" customWidth="1"/>
    <col min="15" max="17" width="10.88671875" bestFit="1" customWidth="1"/>
    <col min="18" max="18" width="11.44140625" bestFit="1" customWidth="1"/>
    <col min="19" max="19" width="9.88671875" bestFit="1" customWidth="1"/>
    <col min="20" max="20" width="12.21875" bestFit="1" customWidth="1"/>
  </cols>
  <sheetData>
    <row r="1" spans="1:20" ht="192.75" customHeight="1" x14ac:dyDescent="0.3">
      <c r="A1" s="50" t="s">
        <v>418</v>
      </c>
      <c r="B1" s="51"/>
      <c r="C1" s="51"/>
      <c r="D1" s="51"/>
      <c r="E1" s="51"/>
      <c r="F1" s="51"/>
      <c r="G1" s="51"/>
      <c r="H1" s="51"/>
      <c r="I1" s="52"/>
      <c r="J1" s="53" t="s">
        <v>406</v>
      </c>
      <c r="K1" s="53"/>
      <c r="L1" s="53"/>
      <c r="M1" s="53"/>
      <c r="N1" s="53"/>
      <c r="O1" s="53"/>
      <c r="P1" s="53"/>
      <c r="Q1" s="53"/>
      <c r="R1" s="53"/>
      <c r="S1" s="53"/>
      <c r="T1" s="53"/>
    </row>
    <row r="2" spans="1:20" s="27" customFormat="1" ht="59.55" customHeight="1" x14ac:dyDescent="0.3">
      <c r="A2" s="4" t="s">
        <v>0</v>
      </c>
      <c r="B2" s="4" t="s">
        <v>3</v>
      </c>
      <c r="C2" s="4" t="s">
        <v>4</v>
      </c>
      <c r="D2" s="4" t="s">
        <v>130</v>
      </c>
      <c r="E2" s="19" t="s">
        <v>405</v>
      </c>
      <c r="F2" s="4" t="s">
        <v>5</v>
      </c>
      <c r="G2" s="5" t="s">
        <v>20</v>
      </c>
      <c r="H2" s="5" t="s">
        <v>21</v>
      </c>
      <c r="I2" s="5" t="s">
        <v>16</v>
      </c>
      <c r="J2" s="5" t="s">
        <v>22</v>
      </c>
      <c r="K2" s="5" t="s">
        <v>23</v>
      </c>
      <c r="L2" s="20" t="s">
        <v>55</v>
      </c>
      <c r="M2" s="5" t="s">
        <v>24</v>
      </c>
      <c r="N2" s="5" t="s">
        <v>25</v>
      </c>
      <c r="O2" s="5" t="s">
        <v>26</v>
      </c>
      <c r="P2" s="5" t="s">
        <v>27</v>
      </c>
      <c r="Q2" s="5" t="s">
        <v>28</v>
      </c>
      <c r="R2" s="5" t="s">
        <v>29</v>
      </c>
      <c r="S2" s="5" t="s">
        <v>12</v>
      </c>
      <c r="T2" s="20" t="s">
        <v>151</v>
      </c>
    </row>
    <row r="3" spans="1:20" s="23" customFormat="1" ht="28.8" x14ac:dyDescent="0.3">
      <c r="A3" s="25" t="s">
        <v>238</v>
      </c>
      <c r="B3" s="47" t="s">
        <v>436</v>
      </c>
      <c r="C3" s="25" t="s">
        <v>422</v>
      </c>
      <c r="D3" s="25" t="s">
        <v>425</v>
      </c>
      <c r="E3" s="25" t="s">
        <v>159</v>
      </c>
      <c r="F3" s="25" t="s">
        <v>424</v>
      </c>
      <c r="G3" s="22" t="s">
        <v>30</v>
      </c>
      <c r="H3" s="21" t="s">
        <v>33</v>
      </c>
      <c r="I3" s="25" t="s">
        <v>17</v>
      </c>
      <c r="J3" s="25" t="s">
        <v>426</v>
      </c>
      <c r="K3" s="24" t="s">
        <v>427</v>
      </c>
      <c r="L3" s="24"/>
      <c r="M3" s="22" t="s">
        <v>14</v>
      </c>
      <c r="N3" s="22" t="s">
        <v>14</v>
      </c>
      <c r="O3" s="25" t="str">
        <f>IF(H3="public","n",IF(H3="private","y",""))</f>
        <v>y</v>
      </c>
      <c r="P3" s="25" t="str">
        <f>IF(H3="public","y",IF(H3="private","n",""))</f>
        <v>n</v>
      </c>
      <c r="Q3" s="25" t="s">
        <v>14</v>
      </c>
      <c r="R3" s="25" t="s">
        <v>14</v>
      </c>
      <c r="S3" s="25"/>
      <c r="T3" s="21"/>
    </row>
    <row r="4" spans="1:20" s="23" customFormat="1" ht="28.8" x14ac:dyDescent="0.3">
      <c r="A4" s="47" t="s">
        <v>238</v>
      </c>
      <c r="B4" s="47" t="s">
        <v>436</v>
      </c>
      <c r="C4" s="47" t="s">
        <v>422</v>
      </c>
      <c r="D4" s="47" t="s">
        <v>428</v>
      </c>
      <c r="E4" s="47" t="s">
        <v>159</v>
      </c>
      <c r="F4" s="47" t="s">
        <v>430</v>
      </c>
      <c r="G4" s="22" t="s">
        <v>30</v>
      </c>
      <c r="H4" s="21" t="s">
        <v>33</v>
      </c>
      <c r="I4" s="47" t="s">
        <v>17</v>
      </c>
      <c r="J4" s="47" t="s">
        <v>432</v>
      </c>
      <c r="K4" s="24" t="s">
        <v>435</v>
      </c>
      <c r="L4" s="24"/>
      <c r="M4" s="22" t="s">
        <v>14</v>
      </c>
      <c r="N4" s="22" t="s">
        <v>14</v>
      </c>
      <c r="O4" s="47" t="str">
        <f>IF(H4="public","n",IF(H4="private","y",""))</f>
        <v>y</v>
      </c>
      <c r="P4" s="47" t="str">
        <f>IF(H4="public","y",IF(H4="private","n",""))</f>
        <v>n</v>
      </c>
      <c r="Q4" s="47" t="s">
        <v>14</v>
      </c>
      <c r="R4" s="47" t="s">
        <v>14</v>
      </c>
      <c r="S4" s="47"/>
      <c r="T4" s="21"/>
    </row>
    <row r="5" spans="1:20" s="23" customFormat="1" ht="28.8" x14ac:dyDescent="0.3">
      <c r="A5" s="47" t="s">
        <v>238</v>
      </c>
      <c r="B5" s="47" t="s">
        <v>436</v>
      </c>
      <c r="C5" s="47" t="s">
        <v>422</v>
      </c>
      <c r="D5" s="47" t="s">
        <v>429</v>
      </c>
      <c r="E5" s="47" t="s">
        <v>159</v>
      </c>
      <c r="F5" s="47" t="s">
        <v>431</v>
      </c>
      <c r="G5" s="22" t="s">
        <v>30</v>
      </c>
      <c r="H5" s="21" t="s">
        <v>33</v>
      </c>
      <c r="I5" s="47" t="s">
        <v>17</v>
      </c>
      <c r="J5" s="47" t="s">
        <v>433</v>
      </c>
      <c r="K5" s="24" t="s">
        <v>434</v>
      </c>
      <c r="L5" s="24"/>
      <c r="M5" s="22" t="s">
        <v>14</v>
      </c>
      <c r="N5" s="22" t="s">
        <v>14</v>
      </c>
      <c r="O5" s="47" t="str">
        <f>IF(H5="public","n",IF(H5="private","y",""))</f>
        <v>y</v>
      </c>
      <c r="P5" s="47" t="str">
        <f>IF(H5="public","y",IF(H5="private","n",""))</f>
        <v>n</v>
      </c>
      <c r="Q5" s="47" t="s">
        <v>14</v>
      </c>
      <c r="R5" s="47" t="s">
        <v>14</v>
      </c>
      <c r="S5" s="47"/>
      <c r="T5" s="21"/>
    </row>
    <row r="6" spans="1:20" x14ac:dyDescent="0.3">
      <c r="A6" s="25" t="s">
        <v>1</v>
      </c>
      <c r="B6" s="25"/>
      <c r="C6" s="25"/>
      <c r="D6" s="25"/>
      <c r="E6" s="25"/>
      <c r="F6" s="25"/>
      <c r="G6" s="25"/>
      <c r="H6" s="25"/>
      <c r="I6" s="25"/>
      <c r="J6" s="25"/>
      <c r="K6" s="25"/>
      <c r="L6" s="25"/>
      <c r="M6" s="25"/>
      <c r="N6" s="25"/>
      <c r="O6" s="25" t="str">
        <f t="shared" ref="O6" si="0">IF(H6="public","n",IF(H6="private","y",""))</f>
        <v/>
      </c>
      <c r="P6" s="25" t="str">
        <f t="shared" ref="P6" si="1">IF(H6="public","y",IF(H6="private","n",""))</f>
        <v/>
      </c>
      <c r="Q6" s="25"/>
      <c r="R6" s="25"/>
      <c r="S6" s="25"/>
      <c r="T6" s="25"/>
    </row>
    <row r="7" spans="1:20" x14ac:dyDescent="0.3">
      <c r="O7" t="str">
        <f t="shared" ref="O7:O54" si="2">IF(H7="public","n",IF(H7="private","y",""))</f>
        <v/>
      </c>
      <c r="P7" t="str">
        <f t="shared" ref="P7:P54" si="3">IF(H7="public","y",IF(H7="private","n",""))</f>
        <v/>
      </c>
    </row>
    <row r="8" spans="1:20" x14ac:dyDescent="0.3">
      <c r="O8" t="str">
        <f t="shared" si="2"/>
        <v/>
      </c>
      <c r="P8" t="str">
        <f t="shared" si="3"/>
        <v/>
      </c>
    </row>
    <row r="9" spans="1:20" x14ac:dyDescent="0.3">
      <c r="O9" t="str">
        <f t="shared" si="2"/>
        <v/>
      </c>
      <c r="P9" t="str">
        <f t="shared" si="3"/>
        <v/>
      </c>
    </row>
    <row r="10" spans="1:20" x14ac:dyDescent="0.3">
      <c r="O10" t="str">
        <f t="shared" si="2"/>
        <v/>
      </c>
      <c r="P10" t="str">
        <f t="shared" si="3"/>
        <v/>
      </c>
    </row>
    <row r="11" spans="1:20" x14ac:dyDescent="0.3">
      <c r="O11" t="str">
        <f t="shared" si="2"/>
        <v/>
      </c>
      <c r="P11" t="str">
        <f t="shared" si="3"/>
        <v/>
      </c>
    </row>
    <row r="12" spans="1:20" x14ac:dyDescent="0.3">
      <c r="O12" t="str">
        <f t="shared" si="2"/>
        <v/>
      </c>
      <c r="P12" t="str">
        <f t="shared" si="3"/>
        <v/>
      </c>
    </row>
    <row r="13" spans="1:20" x14ac:dyDescent="0.3">
      <c r="O13" t="str">
        <f t="shared" si="2"/>
        <v/>
      </c>
      <c r="P13" t="str">
        <f t="shared" si="3"/>
        <v/>
      </c>
    </row>
    <row r="14" spans="1:20" x14ac:dyDescent="0.3">
      <c r="O14" t="str">
        <f t="shared" si="2"/>
        <v/>
      </c>
      <c r="P14" t="str">
        <f t="shared" si="3"/>
        <v/>
      </c>
    </row>
    <row r="15" spans="1:20" x14ac:dyDescent="0.3">
      <c r="O15" t="str">
        <f t="shared" si="2"/>
        <v/>
      </c>
      <c r="P15" t="str">
        <f t="shared" si="3"/>
        <v/>
      </c>
    </row>
    <row r="16" spans="1:20" x14ac:dyDescent="0.3">
      <c r="O16" t="str">
        <f t="shared" si="2"/>
        <v/>
      </c>
      <c r="P16" t="str">
        <f t="shared" si="3"/>
        <v/>
      </c>
    </row>
    <row r="17" spans="15:16" x14ac:dyDescent="0.3">
      <c r="O17" t="str">
        <f t="shared" si="2"/>
        <v/>
      </c>
      <c r="P17" t="str">
        <f t="shared" si="3"/>
        <v/>
      </c>
    </row>
    <row r="18" spans="15:16" x14ac:dyDescent="0.3">
      <c r="O18" t="str">
        <f t="shared" si="2"/>
        <v/>
      </c>
      <c r="P18" t="str">
        <f t="shared" si="3"/>
        <v/>
      </c>
    </row>
    <row r="19" spans="15:16" x14ac:dyDescent="0.3">
      <c r="O19" t="str">
        <f t="shared" si="2"/>
        <v/>
      </c>
      <c r="P19" t="str">
        <f t="shared" si="3"/>
        <v/>
      </c>
    </row>
    <row r="20" spans="15:16" x14ac:dyDescent="0.3">
      <c r="O20" t="str">
        <f t="shared" si="2"/>
        <v/>
      </c>
      <c r="P20" t="str">
        <f t="shared" si="3"/>
        <v/>
      </c>
    </row>
    <row r="21" spans="15:16" x14ac:dyDescent="0.3">
      <c r="O21" t="str">
        <f t="shared" si="2"/>
        <v/>
      </c>
      <c r="P21" t="str">
        <f t="shared" si="3"/>
        <v/>
      </c>
    </row>
    <row r="22" spans="15:16" x14ac:dyDescent="0.3">
      <c r="O22" t="str">
        <f t="shared" si="2"/>
        <v/>
      </c>
      <c r="P22" t="str">
        <f t="shared" si="3"/>
        <v/>
      </c>
    </row>
    <row r="23" spans="15:16" x14ac:dyDescent="0.3">
      <c r="O23" t="str">
        <f t="shared" si="2"/>
        <v/>
      </c>
      <c r="P23" t="str">
        <f t="shared" si="3"/>
        <v/>
      </c>
    </row>
    <row r="24" spans="15:16" x14ac:dyDescent="0.3">
      <c r="O24" t="str">
        <f t="shared" si="2"/>
        <v/>
      </c>
      <c r="P24" t="str">
        <f t="shared" si="3"/>
        <v/>
      </c>
    </row>
    <row r="25" spans="15:16" x14ac:dyDescent="0.3">
      <c r="O25" t="str">
        <f t="shared" si="2"/>
        <v/>
      </c>
      <c r="P25" t="str">
        <f t="shared" si="3"/>
        <v/>
      </c>
    </row>
    <row r="26" spans="15:16" x14ac:dyDescent="0.3">
      <c r="O26" t="str">
        <f t="shared" si="2"/>
        <v/>
      </c>
      <c r="P26" t="str">
        <f t="shared" si="3"/>
        <v/>
      </c>
    </row>
    <row r="27" spans="15:16" x14ac:dyDescent="0.3">
      <c r="O27" t="str">
        <f t="shared" si="2"/>
        <v/>
      </c>
      <c r="P27" t="str">
        <f t="shared" si="3"/>
        <v/>
      </c>
    </row>
    <row r="28" spans="15:16" x14ac:dyDescent="0.3">
      <c r="O28" t="str">
        <f t="shared" si="2"/>
        <v/>
      </c>
      <c r="P28" t="str">
        <f t="shared" si="3"/>
        <v/>
      </c>
    </row>
    <row r="29" spans="15:16" x14ac:dyDescent="0.3">
      <c r="O29" t="str">
        <f t="shared" si="2"/>
        <v/>
      </c>
      <c r="P29" t="str">
        <f t="shared" si="3"/>
        <v/>
      </c>
    </row>
    <row r="30" spans="15:16" x14ac:dyDescent="0.3">
      <c r="O30" t="str">
        <f t="shared" si="2"/>
        <v/>
      </c>
      <c r="P30" t="str">
        <f t="shared" si="3"/>
        <v/>
      </c>
    </row>
    <row r="31" spans="15:16" x14ac:dyDescent="0.3">
      <c r="O31" t="str">
        <f t="shared" si="2"/>
        <v/>
      </c>
      <c r="P31" t="str">
        <f t="shared" si="3"/>
        <v/>
      </c>
    </row>
    <row r="32" spans="15:16" x14ac:dyDescent="0.3">
      <c r="O32" t="str">
        <f t="shared" si="2"/>
        <v/>
      </c>
      <c r="P32" t="str">
        <f t="shared" si="3"/>
        <v/>
      </c>
    </row>
    <row r="33" spans="15:16" x14ac:dyDescent="0.3">
      <c r="O33" t="str">
        <f t="shared" si="2"/>
        <v/>
      </c>
      <c r="P33" t="str">
        <f t="shared" si="3"/>
        <v/>
      </c>
    </row>
    <row r="34" spans="15:16" x14ac:dyDescent="0.3">
      <c r="O34" t="str">
        <f t="shared" si="2"/>
        <v/>
      </c>
      <c r="P34" t="str">
        <f t="shared" si="3"/>
        <v/>
      </c>
    </row>
    <row r="35" spans="15:16" x14ac:dyDescent="0.3">
      <c r="O35" t="str">
        <f t="shared" si="2"/>
        <v/>
      </c>
      <c r="P35" t="str">
        <f t="shared" si="3"/>
        <v/>
      </c>
    </row>
    <row r="36" spans="15:16" x14ac:dyDescent="0.3">
      <c r="O36" t="str">
        <f t="shared" si="2"/>
        <v/>
      </c>
      <c r="P36" t="str">
        <f t="shared" si="3"/>
        <v/>
      </c>
    </row>
    <row r="37" spans="15:16" x14ac:dyDescent="0.3">
      <c r="O37" t="str">
        <f t="shared" si="2"/>
        <v/>
      </c>
      <c r="P37" t="str">
        <f t="shared" si="3"/>
        <v/>
      </c>
    </row>
    <row r="38" spans="15:16" x14ac:dyDescent="0.3">
      <c r="O38" t="str">
        <f t="shared" si="2"/>
        <v/>
      </c>
      <c r="P38" t="str">
        <f t="shared" si="3"/>
        <v/>
      </c>
    </row>
    <row r="39" spans="15:16" x14ac:dyDescent="0.3">
      <c r="O39" t="str">
        <f t="shared" si="2"/>
        <v/>
      </c>
      <c r="P39" t="str">
        <f t="shared" si="3"/>
        <v/>
      </c>
    </row>
    <row r="40" spans="15:16" x14ac:dyDescent="0.3">
      <c r="O40" t="str">
        <f t="shared" si="2"/>
        <v/>
      </c>
      <c r="P40" t="str">
        <f t="shared" si="3"/>
        <v/>
      </c>
    </row>
    <row r="41" spans="15:16" x14ac:dyDescent="0.3">
      <c r="O41" t="str">
        <f t="shared" si="2"/>
        <v/>
      </c>
      <c r="P41" t="str">
        <f t="shared" si="3"/>
        <v/>
      </c>
    </row>
    <row r="42" spans="15:16" x14ac:dyDescent="0.3">
      <c r="O42" t="str">
        <f t="shared" si="2"/>
        <v/>
      </c>
      <c r="P42" t="str">
        <f t="shared" si="3"/>
        <v/>
      </c>
    </row>
    <row r="43" spans="15:16" x14ac:dyDescent="0.3">
      <c r="O43" t="str">
        <f t="shared" si="2"/>
        <v/>
      </c>
      <c r="P43" t="str">
        <f t="shared" si="3"/>
        <v/>
      </c>
    </row>
    <row r="44" spans="15:16" x14ac:dyDescent="0.3">
      <c r="O44" t="str">
        <f t="shared" si="2"/>
        <v/>
      </c>
      <c r="P44" t="str">
        <f t="shared" si="3"/>
        <v/>
      </c>
    </row>
    <row r="45" spans="15:16" x14ac:dyDescent="0.3">
      <c r="O45" t="str">
        <f t="shared" si="2"/>
        <v/>
      </c>
      <c r="P45" t="str">
        <f t="shared" si="3"/>
        <v/>
      </c>
    </row>
    <row r="46" spans="15:16" x14ac:dyDescent="0.3">
      <c r="O46" t="str">
        <f t="shared" si="2"/>
        <v/>
      </c>
      <c r="P46" t="str">
        <f t="shared" si="3"/>
        <v/>
      </c>
    </row>
    <row r="47" spans="15:16" x14ac:dyDescent="0.3">
      <c r="O47" t="str">
        <f t="shared" si="2"/>
        <v/>
      </c>
      <c r="P47" t="str">
        <f t="shared" si="3"/>
        <v/>
      </c>
    </row>
    <row r="48" spans="15:16" x14ac:dyDescent="0.3">
      <c r="O48" t="str">
        <f t="shared" si="2"/>
        <v/>
      </c>
      <c r="P48" t="str">
        <f t="shared" si="3"/>
        <v/>
      </c>
    </row>
    <row r="49" spans="15:16" x14ac:dyDescent="0.3">
      <c r="O49" t="str">
        <f t="shared" si="2"/>
        <v/>
      </c>
      <c r="P49" t="str">
        <f t="shared" si="3"/>
        <v/>
      </c>
    </row>
    <row r="50" spans="15:16" x14ac:dyDescent="0.3">
      <c r="O50" t="str">
        <f t="shared" si="2"/>
        <v/>
      </c>
      <c r="P50" t="str">
        <f t="shared" si="3"/>
        <v/>
      </c>
    </row>
    <row r="51" spans="15:16" x14ac:dyDescent="0.3">
      <c r="O51" t="str">
        <f t="shared" si="2"/>
        <v/>
      </c>
      <c r="P51" t="str">
        <f t="shared" si="3"/>
        <v/>
      </c>
    </row>
    <row r="52" spans="15:16" x14ac:dyDescent="0.3">
      <c r="O52" t="str">
        <f t="shared" si="2"/>
        <v/>
      </c>
      <c r="P52" t="str">
        <f t="shared" si="3"/>
        <v/>
      </c>
    </row>
    <row r="53" spans="15:16" x14ac:dyDescent="0.3">
      <c r="O53" t="str">
        <f t="shared" si="2"/>
        <v/>
      </c>
      <c r="P53" t="str">
        <f t="shared" si="3"/>
        <v/>
      </c>
    </row>
    <row r="54" spans="15:16" x14ac:dyDescent="0.3">
      <c r="O54" t="str">
        <f t="shared" si="2"/>
        <v/>
      </c>
      <c r="P54" t="str">
        <f t="shared" si="3"/>
        <v/>
      </c>
    </row>
    <row r="55" spans="15:16" x14ac:dyDescent="0.3">
      <c r="O55" t="str">
        <f t="shared" ref="O55:O118" si="4">IF(H55="public","n",IF(H55="private","y",""))</f>
        <v/>
      </c>
      <c r="P55" t="str">
        <f t="shared" ref="P55:P118" si="5">IF(H55="public","y",IF(H55="private","n",""))</f>
        <v/>
      </c>
    </row>
    <row r="56" spans="15:16" x14ac:dyDescent="0.3">
      <c r="O56" t="str">
        <f t="shared" si="4"/>
        <v/>
      </c>
      <c r="P56" t="str">
        <f t="shared" si="5"/>
        <v/>
      </c>
    </row>
    <row r="57" spans="15:16" x14ac:dyDescent="0.3">
      <c r="O57" t="str">
        <f t="shared" si="4"/>
        <v/>
      </c>
      <c r="P57" t="str">
        <f t="shared" si="5"/>
        <v/>
      </c>
    </row>
    <row r="58" spans="15:16" x14ac:dyDescent="0.3">
      <c r="O58" t="str">
        <f t="shared" si="4"/>
        <v/>
      </c>
      <c r="P58" t="str">
        <f t="shared" si="5"/>
        <v/>
      </c>
    </row>
    <row r="59" spans="15:16" x14ac:dyDescent="0.3">
      <c r="O59" t="str">
        <f t="shared" si="4"/>
        <v/>
      </c>
      <c r="P59" t="str">
        <f t="shared" si="5"/>
        <v/>
      </c>
    </row>
    <row r="60" spans="15:16" x14ac:dyDescent="0.3">
      <c r="O60" t="str">
        <f t="shared" si="4"/>
        <v/>
      </c>
      <c r="P60" t="str">
        <f t="shared" si="5"/>
        <v/>
      </c>
    </row>
    <row r="61" spans="15:16" x14ac:dyDescent="0.3">
      <c r="O61" t="str">
        <f t="shared" si="4"/>
        <v/>
      </c>
      <c r="P61" t="str">
        <f t="shared" si="5"/>
        <v/>
      </c>
    </row>
    <row r="62" spans="15:16" x14ac:dyDescent="0.3">
      <c r="O62" t="str">
        <f t="shared" si="4"/>
        <v/>
      </c>
      <c r="P62" t="str">
        <f t="shared" si="5"/>
        <v/>
      </c>
    </row>
    <row r="63" spans="15:16" x14ac:dyDescent="0.3">
      <c r="O63" t="str">
        <f t="shared" si="4"/>
        <v/>
      </c>
      <c r="P63" t="str">
        <f t="shared" si="5"/>
        <v/>
      </c>
    </row>
    <row r="64" spans="15:16" x14ac:dyDescent="0.3">
      <c r="O64" t="str">
        <f t="shared" si="4"/>
        <v/>
      </c>
      <c r="P64" t="str">
        <f t="shared" si="5"/>
        <v/>
      </c>
    </row>
    <row r="65" spans="15:16" x14ac:dyDescent="0.3">
      <c r="O65" t="str">
        <f t="shared" si="4"/>
        <v/>
      </c>
      <c r="P65" t="str">
        <f t="shared" si="5"/>
        <v/>
      </c>
    </row>
    <row r="66" spans="15:16" x14ac:dyDescent="0.3">
      <c r="O66" t="str">
        <f t="shared" si="4"/>
        <v/>
      </c>
      <c r="P66" t="str">
        <f t="shared" si="5"/>
        <v/>
      </c>
    </row>
    <row r="67" spans="15:16" x14ac:dyDescent="0.3">
      <c r="O67" t="str">
        <f t="shared" si="4"/>
        <v/>
      </c>
      <c r="P67" t="str">
        <f t="shared" si="5"/>
        <v/>
      </c>
    </row>
    <row r="68" spans="15:16" x14ac:dyDescent="0.3">
      <c r="O68" t="str">
        <f t="shared" si="4"/>
        <v/>
      </c>
      <c r="P68" t="str">
        <f t="shared" si="5"/>
        <v/>
      </c>
    </row>
    <row r="69" spans="15:16" x14ac:dyDescent="0.3">
      <c r="O69" t="str">
        <f t="shared" si="4"/>
        <v/>
      </c>
      <c r="P69" t="str">
        <f t="shared" si="5"/>
        <v/>
      </c>
    </row>
    <row r="70" spans="15:16" x14ac:dyDescent="0.3">
      <c r="O70" t="str">
        <f t="shared" si="4"/>
        <v/>
      </c>
      <c r="P70" t="str">
        <f t="shared" si="5"/>
        <v/>
      </c>
    </row>
    <row r="71" spans="15:16" x14ac:dyDescent="0.3">
      <c r="O71" t="str">
        <f t="shared" si="4"/>
        <v/>
      </c>
      <c r="P71" t="str">
        <f t="shared" si="5"/>
        <v/>
      </c>
    </row>
    <row r="72" spans="15:16" x14ac:dyDescent="0.3">
      <c r="O72" t="str">
        <f t="shared" si="4"/>
        <v/>
      </c>
      <c r="P72" t="str">
        <f t="shared" si="5"/>
        <v/>
      </c>
    </row>
    <row r="73" spans="15:16" x14ac:dyDescent="0.3">
      <c r="O73" t="str">
        <f t="shared" si="4"/>
        <v/>
      </c>
      <c r="P73" t="str">
        <f t="shared" si="5"/>
        <v/>
      </c>
    </row>
    <row r="74" spans="15:16" x14ac:dyDescent="0.3">
      <c r="O74" t="str">
        <f t="shared" si="4"/>
        <v/>
      </c>
      <c r="P74" t="str">
        <f t="shared" si="5"/>
        <v/>
      </c>
    </row>
    <row r="75" spans="15:16" x14ac:dyDescent="0.3">
      <c r="O75" t="str">
        <f t="shared" si="4"/>
        <v/>
      </c>
      <c r="P75" t="str">
        <f t="shared" si="5"/>
        <v/>
      </c>
    </row>
    <row r="76" spans="15:16" x14ac:dyDescent="0.3">
      <c r="O76" t="str">
        <f t="shared" si="4"/>
        <v/>
      </c>
      <c r="P76" t="str">
        <f t="shared" si="5"/>
        <v/>
      </c>
    </row>
    <row r="77" spans="15:16" x14ac:dyDescent="0.3">
      <c r="O77" t="str">
        <f t="shared" si="4"/>
        <v/>
      </c>
      <c r="P77" t="str">
        <f t="shared" si="5"/>
        <v/>
      </c>
    </row>
    <row r="78" spans="15:16" x14ac:dyDescent="0.3">
      <c r="O78" t="str">
        <f t="shared" si="4"/>
        <v/>
      </c>
      <c r="P78" t="str">
        <f t="shared" si="5"/>
        <v/>
      </c>
    </row>
    <row r="79" spans="15:16" x14ac:dyDescent="0.3">
      <c r="O79" t="str">
        <f t="shared" si="4"/>
        <v/>
      </c>
      <c r="P79" t="str">
        <f t="shared" si="5"/>
        <v/>
      </c>
    </row>
    <row r="80" spans="15:16" x14ac:dyDescent="0.3">
      <c r="O80" t="str">
        <f t="shared" si="4"/>
        <v/>
      </c>
      <c r="P80" t="str">
        <f t="shared" si="5"/>
        <v/>
      </c>
    </row>
    <row r="81" spans="15:16" x14ac:dyDescent="0.3">
      <c r="O81" t="str">
        <f t="shared" si="4"/>
        <v/>
      </c>
      <c r="P81" t="str">
        <f t="shared" si="5"/>
        <v/>
      </c>
    </row>
    <row r="82" spans="15:16" x14ac:dyDescent="0.3">
      <c r="O82" t="str">
        <f t="shared" si="4"/>
        <v/>
      </c>
      <c r="P82" t="str">
        <f t="shared" si="5"/>
        <v/>
      </c>
    </row>
    <row r="83" spans="15:16" x14ac:dyDescent="0.3">
      <c r="O83" t="str">
        <f t="shared" si="4"/>
        <v/>
      </c>
      <c r="P83" t="str">
        <f t="shared" si="5"/>
        <v/>
      </c>
    </row>
    <row r="84" spans="15:16" x14ac:dyDescent="0.3">
      <c r="O84" t="str">
        <f t="shared" si="4"/>
        <v/>
      </c>
      <c r="P84" t="str">
        <f t="shared" si="5"/>
        <v/>
      </c>
    </row>
    <row r="85" spans="15:16" x14ac:dyDescent="0.3">
      <c r="O85" t="str">
        <f t="shared" si="4"/>
        <v/>
      </c>
      <c r="P85" t="str">
        <f t="shared" si="5"/>
        <v/>
      </c>
    </row>
    <row r="86" spans="15:16" x14ac:dyDescent="0.3">
      <c r="O86" t="str">
        <f t="shared" si="4"/>
        <v/>
      </c>
      <c r="P86" t="str">
        <f t="shared" si="5"/>
        <v/>
      </c>
    </row>
    <row r="87" spans="15:16" x14ac:dyDescent="0.3">
      <c r="O87" t="str">
        <f t="shared" si="4"/>
        <v/>
      </c>
      <c r="P87" t="str">
        <f t="shared" si="5"/>
        <v/>
      </c>
    </row>
    <row r="88" spans="15:16" x14ac:dyDescent="0.3">
      <c r="O88" t="str">
        <f t="shared" si="4"/>
        <v/>
      </c>
      <c r="P88" t="str">
        <f t="shared" si="5"/>
        <v/>
      </c>
    </row>
    <row r="89" spans="15:16" x14ac:dyDescent="0.3">
      <c r="O89" t="str">
        <f t="shared" si="4"/>
        <v/>
      </c>
      <c r="P89" t="str">
        <f t="shared" si="5"/>
        <v/>
      </c>
    </row>
    <row r="90" spans="15:16" x14ac:dyDescent="0.3">
      <c r="O90" t="str">
        <f t="shared" si="4"/>
        <v/>
      </c>
      <c r="P90" t="str">
        <f t="shared" si="5"/>
        <v/>
      </c>
    </row>
    <row r="91" spans="15:16" x14ac:dyDescent="0.3">
      <c r="O91" t="str">
        <f t="shared" si="4"/>
        <v/>
      </c>
      <c r="P91" t="str">
        <f t="shared" si="5"/>
        <v/>
      </c>
    </row>
    <row r="92" spans="15:16" x14ac:dyDescent="0.3">
      <c r="O92" t="str">
        <f t="shared" si="4"/>
        <v/>
      </c>
      <c r="P92" t="str">
        <f t="shared" si="5"/>
        <v/>
      </c>
    </row>
    <row r="93" spans="15:16" x14ac:dyDescent="0.3">
      <c r="O93" t="str">
        <f t="shared" si="4"/>
        <v/>
      </c>
      <c r="P93" t="str">
        <f t="shared" si="5"/>
        <v/>
      </c>
    </row>
    <row r="94" spans="15:16" x14ac:dyDescent="0.3">
      <c r="O94" t="str">
        <f t="shared" si="4"/>
        <v/>
      </c>
      <c r="P94" t="str">
        <f t="shared" si="5"/>
        <v/>
      </c>
    </row>
    <row r="95" spans="15:16" x14ac:dyDescent="0.3">
      <c r="O95" t="str">
        <f t="shared" si="4"/>
        <v/>
      </c>
      <c r="P95" t="str">
        <f t="shared" si="5"/>
        <v/>
      </c>
    </row>
    <row r="96" spans="15:16" x14ac:dyDescent="0.3">
      <c r="O96" t="str">
        <f t="shared" si="4"/>
        <v/>
      </c>
      <c r="P96" t="str">
        <f t="shared" si="5"/>
        <v/>
      </c>
    </row>
    <row r="97" spans="15:16" x14ac:dyDescent="0.3">
      <c r="O97" t="str">
        <f t="shared" si="4"/>
        <v/>
      </c>
      <c r="P97" t="str">
        <f t="shared" si="5"/>
        <v/>
      </c>
    </row>
    <row r="98" spans="15:16" x14ac:dyDescent="0.3">
      <c r="O98" t="str">
        <f t="shared" si="4"/>
        <v/>
      </c>
      <c r="P98" t="str">
        <f t="shared" si="5"/>
        <v/>
      </c>
    </row>
    <row r="99" spans="15:16" x14ac:dyDescent="0.3">
      <c r="O99" t="str">
        <f t="shared" si="4"/>
        <v/>
      </c>
      <c r="P99" t="str">
        <f t="shared" si="5"/>
        <v/>
      </c>
    </row>
    <row r="100" spans="15:16" x14ac:dyDescent="0.3">
      <c r="O100" t="str">
        <f t="shared" si="4"/>
        <v/>
      </c>
      <c r="P100" t="str">
        <f t="shared" si="5"/>
        <v/>
      </c>
    </row>
    <row r="101" spans="15:16" x14ac:dyDescent="0.3">
      <c r="O101" t="str">
        <f t="shared" si="4"/>
        <v/>
      </c>
      <c r="P101" t="str">
        <f t="shared" si="5"/>
        <v/>
      </c>
    </row>
    <row r="102" spans="15:16" x14ac:dyDescent="0.3">
      <c r="O102" t="str">
        <f t="shared" si="4"/>
        <v/>
      </c>
      <c r="P102" t="str">
        <f t="shared" si="5"/>
        <v/>
      </c>
    </row>
    <row r="103" spans="15:16" x14ac:dyDescent="0.3">
      <c r="O103" t="str">
        <f t="shared" si="4"/>
        <v/>
      </c>
      <c r="P103" t="str">
        <f t="shared" si="5"/>
        <v/>
      </c>
    </row>
    <row r="104" spans="15:16" x14ac:dyDescent="0.3">
      <c r="O104" t="str">
        <f t="shared" si="4"/>
        <v/>
      </c>
      <c r="P104" t="str">
        <f t="shared" si="5"/>
        <v/>
      </c>
    </row>
    <row r="105" spans="15:16" x14ac:dyDescent="0.3">
      <c r="O105" t="str">
        <f t="shared" si="4"/>
        <v/>
      </c>
      <c r="P105" t="str">
        <f t="shared" si="5"/>
        <v/>
      </c>
    </row>
    <row r="106" spans="15:16" x14ac:dyDescent="0.3">
      <c r="O106" t="str">
        <f t="shared" si="4"/>
        <v/>
      </c>
      <c r="P106" t="str">
        <f t="shared" si="5"/>
        <v/>
      </c>
    </row>
    <row r="107" spans="15:16" x14ac:dyDescent="0.3">
      <c r="O107" t="str">
        <f t="shared" si="4"/>
        <v/>
      </c>
      <c r="P107" t="str">
        <f t="shared" si="5"/>
        <v/>
      </c>
    </row>
    <row r="108" spans="15:16" x14ac:dyDescent="0.3">
      <c r="O108" t="str">
        <f t="shared" si="4"/>
        <v/>
      </c>
      <c r="P108" t="str">
        <f t="shared" si="5"/>
        <v/>
      </c>
    </row>
    <row r="109" spans="15:16" x14ac:dyDescent="0.3">
      <c r="O109" t="str">
        <f t="shared" si="4"/>
        <v/>
      </c>
      <c r="P109" t="str">
        <f t="shared" si="5"/>
        <v/>
      </c>
    </row>
    <row r="110" spans="15:16" x14ac:dyDescent="0.3">
      <c r="O110" t="str">
        <f t="shared" si="4"/>
        <v/>
      </c>
      <c r="P110" t="str">
        <f t="shared" si="5"/>
        <v/>
      </c>
    </row>
    <row r="111" spans="15:16" x14ac:dyDescent="0.3">
      <c r="O111" t="str">
        <f t="shared" si="4"/>
        <v/>
      </c>
      <c r="P111" t="str">
        <f t="shared" si="5"/>
        <v/>
      </c>
    </row>
    <row r="112" spans="15:16" x14ac:dyDescent="0.3">
      <c r="O112" t="str">
        <f t="shared" si="4"/>
        <v/>
      </c>
      <c r="P112" t="str">
        <f t="shared" si="5"/>
        <v/>
      </c>
    </row>
    <row r="113" spans="15:16" x14ac:dyDescent="0.3">
      <c r="O113" t="str">
        <f t="shared" si="4"/>
        <v/>
      </c>
      <c r="P113" t="str">
        <f t="shared" si="5"/>
        <v/>
      </c>
    </row>
    <row r="114" spans="15:16" x14ac:dyDescent="0.3">
      <c r="O114" t="str">
        <f t="shared" si="4"/>
        <v/>
      </c>
      <c r="P114" t="str">
        <f t="shared" si="5"/>
        <v/>
      </c>
    </row>
    <row r="115" spans="15:16" x14ac:dyDescent="0.3">
      <c r="O115" t="str">
        <f t="shared" si="4"/>
        <v/>
      </c>
      <c r="P115" t="str">
        <f t="shared" si="5"/>
        <v/>
      </c>
    </row>
    <row r="116" spans="15:16" x14ac:dyDescent="0.3">
      <c r="O116" t="str">
        <f t="shared" si="4"/>
        <v/>
      </c>
      <c r="P116" t="str">
        <f t="shared" si="5"/>
        <v/>
      </c>
    </row>
    <row r="117" spans="15:16" x14ac:dyDescent="0.3">
      <c r="O117" t="str">
        <f t="shared" si="4"/>
        <v/>
      </c>
      <c r="P117" t="str">
        <f t="shared" si="5"/>
        <v/>
      </c>
    </row>
    <row r="118" spans="15:16" x14ac:dyDescent="0.3">
      <c r="O118" t="str">
        <f t="shared" si="4"/>
        <v/>
      </c>
      <c r="P118" t="str">
        <f t="shared" si="5"/>
        <v/>
      </c>
    </row>
    <row r="119" spans="15:16" x14ac:dyDescent="0.3">
      <c r="O119" t="str">
        <f t="shared" ref="O119:O182" si="6">IF(H119="public","n",IF(H119="private","y",""))</f>
        <v/>
      </c>
      <c r="P119" t="str">
        <f t="shared" ref="P119:P182" si="7">IF(H119="public","y",IF(H119="private","n",""))</f>
        <v/>
      </c>
    </row>
    <row r="120" spans="15:16" x14ac:dyDescent="0.3">
      <c r="O120" t="str">
        <f t="shared" si="6"/>
        <v/>
      </c>
      <c r="P120" t="str">
        <f t="shared" si="7"/>
        <v/>
      </c>
    </row>
    <row r="121" spans="15:16" x14ac:dyDescent="0.3">
      <c r="O121" t="str">
        <f t="shared" si="6"/>
        <v/>
      </c>
      <c r="P121" t="str">
        <f t="shared" si="7"/>
        <v/>
      </c>
    </row>
    <row r="122" spans="15:16" x14ac:dyDescent="0.3">
      <c r="O122" t="str">
        <f t="shared" si="6"/>
        <v/>
      </c>
      <c r="P122" t="str">
        <f t="shared" si="7"/>
        <v/>
      </c>
    </row>
    <row r="123" spans="15:16" x14ac:dyDescent="0.3">
      <c r="O123" t="str">
        <f t="shared" si="6"/>
        <v/>
      </c>
      <c r="P123" t="str">
        <f t="shared" si="7"/>
        <v/>
      </c>
    </row>
    <row r="124" spans="15:16" x14ac:dyDescent="0.3">
      <c r="O124" t="str">
        <f t="shared" si="6"/>
        <v/>
      </c>
      <c r="P124" t="str">
        <f t="shared" si="7"/>
        <v/>
      </c>
    </row>
    <row r="125" spans="15:16" x14ac:dyDescent="0.3">
      <c r="O125" t="str">
        <f t="shared" si="6"/>
        <v/>
      </c>
      <c r="P125" t="str">
        <f t="shared" si="7"/>
        <v/>
      </c>
    </row>
    <row r="126" spans="15:16" x14ac:dyDescent="0.3">
      <c r="O126" t="str">
        <f t="shared" si="6"/>
        <v/>
      </c>
      <c r="P126" t="str">
        <f t="shared" si="7"/>
        <v/>
      </c>
    </row>
    <row r="127" spans="15:16" x14ac:dyDescent="0.3">
      <c r="O127" t="str">
        <f t="shared" si="6"/>
        <v/>
      </c>
      <c r="P127" t="str">
        <f t="shared" si="7"/>
        <v/>
      </c>
    </row>
    <row r="128" spans="15:16" x14ac:dyDescent="0.3">
      <c r="O128" t="str">
        <f t="shared" si="6"/>
        <v/>
      </c>
      <c r="P128" t="str">
        <f t="shared" si="7"/>
        <v/>
      </c>
    </row>
    <row r="129" spans="15:16" x14ac:dyDescent="0.3">
      <c r="O129" t="str">
        <f t="shared" si="6"/>
        <v/>
      </c>
      <c r="P129" t="str">
        <f t="shared" si="7"/>
        <v/>
      </c>
    </row>
    <row r="130" spans="15:16" x14ac:dyDescent="0.3">
      <c r="O130" t="str">
        <f t="shared" si="6"/>
        <v/>
      </c>
      <c r="P130" t="str">
        <f t="shared" si="7"/>
        <v/>
      </c>
    </row>
    <row r="131" spans="15:16" x14ac:dyDescent="0.3">
      <c r="O131" t="str">
        <f t="shared" si="6"/>
        <v/>
      </c>
      <c r="P131" t="str">
        <f t="shared" si="7"/>
        <v/>
      </c>
    </row>
    <row r="132" spans="15:16" x14ac:dyDescent="0.3">
      <c r="O132" t="str">
        <f t="shared" si="6"/>
        <v/>
      </c>
      <c r="P132" t="str">
        <f t="shared" si="7"/>
        <v/>
      </c>
    </row>
    <row r="133" spans="15:16" x14ac:dyDescent="0.3">
      <c r="O133" t="str">
        <f t="shared" si="6"/>
        <v/>
      </c>
      <c r="P133" t="str">
        <f t="shared" si="7"/>
        <v/>
      </c>
    </row>
    <row r="134" spans="15:16" x14ac:dyDescent="0.3">
      <c r="O134" t="str">
        <f t="shared" si="6"/>
        <v/>
      </c>
      <c r="P134" t="str">
        <f t="shared" si="7"/>
        <v/>
      </c>
    </row>
    <row r="135" spans="15:16" x14ac:dyDescent="0.3">
      <c r="O135" t="str">
        <f t="shared" si="6"/>
        <v/>
      </c>
      <c r="P135" t="str">
        <f t="shared" si="7"/>
        <v/>
      </c>
    </row>
    <row r="136" spans="15:16" x14ac:dyDescent="0.3">
      <c r="O136" t="str">
        <f t="shared" si="6"/>
        <v/>
      </c>
      <c r="P136" t="str">
        <f t="shared" si="7"/>
        <v/>
      </c>
    </row>
    <row r="137" spans="15:16" x14ac:dyDescent="0.3">
      <c r="O137" t="str">
        <f t="shared" si="6"/>
        <v/>
      </c>
      <c r="P137" t="str">
        <f t="shared" si="7"/>
        <v/>
      </c>
    </row>
    <row r="138" spans="15:16" x14ac:dyDescent="0.3">
      <c r="O138" t="str">
        <f t="shared" si="6"/>
        <v/>
      </c>
      <c r="P138" t="str">
        <f t="shared" si="7"/>
        <v/>
      </c>
    </row>
    <row r="139" spans="15:16" x14ac:dyDescent="0.3">
      <c r="O139" t="str">
        <f t="shared" si="6"/>
        <v/>
      </c>
      <c r="P139" t="str">
        <f t="shared" si="7"/>
        <v/>
      </c>
    </row>
    <row r="140" spans="15:16" x14ac:dyDescent="0.3">
      <c r="O140" t="str">
        <f t="shared" si="6"/>
        <v/>
      </c>
      <c r="P140" t="str">
        <f t="shared" si="7"/>
        <v/>
      </c>
    </row>
    <row r="141" spans="15:16" x14ac:dyDescent="0.3">
      <c r="O141" t="str">
        <f t="shared" si="6"/>
        <v/>
      </c>
      <c r="P141" t="str">
        <f t="shared" si="7"/>
        <v/>
      </c>
    </row>
    <row r="142" spans="15:16" x14ac:dyDescent="0.3">
      <c r="O142" t="str">
        <f t="shared" si="6"/>
        <v/>
      </c>
      <c r="P142" t="str">
        <f t="shared" si="7"/>
        <v/>
      </c>
    </row>
    <row r="143" spans="15:16" x14ac:dyDescent="0.3">
      <c r="O143" t="str">
        <f t="shared" si="6"/>
        <v/>
      </c>
      <c r="P143" t="str">
        <f t="shared" si="7"/>
        <v/>
      </c>
    </row>
    <row r="144" spans="15:16" x14ac:dyDescent="0.3">
      <c r="O144" t="str">
        <f t="shared" si="6"/>
        <v/>
      </c>
      <c r="P144" t="str">
        <f t="shared" si="7"/>
        <v/>
      </c>
    </row>
    <row r="145" spans="15:16" x14ac:dyDescent="0.3">
      <c r="O145" t="str">
        <f t="shared" si="6"/>
        <v/>
      </c>
      <c r="P145" t="str">
        <f t="shared" si="7"/>
        <v/>
      </c>
    </row>
    <row r="146" spans="15:16" x14ac:dyDescent="0.3">
      <c r="O146" t="str">
        <f t="shared" si="6"/>
        <v/>
      </c>
      <c r="P146" t="str">
        <f t="shared" si="7"/>
        <v/>
      </c>
    </row>
    <row r="147" spans="15:16" x14ac:dyDescent="0.3">
      <c r="O147" t="str">
        <f t="shared" si="6"/>
        <v/>
      </c>
      <c r="P147" t="str">
        <f t="shared" si="7"/>
        <v/>
      </c>
    </row>
    <row r="148" spans="15:16" x14ac:dyDescent="0.3">
      <c r="O148" t="str">
        <f t="shared" si="6"/>
        <v/>
      </c>
      <c r="P148" t="str">
        <f t="shared" si="7"/>
        <v/>
      </c>
    </row>
    <row r="149" spans="15:16" x14ac:dyDescent="0.3">
      <c r="O149" t="str">
        <f t="shared" si="6"/>
        <v/>
      </c>
      <c r="P149" t="str">
        <f t="shared" si="7"/>
        <v/>
      </c>
    </row>
    <row r="150" spans="15:16" x14ac:dyDescent="0.3">
      <c r="O150" t="str">
        <f t="shared" si="6"/>
        <v/>
      </c>
      <c r="P150" t="str">
        <f t="shared" si="7"/>
        <v/>
      </c>
    </row>
    <row r="151" spans="15:16" x14ac:dyDescent="0.3">
      <c r="O151" t="str">
        <f t="shared" si="6"/>
        <v/>
      </c>
      <c r="P151" t="str">
        <f t="shared" si="7"/>
        <v/>
      </c>
    </row>
    <row r="152" spans="15:16" x14ac:dyDescent="0.3">
      <c r="O152" t="str">
        <f t="shared" si="6"/>
        <v/>
      </c>
      <c r="P152" t="str">
        <f t="shared" si="7"/>
        <v/>
      </c>
    </row>
    <row r="153" spans="15:16" x14ac:dyDescent="0.3">
      <c r="O153" t="str">
        <f t="shared" si="6"/>
        <v/>
      </c>
      <c r="P153" t="str">
        <f t="shared" si="7"/>
        <v/>
      </c>
    </row>
    <row r="154" spans="15:16" x14ac:dyDescent="0.3">
      <c r="O154" t="str">
        <f t="shared" si="6"/>
        <v/>
      </c>
      <c r="P154" t="str">
        <f t="shared" si="7"/>
        <v/>
      </c>
    </row>
    <row r="155" spans="15:16" x14ac:dyDescent="0.3">
      <c r="O155" t="str">
        <f t="shared" si="6"/>
        <v/>
      </c>
      <c r="P155" t="str">
        <f t="shared" si="7"/>
        <v/>
      </c>
    </row>
    <row r="156" spans="15:16" x14ac:dyDescent="0.3">
      <c r="O156" t="str">
        <f t="shared" si="6"/>
        <v/>
      </c>
      <c r="P156" t="str">
        <f t="shared" si="7"/>
        <v/>
      </c>
    </row>
    <row r="157" spans="15:16" x14ac:dyDescent="0.3">
      <c r="O157" t="str">
        <f t="shared" si="6"/>
        <v/>
      </c>
      <c r="P157" t="str">
        <f t="shared" si="7"/>
        <v/>
      </c>
    </row>
    <row r="158" spans="15:16" x14ac:dyDescent="0.3">
      <c r="O158" t="str">
        <f t="shared" si="6"/>
        <v/>
      </c>
      <c r="P158" t="str">
        <f t="shared" si="7"/>
        <v/>
      </c>
    </row>
    <row r="159" spans="15:16" x14ac:dyDescent="0.3">
      <c r="O159" t="str">
        <f t="shared" si="6"/>
        <v/>
      </c>
      <c r="P159" t="str">
        <f t="shared" si="7"/>
        <v/>
      </c>
    </row>
    <row r="160" spans="15:16" x14ac:dyDescent="0.3">
      <c r="O160" t="str">
        <f t="shared" si="6"/>
        <v/>
      </c>
      <c r="P160" t="str">
        <f t="shared" si="7"/>
        <v/>
      </c>
    </row>
    <row r="161" spans="15:16" x14ac:dyDescent="0.3">
      <c r="O161" t="str">
        <f t="shared" si="6"/>
        <v/>
      </c>
      <c r="P161" t="str">
        <f t="shared" si="7"/>
        <v/>
      </c>
    </row>
    <row r="162" spans="15:16" x14ac:dyDescent="0.3">
      <c r="O162" t="str">
        <f t="shared" si="6"/>
        <v/>
      </c>
      <c r="P162" t="str">
        <f t="shared" si="7"/>
        <v/>
      </c>
    </row>
    <row r="163" spans="15:16" x14ac:dyDescent="0.3">
      <c r="O163" t="str">
        <f t="shared" si="6"/>
        <v/>
      </c>
      <c r="P163" t="str">
        <f t="shared" si="7"/>
        <v/>
      </c>
    </row>
    <row r="164" spans="15:16" x14ac:dyDescent="0.3">
      <c r="O164" t="str">
        <f t="shared" si="6"/>
        <v/>
      </c>
      <c r="P164" t="str">
        <f t="shared" si="7"/>
        <v/>
      </c>
    </row>
    <row r="165" spans="15:16" x14ac:dyDescent="0.3">
      <c r="O165" t="str">
        <f t="shared" si="6"/>
        <v/>
      </c>
      <c r="P165" t="str">
        <f t="shared" si="7"/>
        <v/>
      </c>
    </row>
    <row r="166" spans="15:16" x14ac:dyDescent="0.3">
      <c r="O166" t="str">
        <f t="shared" si="6"/>
        <v/>
      </c>
      <c r="P166" t="str">
        <f t="shared" si="7"/>
        <v/>
      </c>
    </row>
    <row r="167" spans="15:16" x14ac:dyDescent="0.3">
      <c r="O167" t="str">
        <f t="shared" si="6"/>
        <v/>
      </c>
      <c r="P167" t="str">
        <f t="shared" si="7"/>
        <v/>
      </c>
    </row>
    <row r="168" spans="15:16" x14ac:dyDescent="0.3">
      <c r="O168" t="str">
        <f t="shared" si="6"/>
        <v/>
      </c>
      <c r="P168" t="str">
        <f t="shared" si="7"/>
        <v/>
      </c>
    </row>
    <row r="169" spans="15:16" x14ac:dyDescent="0.3">
      <c r="O169" t="str">
        <f t="shared" si="6"/>
        <v/>
      </c>
      <c r="P169" t="str">
        <f t="shared" si="7"/>
        <v/>
      </c>
    </row>
    <row r="170" spans="15:16" x14ac:dyDescent="0.3">
      <c r="O170" t="str">
        <f t="shared" si="6"/>
        <v/>
      </c>
      <c r="P170" t="str">
        <f t="shared" si="7"/>
        <v/>
      </c>
    </row>
    <row r="171" spans="15:16" x14ac:dyDescent="0.3">
      <c r="O171" t="str">
        <f t="shared" si="6"/>
        <v/>
      </c>
      <c r="P171" t="str">
        <f t="shared" si="7"/>
        <v/>
      </c>
    </row>
    <row r="172" spans="15:16" x14ac:dyDescent="0.3">
      <c r="O172" t="str">
        <f t="shared" si="6"/>
        <v/>
      </c>
      <c r="P172" t="str">
        <f t="shared" si="7"/>
        <v/>
      </c>
    </row>
    <row r="173" spans="15:16" x14ac:dyDescent="0.3">
      <c r="O173" t="str">
        <f t="shared" si="6"/>
        <v/>
      </c>
      <c r="P173" t="str">
        <f t="shared" si="7"/>
        <v/>
      </c>
    </row>
    <row r="174" spans="15:16" x14ac:dyDescent="0.3">
      <c r="O174" t="str">
        <f t="shared" si="6"/>
        <v/>
      </c>
      <c r="P174" t="str">
        <f t="shared" si="7"/>
        <v/>
      </c>
    </row>
    <row r="175" spans="15:16" x14ac:dyDescent="0.3">
      <c r="O175" t="str">
        <f t="shared" si="6"/>
        <v/>
      </c>
      <c r="P175" t="str">
        <f t="shared" si="7"/>
        <v/>
      </c>
    </row>
    <row r="176" spans="15:16" x14ac:dyDescent="0.3">
      <c r="O176" t="str">
        <f t="shared" si="6"/>
        <v/>
      </c>
      <c r="P176" t="str">
        <f t="shared" si="7"/>
        <v/>
      </c>
    </row>
    <row r="177" spans="15:16" x14ac:dyDescent="0.3">
      <c r="O177" t="str">
        <f t="shared" si="6"/>
        <v/>
      </c>
      <c r="P177" t="str">
        <f t="shared" si="7"/>
        <v/>
      </c>
    </row>
    <row r="178" spans="15:16" x14ac:dyDescent="0.3">
      <c r="O178" t="str">
        <f t="shared" si="6"/>
        <v/>
      </c>
      <c r="P178" t="str">
        <f t="shared" si="7"/>
        <v/>
      </c>
    </row>
    <row r="179" spans="15:16" x14ac:dyDescent="0.3">
      <c r="O179" t="str">
        <f t="shared" si="6"/>
        <v/>
      </c>
      <c r="P179" t="str">
        <f t="shared" si="7"/>
        <v/>
      </c>
    </row>
    <row r="180" spans="15:16" x14ac:dyDescent="0.3">
      <c r="O180" t="str">
        <f t="shared" si="6"/>
        <v/>
      </c>
      <c r="P180" t="str">
        <f t="shared" si="7"/>
        <v/>
      </c>
    </row>
    <row r="181" spans="15:16" x14ac:dyDescent="0.3">
      <c r="O181" t="str">
        <f t="shared" si="6"/>
        <v/>
      </c>
      <c r="P181" t="str">
        <f t="shared" si="7"/>
        <v/>
      </c>
    </row>
    <row r="182" spans="15:16" x14ac:dyDescent="0.3">
      <c r="O182" t="str">
        <f t="shared" si="6"/>
        <v/>
      </c>
      <c r="P182" t="str">
        <f t="shared" si="7"/>
        <v/>
      </c>
    </row>
    <row r="183" spans="15:16" x14ac:dyDescent="0.3">
      <c r="O183" t="str">
        <f t="shared" ref="O183:O246" si="8">IF(H183="public","n",IF(H183="private","y",""))</f>
        <v/>
      </c>
      <c r="P183" t="str">
        <f t="shared" ref="P183:P246" si="9">IF(H183="public","y",IF(H183="private","n",""))</f>
        <v/>
      </c>
    </row>
    <row r="184" spans="15:16" x14ac:dyDescent="0.3">
      <c r="O184" t="str">
        <f t="shared" si="8"/>
        <v/>
      </c>
      <c r="P184" t="str">
        <f t="shared" si="9"/>
        <v/>
      </c>
    </row>
    <row r="185" spans="15:16" x14ac:dyDescent="0.3">
      <c r="O185" t="str">
        <f t="shared" si="8"/>
        <v/>
      </c>
      <c r="P185" t="str">
        <f t="shared" si="9"/>
        <v/>
      </c>
    </row>
    <row r="186" spans="15:16" x14ac:dyDescent="0.3">
      <c r="O186" t="str">
        <f t="shared" si="8"/>
        <v/>
      </c>
      <c r="P186" t="str">
        <f t="shared" si="9"/>
        <v/>
      </c>
    </row>
    <row r="187" spans="15:16" x14ac:dyDescent="0.3">
      <c r="O187" t="str">
        <f t="shared" si="8"/>
        <v/>
      </c>
      <c r="P187" t="str">
        <f t="shared" si="9"/>
        <v/>
      </c>
    </row>
    <row r="188" spans="15:16" x14ac:dyDescent="0.3">
      <c r="O188" t="str">
        <f t="shared" si="8"/>
        <v/>
      </c>
      <c r="P188" t="str">
        <f t="shared" si="9"/>
        <v/>
      </c>
    </row>
    <row r="189" spans="15:16" x14ac:dyDescent="0.3">
      <c r="O189" t="str">
        <f t="shared" si="8"/>
        <v/>
      </c>
      <c r="P189" t="str">
        <f t="shared" si="9"/>
        <v/>
      </c>
    </row>
    <row r="190" spans="15:16" x14ac:dyDescent="0.3">
      <c r="O190" t="str">
        <f t="shared" si="8"/>
        <v/>
      </c>
      <c r="P190" t="str">
        <f t="shared" si="9"/>
        <v/>
      </c>
    </row>
    <row r="191" spans="15:16" x14ac:dyDescent="0.3">
      <c r="O191" t="str">
        <f t="shared" si="8"/>
        <v/>
      </c>
      <c r="P191" t="str">
        <f t="shared" si="9"/>
        <v/>
      </c>
    </row>
    <row r="192" spans="15:16" x14ac:dyDescent="0.3">
      <c r="O192" t="str">
        <f t="shared" si="8"/>
        <v/>
      </c>
      <c r="P192" t="str">
        <f t="shared" si="9"/>
        <v/>
      </c>
    </row>
    <row r="193" spans="15:16" x14ac:dyDescent="0.3">
      <c r="O193" t="str">
        <f t="shared" si="8"/>
        <v/>
      </c>
      <c r="P193" t="str">
        <f t="shared" si="9"/>
        <v/>
      </c>
    </row>
    <row r="194" spans="15:16" x14ac:dyDescent="0.3">
      <c r="O194" t="str">
        <f t="shared" si="8"/>
        <v/>
      </c>
      <c r="P194" t="str">
        <f t="shared" si="9"/>
        <v/>
      </c>
    </row>
    <row r="195" spans="15:16" x14ac:dyDescent="0.3">
      <c r="O195" t="str">
        <f t="shared" si="8"/>
        <v/>
      </c>
      <c r="P195" t="str">
        <f t="shared" si="9"/>
        <v/>
      </c>
    </row>
    <row r="196" spans="15:16" x14ac:dyDescent="0.3">
      <c r="O196" t="str">
        <f t="shared" si="8"/>
        <v/>
      </c>
      <c r="P196" t="str">
        <f t="shared" si="9"/>
        <v/>
      </c>
    </row>
    <row r="197" spans="15:16" x14ac:dyDescent="0.3">
      <c r="O197" t="str">
        <f t="shared" si="8"/>
        <v/>
      </c>
      <c r="P197" t="str">
        <f t="shared" si="9"/>
        <v/>
      </c>
    </row>
    <row r="198" spans="15:16" x14ac:dyDescent="0.3">
      <c r="O198" t="str">
        <f t="shared" si="8"/>
        <v/>
      </c>
      <c r="P198" t="str">
        <f t="shared" si="9"/>
        <v/>
      </c>
    </row>
    <row r="199" spans="15:16" x14ac:dyDescent="0.3">
      <c r="O199" t="str">
        <f t="shared" si="8"/>
        <v/>
      </c>
      <c r="P199" t="str">
        <f t="shared" si="9"/>
        <v/>
      </c>
    </row>
    <row r="200" spans="15:16" x14ac:dyDescent="0.3">
      <c r="O200" t="str">
        <f t="shared" si="8"/>
        <v/>
      </c>
      <c r="P200" t="str">
        <f t="shared" si="9"/>
        <v/>
      </c>
    </row>
    <row r="201" spans="15:16" x14ac:dyDescent="0.3">
      <c r="O201" t="str">
        <f t="shared" si="8"/>
        <v/>
      </c>
      <c r="P201" t="str">
        <f t="shared" si="9"/>
        <v/>
      </c>
    </row>
    <row r="202" spans="15:16" x14ac:dyDescent="0.3">
      <c r="O202" t="str">
        <f t="shared" si="8"/>
        <v/>
      </c>
      <c r="P202" t="str">
        <f t="shared" si="9"/>
        <v/>
      </c>
    </row>
    <row r="203" spans="15:16" x14ac:dyDescent="0.3">
      <c r="O203" t="str">
        <f t="shared" si="8"/>
        <v/>
      </c>
      <c r="P203" t="str">
        <f t="shared" si="9"/>
        <v/>
      </c>
    </row>
    <row r="204" spans="15:16" x14ac:dyDescent="0.3">
      <c r="O204" t="str">
        <f t="shared" si="8"/>
        <v/>
      </c>
      <c r="P204" t="str">
        <f t="shared" si="9"/>
        <v/>
      </c>
    </row>
    <row r="205" spans="15:16" x14ac:dyDescent="0.3">
      <c r="O205" t="str">
        <f t="shared" si="8"/>
        <v/>
      </c>
      <c r="P205" t="str">
        <f t="shared" si="9"/>
        <v/>
      </c>
    </row>
    <row r="206" spans="15:16" x14ac:dyDescent="0.3">
      <c r="O206" t="str">
        <f t="shared" si="8"/>
        <v/>
      </c>
      <c r="P206" t="str">
        <f t="shared" si="9"/>
        <v/>
      </c>
    </row>
    <row r="207" spans="15:16" x14ac:dyDescent="0.3">
      <c r="O207" t="str">
        <f t="shared" si="8"/>
        <v/>
      </c>
      <c r="P207" t="str">
        <f t="shared" si="9"/>
        <v/>
      </c>
    </row>
    <row r="208" spans="15:16" x14ac:dyDescent="0.3">
      <c r="O208" t="str">
        <f t="shared" si="8"/>
        <v/>
      </c>
      <c r="P208" t="str">
        <f t="shared" si="9"/>
        <v/>
      </c>
    </row>
    <row r="209" spans="15:16" x14ac:dyDescent="0.3">
      <c r="O209" t="str">
        <f t="shared" si="8"/>
        <v/>
      </c>
      <c r="P209" t="str">
        <f t="shared" si="9"/>
        <v/>
      </c>
    </row>
    <row r="210" spans="15:16" x14ac:dyDescent="0.3">
      <c r="O210" t="str">
        <f t="shared" si="8"/>
        <v/>
      </c>
      <c r="P210" t="str">
        <f t="shared" si="9"/>
        <v/>
      </c>
    </row>
    <row r="211" spans="15:16" x14ac:dyDescent="0.3">
      <c r="O211" t="str">
        <f t="shared" si="8"/>
        <v/>
      </c>
      <c r="P211" t="str">
        <f t="shared" si="9"/>
        <v/>
      </c>
    </row>
    <row r="212" spans="15:16" x14ac:dyDescent="0.3">
      <c r="O212" t="str">
        <f t="shared" si="8"/>
        <v/>
      </c>
      <c r="P212" t="str">
        <f t="shared" si="9"/>
        <v/>
      </c>
    </row>
    <row r="213" spans="15:16" x14ac:dyDescent="0.3">
      <c r="O213" t="str">
        <f t="shared" si="8"/>
        <v/>
      </c>
      <c r="P213" t="str">
        <f t="shared" si="9"/>
        <v/>
      </c>
    </row>
    <row r="214" spans="15:16" x14ac:dyDescent="0.3">
      <c r="O214" t="str">
        <f t="shared" si="8"/>
        <v/>
      </c>
      <c r="P214" t="str">
        <f t="shared" si="9"/>
        <v/>
      </c>
    </row>
    <row r="215" spans="15:16" x14ac:dyDescent="0.3">
      <c r="O215" t="str">
        <f t="shared" si="8"/>
        <v/>
      </c>
      <c r="P215" t="str">
        <f t="shared" si="9"/>
        <v/>
      </c>
    </row>
    <row r="216" spans="15:16" x14ac:dyDescent="0.3">
      <c r="O216" t="str">
        <f t="shared" si="8"/>
        <v/>
      </c>
      <c r="P216" t="str">
        <f t="shared" si="9"/>
        <v/>
      </c>
    </row>
    <row r="217" spans="15:16" x14ac:dyDescent="0.3">
      <c r="O217" t="str">
        <f t="shared" si="8"/>
        <v/>
      </c>
      <c r="P217" t="str">
        <f t="shared" si="9"/>
        <v/>
      </c>
    </row>
    <row r="218" spans="15:16" x14ac:dyDescent="0.3">
      <c r="O218" t="str">
        <f t="shared" si="8"/>
        <v/>
      </c>
      <c r="P218" t="str">
        <f t="shared" si="9"/>
        <v/>
      </c>
    </row>
    <row r="219" spans="15:16" x14ac:dyDescent="0.3">
      <c r="O219" t="str">
        <f t="shared" si="8"/>
        <v/>
      </c>
      <c r="P219" t="str">
        <f t="shared" si="9"/>
        <v/>
      </c>
    </row>
    <row r="220" spans="15:16" x14ac:dyDescent="0.3">
      <c r="O220" t="str">
        <f t="shared" si="8"/>
        <v/>
      </c>
      <c r="P220" t="str">
        <f t="shared" si="9"/>
        <v/>
      </c>
    </row>
    <row r="221" spans="15:16" x14ac:dyDescent="0.3">
      <c r="O221" t="str">
        <f t="shared" si="8"/>
        <v/>
      </c>
      <c r="P221" t="str">
        <f t="shared" si="9"/>
        <v/>
      </c>
    </row>
    <row r="222" spans="15:16" x14ac:dyDescent="0.3">
      <c r="O222" t="str">
        <f t="shared" si="8"/>
        <v/>
      </c>
      <c r="P222" t="str">
        <f t="shared" si="9"/>
        <v/>
      </c>
    </row>
    <row r="223" spans="15:16" x14ac:dyDescent="0.3">
      <c r="O223" t="str">
        <f t="shared" si="8"/>
        <v/>
      </c>
      <c r="P223" t="str">
        <f t="shared" si="9"/>
        <v/>
      </c>
    </row>
    <row r="224" spans="15:16" x14ac:dyDescent="0.3">
      <c r="O224" t="str">
        <f t="shared" si="8"/>
        <v/>
      </c>
      <c r="P224" t="str">
        <f t="shared" si="9"/>
        <v/>
      </c>
    </row>
    <row r="225" spans="15:16" x14ac:dyDescent="0.3">
      <c r="O225" t="str">
        <f t="shared" si="8"/>
        <v/>
      </c>
      <c r="P225" t="str">
        <f t="shared" si="9"/>
        <v/>
      </c>
    </row>
    <row r="226" spans="15:16" x14ac:dyDescent="0.3">
      <c r="O226" t="str">
        <f t="shared" si="8"/>
        <v/>
      </c>
      <c r="P226" t="str">
        <f t="shared" si="9"/>
        <v/>
      </c>
    </row>
    <row r="227" spans="15:16" x14ac:dyDescent="0.3">
      <c r="O227" t="str">
        <f t="shared" si="8"/>
        <v/>
      </c>
      <c r="P227" t="str">
        <f t="shared" si="9"/>
        <v/>
      </c>
    </row>
    <row r="228" spans="15:16" x14ac:dyDescent="0.3">
      <c r="O228" t="str">
        <f t="shared" si="8"/>
        <v/>
      </c>
      <c r="P228" t="str">
        <f t="shared" si="9"/>
        <v/>
      </c>
    </row>
    <row r="229" spans="15:16" x14ac:dyDescent="0.3">
      <c r="O229" t="str">
        <f t="shared" si="8"/>
        <v/>
      </c>
      <c r="P229" t="str">
        <f t="shared" si="9"/>
        <v/>
      </c>
    </row>
    <row r="230" spans="15:16" x14ac:dyDescent="0.3">
      <c r="O230" t="str">
        <f t="shared" si="8"/>
        <v/>
      </c>
      <c r="P230" t="str">
        <f t="shared" si="9"/>
        <v/>
      </c>
    </row>
    <row r="231" spans="15:16" x14ac:dyDescent="0.3">
      <c r="O231" t="str">
        <f t="shared" si="8"/>
        <v/>
      </c>
      <c r="P231" t="str">
        <f t="shared" si="9"/>
        <v/>
      </c>
    </row>
    <row r="232" spans="15:16" x14ac:dyDescent="0.3">
      <c r="O232" t="str">
        <f t="shared" si="8"/>
        <v/>
      </c>
      <c r="P232" t="str">
        <f t="shared" si="9"/>
        <v/>
      </c>
    </row>
    <row r="233" spans="15:16" x14ac:dyDescent="0.3">
      <c r="O233" t="str">
        <f t="shared" si="8"/>
        <v/>
      </c>
      <c r="P233" t="str">
        <f t="shared" si="9"/>
        <v/>
      </c>
    </row>
    <row r="234" spans="15:16" x14ac:dyDescent="0.3">
      <c r="O234" t="str">
        <f t="shared" si="8"/>
        <v/>
      </c>
      <c r="P234" t="str">
        <f t="shared" si="9"/>
        <v/>
      </c>
    </row>
    <row r="235" spans="15:16" x14ac:dyDescent="0.3">
      <c r="O235" t="str">
        <f t="shared" si="8"/>
        <v/>
      </c>
      <c r="P235" t="str">
        <f t="shared" si="9"/>
        <v/>
      </c>
    </row>
    <row r="236" spans="15:16" x14ac:dyDescent="0.3">
      <c r="O236" t="str">
        <f t="shared" si="8"/>
        <v/>
      </c>
      <c r="P236" t="str">
        <f t="shared" si="9"/>
        <v/>
      </c>
    </row>
    <row r="237" spans="15:16" x14ac:dyDescent="0.3">
      <c r="O237" t="str">
        <f t="shared" si="8"/>
        <v/>
      </c>
      <c r="P237" t="str">
        <f t="shared" si="9"/>
        <v/>
      </c>
    </row>
    <row r="238" spans="15:16" x14ac:dyDescent="0.3">
      <c r="O238" t="str">
        <f t="shared" si="8"/>
        <v/>
      </c>
      <c r="P238" t="str">
        <f t="shared" si="9"/>
        <v/>
      </c>
    </row>
    <row r="239" spans="15:16" x14ac:dyDescent="0.3">
      <c r="O239" t="str">
        <f t="shared" si="8"/>
        <v/>
      </c>
      <c r="P239" t="str">
        <f t="shared" si="9"/>
        <v/>
      </c>
    </row>
    <row r="240" spans="15:16" x14ac:dyDescent="0.3">
      <c r="O240" t="str">
        <f t="shared" si="8"/>
        <v/>
      </c>
      <c r="P240" t="str">
        <f t="shared" si="9"/>
        <v/>
      </c>
    </row>
    <row r="241" spans="15:16" x14ac:dyDescent="0.3">
      <c r="O241" t="str">
        <f t="shared" si="8"/>
        <v/>
      </c>
      <c r="P241" t="str">
        <f t="shared" si="9"/>
        <v/>
      </c>
    </row>
    <row r="242" spans="15:16" x14ac:dyDescent="0.3">
      <c r="O242" t="str">
        <f t="shared" si="8"/>
        <v/>
      </c>
      <c r="P242" t="str">
        <f t="shared" si="9"/>
        <v/>
      </c>
    </row>
    <row r="243" spans="15:16" x14ac:dyDescent="0.3">
      <c r="O243" t="str">
        <f t="shared" si="8"/>
        <v/>
      </c>
      <c r="P243" t="str">
        <f t="shared" si="9"/>
        <v/>
      </c>
    </row>
    <row r="244" spans="15:16" x14ac:dyDescent="0.3">
      <c r="O244" t="str">
        <f t="shared" si="8"/>
        <v/>
      </c>
      <c r="P244" t="str">
        <f t="shared" si="9"/>
        <v/>
      </c>
    </row>
    <row r="245" spans="15:16" x14ac:dyDescent="0.3">
      <c r="O245" t="str">
        <f t="shared" si="8"/>
        <v/>
      </c>
      <c r="P245" t="str">
        <f t="shared" si="9"/>
        <v/>
      </c>
    </row>
    <row r="246" spans="15:16" x14ac:dyDescent="0.3">
      <c r="O246" t="str">
        <f t="shared" si="8"/>
        <v/>
      </c>
      <c r="P246" t="str">
        <f t="shared" si="9"/>
        <v/>
      </c>
    </row>
    <row r="247" spans="15:16" x14ac:dyDescent="0.3">
      <c r="O247" t="str">
        <f t="shared" ref="O247:O310" si="10">IF(H247="public","n",IF(H247="private","y",""))</f>
        <v/>
      </c>
      <c r="P247" t="str">
        <f t="shared" ref="P247:P310" si="11">IF(H247="public","y",IF(H247="private","n",""))</f>
        <v/>
      </c>
    </row>
    <row r="248" spans="15:16" x14ac:dyDescent="0.3">
      <c r="O248" t="str">
        <f t="shared" si="10"/>
        <v/>
      </c>
      <c r="P248" t="str">
        <f t="shared" si="11"/>
        <v/>
      </c>
    </row>
    <row r="249" spans="15:16" x14ac:dyDescent="0.3">
      <c r="O249" t="str">
        <f t="shared" si="10"/>
        <v/>
      </c>
      <c r="P249" t="str">
        <f t="shared" si="11"/>
        <v/>
      </c>
    </row>
    <row r="250" spans="15:16" x14ac:dyDescent="0.3">
      <c r="O250" t="str">
        <f t="shared" si="10"/>
        <v/>
      </c>
      <c r="P250" t="str">
        <f t="shared" si="11"/>
        <v/>
      </c>
    </row>
    <row r="251" spans="15:16" x14ac:dyDescent="0.3">
      <c r="O251" t="str">
        <f t="shared" si="10"/>
        <v/>
      </c>
      <c r="P251" t="str">
        <f t="shared" si="11"/>
        <v/>
      </c>
    </row>
    <row r="252" spans="15:16" x14ac:dyDescent="0.3">
      <c r="O252" t="str">
        <f t="shared" si="10"/>
        <v/>
      </c>
      <c r="P252" t="str">
        <f t="shared" si="11"/>
        <v/>
      </c>
    </row>
    <row r="253" spans="15:16" x14ac:dyDescent="0.3">
      <c r="O253" t="str">
        <f t="shared" si="10"/>
        <v/>
      </c>
      <c r="P253" t="str">
        <f t="shared" si="11"/>
        <v/>
      </c>
    </row>
    <row r="254" spans="15:16" x14ac:dyDescent="0.3">
      <c r="O254" t="str">
        <f t="shared" si="10"/>
        <v/>
      </c>
      <c r="P254" t="str">
        <f t="shared" si="11"/>
        <v/>
      </c>
    </row>
    <row r="255" spans="15:16" x14ac:dyDescent="0.3">
      <c r="O255" t="str">
        <f t="shared" si="10"/>
        <v/>
      </c>
      <c r="P255" t="str">
        <f t="shared" si="11"/>
        <v/>
      </c>
    </row>
    <row r="256" spans="15:16" x14ac:dyDescent="0.3">
      <c r="O256" t="str">
        <f t="shared" si="10"/>
        <v/>
      </c>
      <c r="P256" t="str">
        <f t="shared" si="11"/>
        <v/>
      </c>
    </row>
    <row r="257" spans="15:16" x14ac:dyDescent="0.3">
      <c r="O257" t="str">
        <f t="shared" si="10"/>
        <v/>
      </c>
      <c r="P257" t="str">
        <f t="shared" si="11"/>
        <v/>
      </c>
    </row>
    <row r="258" spans="15:16" x14ac:dyDescent="0.3">
      <c r="O258" t="str">
        <f t="shared" si="10"/>
        <v/>
      </c>
      <c r="P258" t="str">
        <f t="shared" si="11"/>
        <v/>
      </c>
    </row>
    <row r="259" spans="15:16" x14ac:dyDescent="0.3">
      <c r="O259" t="str">
        <f t="shared" si="10"/>
        <v/>
      </c>
      <c r="P259" t="str">
        <f t="shared" si="11"/>
        <v/>
      </c>
    </row>
    <row r="260" spans="15:16" x14ac:dyDescent="0.3">
      <c r="O260" t="str">
        <f t="shared" si="10"/>
        <v/>
      </c>
      <c r="P260" t="str">
        <f t="shared" si="11"/>
        <v/>
      </c>
    </row>
    <row r="261" spans="15:16" x14ac:dyDescent="0.3">
      <c r="O261" t="str">
        <f t="shared" si="10"/>
        <v/>
      </c>
      <c r="P261" t="str">
        <f t="shared" si="11"/>
        <v/>
      </c>
    </row>
    <row r="262" spans="15:16" x14ac:dyDescent="0.3">
      <c r="O262" t="str">
        <f t="shared" si="10"/>
        <v/>
      </c>
      <c r="P262" t="str">
        <f t="shared" si="11"/>
        <v/>
      </c>
    </row>
    <row r="263" spans="15:16" x14ac:dyDescent="0.3">
      <c r="O263" t="str">
        <f t="shared" si="10"/>
        <v/>
      </c>
      <c r="P263" t="str">
        <f t="shared" si="11"/>
        <v/>
      </c>
    </row>
    <row r="264" spans="15:16" x14ac:dyDescent="0.3">
      <c r="O264" t="str">
        <f t="shared" si="10"/>
        <v/>
      </c>
      <c r="P264" t="str">
        <f t="shared" si="11"/>
        <v/>
      </c>
    </row>
    <row r="265" spans="15:16" x14ac:dyDescent="0.3">
      <c r="O265" t="str">
        <f t="shared" si="10"/>
        <v/>
      </c>
      <c r="P265" t="str">
        <f t="shared" si="11"/>
        <v/>
      </c>
    </row>
    <row r="266" spans="15:16" x14ac:dyDescent="0.3">
      <c r="O266" t="str">
        <f t="shared" si="10"/>
        <v/>
      </c>
      <c r="P266" t="str">
        <f t="shared" si="11"/>
        <v/>
      </c>
    </row>
    <row r="267" spans="15:16" x14ac:dyDescent="0.3">
      <c r="O267" t="str">
        <f t="shared" si="10"/>
        <v/>
      </c>
      <c r="P267" t="str">
        <f t="shared" si="11"/>
        <v/>
      </c>
    </row>
    <row r="268" spans="15:16" x14ac:dyDescent="0.3">
      <c r="O268" t="str">
        <f t="shared" si="10"/>
        <v/>
      </c>
      <c r="P268" t="str">
        <f t="shared" si="11"/>
        <v/>
      </c>
    </row>
    <row r="269" spans="15:16" x14ac:dyDescent="0.3">
      <c r="O269" t="str">
        <f t="shared" si="10"/>
        <v/>
      </c>
      <c r="P269" t="str">
        <f t="shared" si="11"/>
        <v/>
      </c>
    </row>
    <row r="270" spans="15:16" x14ac:dyDescent="0.3">
      <c r="O270" t="str">
        <f t="shared" si="10"/>
        <v/>
      </c>
      <c r="P270" t="str">
        <f t="shared" si="11"/>
        <v/>
      </c>
    </row>
    <row r="271" spans="15:16" x14ac:dyDescent="0.3">
      <c r="O271" t="str">
        <f t="shared" si="10"/>
        <v/>
      </c>
      <c r="P271" t="str">
        <f t="shared" si="11"/>
        <v/>
      </c>
    </row>
    <row r="272" spans="15:16" x14ac:dyDescent="0.3">
      <c r="O272" t="str">
        <f t="shared" si="10"/>
        <v/>
      </c>
      <c r="P272" t="str">
        <f t="shared" si="11"/>
        <v/>
      </c>
    </row>
    <row r="273" spans="15:16" x14ac:dyDescent="0.3">
      <c r="O273" t="str">
        <f t="shared" si="10"/>
        <v/>
      </c>
      <c r="P273" t="str">
        <f t="shared" si="11"/>
        <v/>
      </c>
    </row>
    <row r="274" spans="15:16" x14ac:dyDescent="0.3">
      <c r="O274" t="str">
        <f t="shared" si="10"/>
        <v/>
      </c>
      <c r="P274" t="str">
        <f t="shared" si="11"/>
        <v/>
      </c>
    </row>
    <row r="275" spans="15:16" x14ac:dyDescent="0.3">
      <c r="O275" t="str">
        <f t="shared" si="10"/>
        <v/>
      </c>
      <c r="P275" t="str">
        <f t="shared" si="11"/>
        <v/>
      </c>
    </row>
    <row r="276" spans="15:16" x14ac:dyDescent="0.3">
      <c r="O276" t="str">
        <f t="shared" si="10"/>
        <v/>
      </c>
      <c r="P276" t="str">
        <f t="shared" si="11"/>
        <v/>
      </c>
    </row>
    <row r="277" spans="15:16" x14ac:dyDescent="0.3">
      <c r="O277" t="str">
        <f t="shared" si="10"/>
        <v/>
      </c>
      <c r="P277" t="str">
        <f t="shared" si="11"/>
        <v/>
      </c>
    </row>
    <row r="278" spans="15:16" x14ac:dyDescent="0.3">
      <c r="O278" t="str">
        <f t="shared" si="10"/>
        <v/>
      </c>
      <c r="P278" t="str">
        <f t="shared" si="11"/>
        <v/>
      </c>
    </row>
    <row r="279" spans="15:16" x14ac:dyDescent="0.3">
      <c r="O279" t="str">
        <f t="shared" si="10"/>
        <v/>
      </c>
      <c r="P279" t="str">
        <f t="shared" si="11"/>
        <v/>
      </c>
    </row>
    <row r="280" spans="15:16" x14ac:dyDescent="0.3">
      <c r="O280" t="str">
        <f t="shared" si="10"/>
        <v/>
      </c>
      <c r="P280" t="str">
        <f t="shared" si="11"/>
        <v/>
      </c>
    </row>
    <row r="281" spans="15:16" x14ac:dyDescent="0.3">
      <c r="O281" t="str">
        <f t="shared" si="10"/>
        <v/>
      </c>
      <c r="P281" t="str">
        <f t="shared" si="11"/>
        <v/>
      </c>
    </row>
    <row r="282" spans="15:16" x14ac:dyDescent="0.3">
      <c r="O282" t="str">
        <f t="shared" si="10"/>
        <v/>
      </c>
      <c r="P282" t="str">
        <f t="shared" si="11"/>
        <v/>
      </c>
    </row>
    <row r="283" spans="15:16" x14ac:dyDescent="0.3">
      <c r="O283" t="str">
        <f t="shared" si="10"/>
        <v/>
      </c>
      <c r="P283" t="str">
        <f t="shared" si="11"/>
        <v/>
      </c>
    </row>
    <row r="284" spans="15:16" x14ac:dyDescent="0.3">
      <c r="O284" t="str">
        <f t="shared" si="10"/>
        <v/>
      </c>
      <c r="P284" t="str">
        <f t="shared" si="11"/>
        <v/>
      </c>
    </row>
    <row r="285" spans="15:16" x14ac:dyDescent="0.3">
      <c r="O285" t="str">
        <f t="shared" si="10"/>
        <v/>
      </c>
      <c r="P285" t="str">
        <f t="shared" si="11"/>
        <v/>
      </c>
    </row>
    <row r="286" spans="15:16" x14ac:dyDescent="0.3">
      <c r="O286" t="str">
        <f t="shared" si="10"/>
        <v/>
      </c>
      <c r="P286" t="str">
        <f t="shared" si="11"/>
        <v/>
      </c>
    </row>
    <row r="287" spans="15:16" x14ac:dyDescent="0.3">
      <c r="O287" t="str">
        <f t="shared" si="10"/>
        <v/>
      </c>
      <c r="P287" t="str">
        <f t="shared" si="11"/>
        <v/>
      </c>
    </row>
    <row r="288" spans="15:16" x14ac:dyDescent="0.3">
      <c r="O288" t="str">
        <f t="shared" si="10"/>
        <v/>
      </c>
      <c r="P288" t="str">
        <f t="shared" si="11"/>
        <v/>
      </c>
    </row>
    <row r="289" spans="15:16" x14ac:dyDescent="0.3">
      <c r="O289" t="str">
        <f t="shared" si="10"/>
        <v/>
      </c>
      <c r="P289" t="str">
        <f t="shared" si="11"/>
        <v/>
      </c>
    </row>
    <row r="290" spans="15:16" x14ac:dyDescent="0.3">
      <c r="O290" t="str">
        <f t="shared" si="10"/>
        <v/>
      </c>
      <c r="P290" t="str">
        <f t="shared" si="11"/>
        <v/>
      </c>
    </row>
    <row r="291" spans="15:16" x14ac:dyDescent="0.3">
      <c r="O291" t="str">
        <f t="shared" si="10"/>
        <v/>
      </c>
      <c r="P291" t="str">
        <f t="shared" si="11"/>
        <v/>
      </c>
    </row>
    <row r="292" spans="15:16" x14ac:dyDescent="0.3">
      <c r="O292" t="str">
        <f t="shared" si="10"/>
        <v/>
      </c>
      <c r="P292" t="str">
        <f t="shared" si="11"/>
        <v/>
      </c>
    </row>
    <row r="293" spans="15:16" x14ac:dyDescent="0.3">
      <c r="O293" t="str">
        <f t="shared" si="10"/>
        <v/>
      </c>
      <c r="P293" t="str">
        <f t="shared" si="11"/>
        <v/>
      </c>
    </row>
    <row r="294" spans="15:16" x14ac:dyDescent="0.3">
      <c r="O294" t="str">
        <f t="shared" si="10"/>
        <v/>
      </c>
      <c r="P294" t="str">
        <f t="shared" si="11"/>
        <v/>
      </c>
    </row>
    <row r="295" spans="15:16" x14ac:dyDescent="0.3">
      <c r="O295" t="str">
        <f t="shared" si="10"/>
        <v/>
      </c>
      <c r="P295" t="str">
        <f t="shared" si="11"/>
        <v/>
      </c>
    </row>
    <row r="296" spans="15:16" x14ac:dyDescent="0.3">
      <c r="O296" t="str">
        <f t="shared" si="10"/>
        <v/>
      </c>
      <c r="P296" t="str">
        <f t="shared" si="11"/>
        <v/>
      </c>
    </row>
    <row r="297" spans="15:16" x14ac:dyDescent="0.3">
      <c r="O297" t="str">
        <f t="shared" si="10"/>
        <v/>
      </c>
      <c r="P297" t="str">
        <f t="shared" si="11"/>
        <v/>
      </c>
    </row>
    <row r="298" spans="15:16" x14ac:dyDescent="0.3">
      <c r="O298" t="str">
        <f t="shared" si="10"/>
        <v/>
      </c>
      <c r="P298" t="str">
        <f t="shared" si="11"/>
        <v/>
      </c>
    </row>
    <row r="299" spans="15:16" x14ac:dyDescent="0.3">
      <c r="O299" t="str">
        <f t="shared" si="10"/>
        <v/>
      </c>
      <c r="P299" t="str">
        <f t="shared" si="11"/>
        <v/>
      </c>
    </row>
    <row r="300" spans="15:16" x14ac:dyDescent="0.3">
      <c r="O300" t="str">
        <f t="shared" si="10"/>
        <v/>
      </c>
      <c r="P300" t="str">
        <f t="shared" si="11"/>
        <v/>
      </c>
    </row>
    <row r="301" spans="15:16" x14ac:dyDescent="0.3">
      <c r="O301" t="str">
        <f t="shared" si="10"/>
        <v/>
      </c>
      <c r="P301" t="str">
        <f t="shared" si="11"/>
        <v/>
      </c>
    </row>
    <row r="302" spans="15:16" x14ac:dyDescent="0.3">
      <c r="O302" t="str">
        <f t="shared" si="10"/>
        <v/>
      </c>
      <c r="P302" t="str">
        <f t="shared" si="11"/>
        <v/>
      </c>
    </row>
    <row r="303" spans="15:16" x14ac:dyDescent="0.3">
      <c r="O303" t="str">
        <f t="shared" si="10"/>
        <v/>
      </c>
      <c r="P303" t="str">
        <f t="shared" si="11"/>
        <v/>
      </c>
    </row>
    <row r="304" spans="15:16" x14ac:dyDescent="0.3">
      <c r="O304" t="str">
        <f t="shared" si="10"/>
        <v/>
      </c>
      <c r="P304" t="str">
        <f t="shared" si="11"/>
        <v/>
      </c>
    </row>
    <row r="305" spans="15:16" x14ac:dyDescent="0.3">
      <c r="O305" t="str">
        <f t="shared" si="10"/>
        <v/>
      </c>
      <c r="P305" t="str">
        <f t="shared" si="11"/>
        <v/>
      </c>
    </row>
    <row r="306" spans="15:16" x14ac:dyDescent="0.3">
      <c r="O306" t="str">
        <f t="shared" si="10"/>
        <v/>
      </c>
      <c r="P306" t="str">
        <f t="shared" si="11"/>
        <v/>
      </c>
    </row>
    <row r="307" spans="15:16" x14ac:dyDescent="0.3">
      <c r="O307" t="str">
        <f t="shared" si="10"/>
        <v/>
      </c>
      <c r="P307" t="str">
        <f t="shared" si="11"/>
        <v/>
      </c>
    </row>
    <row r="308" spans="15:16" x14ac:dyDescent="0.3">
      <c r="O308" t="str">
        <f t="shared" si="10"/>
        <v/>
      </c>
      <c r="P308" t="str">
        <f t="shared" si="11"/>
        <v/>
      </c>
    </row>
    <row r="309" spans="15:16" x14ac:dyDescent="0.3">
      <c r="O309" t="str">
        <f t="shared" si="10"/>
        <v/>
      </c>
      <c r="P309" t="str">
        <f t="shared" si="11"/>
        <v/>
      </c>
    </row>
    <row r="310" spans="15:16" x14ac:dyDescent="0.3">
      <c r="O310" t="str">
        <f t="shared" si="10"/>
        <v/>
      </c>
      <c r="P310" t="str">
        <f t="shared" si="11"/>
        <v/>
      </c>
    </row>
    <row r="311" spans="15:16" x14ac:dyDescent="0.3">
      <c r="O311" t="str">
        <f t="shared" ref="O311:O374" si="12">IF(H311="public","n",IF(H311="private","y",""))</f>
        <v/>
      </c>
      <c r="P311" t="str">
        <f t="shared" ref="P311:P374" si="13">IF(H311="public","y",IF(H311="private","n",""))</f>
        <v/>
      </c>
    </row>
    <row r="312" spans="15:16" x14ac:dyDescent="0.3">
      <c r="O312" t="str">
        <f t="shared" si="12"/>
        <v/>
      </c>
      <c r="P312" t="str">
        <f t="shared" si="13"/>
        <v/>
      </c>
    </row>
    <row r="313" spans="15:16" x14ac:dyDescent="0.3">
      <c r="O313" t="str">
        <f t="shared" si="12"/>
        <v/>
      </c>
      <c r="P313" t="str">
        <f t="shared" si="13"/>
        <v/>
      </c>
    </row>
    <row r="314" spans="15:16" x14ac:dyDescent="0.3">
      <c r="O314" t="str">
        <f t="shared" si="12"/>
        <v/>
      </c>
      <c r="P314" t="str">
        <f t="shared" si="13"/>
        <v/>
      </c>
    </row>
    <row r="315" spans="15:16" x14ac:dyDescent="0.3">
      <c r="O315" t="str">
        <f t="shared" si="12"/>
        <v/>
      </c>
      <c r="P315" t="str">
        <f t="shared" si="13"/>
        <v/>
      </c>
    </row>
    <row r="316" spans="15:16" x14ac:dyDescent="0.3">
      <c r="O316" t="str">
        <f t="shared" si="12"/>
        <v/>
      </c>
      <c r="P316" t="str">
        <f t="shared" si="13"/>
        <v/>
      </c>
    </row>
    <row r="317" spans="15:16" x14ac:dyDescent="0.3">
      <c r="O317" t="str">
        <f t="shared" si="12"/>
        <v/>
      </c>
      <c r="P317" t="str">
        <f t="shared" si="13"/>
        <v/>
      </c>
    </row>
    <row r="318" spans="15:16" x14ac:dyDescent="0.3">
      <c r="O318" t="str">
        <f t="shared" si="12"/>
        <v/>
      </c>
      <c r="P318" t="str">
        <f t="shared" si="13"/>
        <v/>
      </c>
    </row>
    <row r="319" spans="15:16" x14ac:dyDescent="0.3">
      <c r="O319" t="str">
        <f t="shared" si="12"/>
        <v/>
      </c>
      <c r="P319" t="str">
        <f t="shared" si="13"/>
        <v/>
      </c>
    </row>
    <row r="320" spans="15:16" x14ac:dyDescent="0.3">
      <c r="O320" t="str">
        <f t="shared" si="12"/>
        <v/>
      </c>
      <c r="P320" t="str">
        <f t="shared" si="13"/>
        <v/>
      </c>
    </row>
    <row r="321" spans="15:16" x14ac:dyDescent="0.3">
      <c r="O321" t="str">
        <f t="shared" si="12"/>
        <v/>
      </c>
      <c r="P321" t="str">
        <f t="shared" si="13"/>
        <v/>
      </c>
    </row>
    <row r="322" spans="15:16" x14ac:dyDescent="0.3">
      <c r="O322" t="str">
        <f t="shared" si="12"/>
        <v/>
      </c>
      <c r="P322" t="str">
        <f t="shared" si="13"/>
        <v/>
      </c>
    </row>
    <row r="323" spans="15:16" x14ac:dyDescent="0.3">
      <c r="O323" t="str">
        <f t="shared" si="12"/>
        <v/>
      </c>
      <c r="P323" t="str">
        <f t="shared" si="13"/>
        <v/>
      </c>
    </row>
    <row r="324" spans="15:16" x14ac:dyDescent="0.3">
      <c r="O324" t="str">
        <f t="shared" si="12"/>
        <v/>
      </c>
      <c r="P324" t="str">
        <f t="shared" si="13"/>
        <v/>
      </c>
    </row>
    <row r="325" spans="15:16" x14ac:dyDescent="0.3">
      <c r="O325" t="str">
        <f t="shared" si="12"/>
        <v/>
      </c>
      <c r="P325" t="str">
        <f t="shared" si="13"/>
        <v/>
      </c>
    </row>
    <row r="326" spans="15:16" x14ac:dyDescent="0.3">
      <c r="O326" t="str">
        <f t="shared" si="12"/>
        <v/>
      </c>
      <c r="P326" t="str">
        <f t="shared" si="13"/>
        <v/>
      </c>
    </row>
    <row r="327" spans="15:16" x14ac:dyDescent="0.3">
      <c r="O327" t="str">
        <f t="shared" si="12"/>
        <v/>
      </c>
      <c r="P327" t="str">
        <f t="shared" si="13"/>
        <v/>
      </c>
    </row>
    <row r="328" spans="15:16" x14ac:dyDescent="0.3">
      <c r="O328" t="str">
        <f t="shared" si="12"/>
        <v/>
      </c>
      <c r="P328" t="str">
        <f t="shared" si="13"/>
        <v/>
      </c>
    </row>
    <row r="329" spans="15:16" x14ac:dyDescent="0.3">
      <c r="O329" t="str">
        <f t="shared" si="12"/>
        <v/>
      </c>
      <c r="P329" t="str">
        <f t="shared" si="13"/>
        <v/>
      </c>
    </row>
    <row r="330" spans="15:16" x14ac:dyDescent="0.3">
      <c r="O330" t="str">
        <f t="shared" si="12"/>
        <v/>
      </c>
      <c r="P330" t="str">
        <f t="shared" si="13"/>
        <v/>
      </c>
    </row>
    <row r="331" spans="15:16" x14ac:dyDescent="0.3">
      <c r="O331" t="str">
        <f t="shared" si="12"/>
        <v/>
      </c>
      <c r="P331" t="str">
        <f t="shared" si="13"/>
        <v/>
      </c>
    </row>
    <row r="332" spans="15:16" x14ac:dyDescent="0.3">
      <c r="O332" t="str">
        <f t="shared" si="12"/>
        <v/>
      </c>
      <c r="P332" t="str">
        <f t="shared" si="13"/>
        <v/>
      </c>
    </row>
    <row r="333" spans="15:16" x14ac:dyDescent="0.3">
      <c r="O333" t="str">
        <f t="shared" si="12"/>
        <v/>
      </c>
      <c r="P333" t="str">
        <f t="shared" si="13"/>
        <v/>
      </c>
    </row>
    <row r="334" spans="15:16" x14ac:dyDescent="0.3">
      <c r="O334" t="str">
        <f t="shared" si="12"/>
        <v/>
      </c>
      <c r="P334" t="str">
        <f t="shared" si="13"/>
        <v/>
      </c>
    </row>
    <row r="335" spans="15:16" x14ac:dyDescent="0.3">
      <c r="O335" t="str">
        <f t="shared" si="12"/>
        <v/>
      </c>
      <c r="P335" t="str">
        <f t="shared" si="13"/>
        <v/>
      </c>
    </row>
    <row r="336" spans="15:16" x14ac:dyDescent="0.3">
      <c r="O336" t="str">
        <f t="shared" si="12"/>
        <v/>
      </c>
      <c r="P336" t="str">
        <f t="shared" si="13"/>
        <v/>
      </c>
    </row>
    <row r="337" spans="15:16" x14ac:dyDescent="0.3">
      <c r="O337" t="str">
        <f t="shared" si="12"/>
        <v/>
      </c>
      <c r="P337" t="str">
        <f t="shared" si="13"/>
        <v/>
      </c>
    </row>
    <row r="338" spans="15:16" x14ac:dyDescent="0.3">
      <c r="O338" t="str">
        <f t="shared" si="12"/>
        <v/>
      </c>
      <c r="P338" t="str">
        <f t="shared" si="13"/>
        <v/>
      </c>
    </row>
    <row r="339" spans="15:16" x14ac:dyDescent="0.3">
      <c r="O339" t="str">
        <f t="shared" si="12"/>
        <v/>
      </c>
      <c r="P339" t="str">
        <f t="shared" si="13"/>
        <v/>
      </c>
    </row>
    <row r="340" spans="15:16" x14ac:dyDescent="0.3">
      <c r="O340" t="str">
        <f t="shared" si="12"/>
        <v/>
      </c>
      <c r="P340" t="str">
        <f t="shared" si="13"/>
        <v/>
      </c>
    </row>
    <row r="341" spans="15:16" x14ac:dyDescent="0.3">
      <c r="O341" t="str">
        <f t="shared" si="12"/>
        <v/>
      </c>
      <c r="P341" t="str">
        <f t="shared" si="13"/>
        <v/>
      </c>
    </row>
    <row r="342" spans="15:16" x14ac:dyDescent="0.3">
      <c r="O342" t="str">
        <f t="shared" si="12"/>
        <v/>
      </c>
      <c r="P342" t="str">
        <f t="shared" si="13"/>
        <v/>
      </c>
    </row>
    <row r="343" spans="15:16" x14ac:dyDescent="0.3">
      <c r="O343" t="str">
        <f t="shared" si="12"/>
        <v/>
      </c>
      <c r="P343" t="str">
        <f t="shared" si="13"/>
        <v/>
      </c>
    </row>
    <row r="344" spans="15:16" x14ac:dyDescent="0.3">
      <c r="O344" t="str">
        <f t="shared" si="12"/>
        <v/>
      </c>
      <c r="P344" t="str">
        <f t="shared" si="13"/>
        <v/>
      </c>
    </row>
    <row r="345" spans="15:16" x14ac:dyDescent="0.3">
      <c r="O345" t="str">
        <f t="shared" si="12"/>
        <v/>
      </c>
      <c r="P345" t="str">
        <f t="shared" si="13"/>
        <v/>
      </c>
    </row>
    <row r="346" spans="15:16" x14ac:dyDescent="0.3">
      <c r="O346" t="str">
        <f t="shared" si="12"/>
        <v/>
      </c>
      <c r="P346" t="str">
        <f t="shared" si="13"/>
        <v/>
      </c>
    </row>
    <row r="347" spans="15:16" x14ac:dyDescent="0.3">
      <c r="O347" t="str">
        <f t="shared" si="12"/>
        <v/>
      </c>
      <c r="P347" t="str">
        <f t="shared" si="13"/>
        <v/>
      </c>
    </row>
    <row r="348" spans="15:16" x14ac:dyDescent="0.3">
      <c r="O348" t="str">
        <f t="shared" si="12"/>
        <v/>
      </c>
      <c r="P348" t="str">
        <f t="shared" si="13"/>
        <v/>
      </c>
    </row>
    <row r="349" spans="15:16" x14ac:dyDescent="0.3">
      <c r="O349" t="str">
        <f t="shared" si="12"/>
        <v/>
      </c>
      <c r="P349" t="str">
        <f t="shared" si="13"/>
        <v/>
      </c>
    </row>
    <row r="350" spans="15:16" x14ac:dyDescent="0.3">
      <c r="O350" t="str">
        <f t="shared" si="12"/>
        <v/>
      </c>
      <c r="P350" t="str">
        <f t="shared" si="13"/>
        <v/>
      </c>
    </row>
    <row r="351" spans="15:16" x14ac:dyDescent="0.3">
      <c r="O351" t="str">
        <f t="shared" si="12"/>
        <v/>
      </c>
      <c r="P351" t="str">
        <f t="shared" si="13"/>
        <v/>
      </c>
    </row>
    <row r="352" spans="15:16" x14ac:dyDescent="0.3">
      <c r="O352" t="str">
        <f t="shared" si="12"/>
        <v/>
      </c>
      <c r="P352" t="str">
        <f t="shared" si="13"/>
        <v/>
      </c>
    </row>
    <row r="353" spans="15:16" x14ac:dyDescent="0.3">
      <c r="O353" t="str">
        <f t="shared" si="12"/>
        <v/>
      </c>
      <c r="P353" t="str">
        <f t="shared" si="13"/>
        <v/>
      </c>
    </row>
    <row r="354" spans="15:16" x14ac:dyDescent="0.3">
      <c r="O354" t="str">
        <f t="shared" si="12"/>
        <v/>
      </c>
      <c r="P354" t="str">
        <f t="shared" si="13"/>
        <v/>
      </c>
    </row>
    <row r="355" spans="15:16" x14ac:dyDescent="0.3">
      <c r="O355" t="str">
        <f t="shared" si="12"/>
        <v/>
      </c>
      <c r="P355" t="str">
        <f t="shared" si="13"/>
        <v/>
      </c>
    </row>
    <row r="356" spans="15:16" x14ac:dyDescent="0.3">
      <c r="O356" t="str">
        <f t="shared" si="12"/>
        <v/>
      </c>
      <c r="P356" t="str">
        <f t="shared" si="13"/>
        <v/>
      </c>
    </row>
    <row r="357" spans="15:16" x14ac:dyDescent="0.3">
      <c r="O357" t="str">
        <f t="shared" si="12"/>
        <v/>
      </c>
      <c r="P357" t="str">
        <f t="shared" si="13"/>
        <v/>
      </c>
    </row>
    <row r="358" spans="15:16" x14ac:dyDescent="0.3">
      <c r="O358" t="str">
        <f t="shared" si="12"/>
        <v/>
      </c>
      <c r="P358" t="str">
        <f t="shared" si="13"/>
        <v/>
      </c>
    </row>
    <row r="359" spans="15:16" x14ac:dyDescent="0.3">
      <c r="O359" t="str">
        <f t="shared" si="12"/>
        <v/>
      </c>
      <c r="P359" t="str">
        <f t="shared" si="13"/>
        <v/>
      </c>
    </row>
    <row r="360" spans="15:16" x14ac:dyDescent="0.3">
      <c r="O360" t="str">
        <f t="shared" si="12"/>
        <v/>
      </c>
      <c r="P360" t="str">
        <f t="shared" si="13"/>
        <v/>
      </c>
    </row>
    <row r="361" spans="15:16" x14ac:dyDescent="0.3">
      <c r="O361" t="str">
        <f t="shared" si="12"/>
        <v/>
      </c>
      <c r="P361" t="str">
        <f t="shared" si="13"/>
        <v/>
      </c>
    </row>
    <row r="362" spans="15:16" x14ac:dyDescent="0.3">
      <c r="O362" t="str">
        <f t="shared" si="12"/>
        <v/>
      </c>
      <c r="P362" t="str">
        <f t="shared" si="13"/>
        <v/>
      </c>
    </row>
    <row r="363" spans="15:16" x14ac:dyDescent="0.3">
      <c r="O363" t="str">
        <f t="shared" si="12"/>
        <v/>
      </c>
      <c r="P363" t="str">
        <f t="shared" si="13"/>
        <v/>
      </c>
    </row>
    <row r="364" spans="15:16" x14ac:dyDescent="0.3">
      <c r="O364" t="str">
        <f t="shared" si="12"/>
        <v/>
      </c>
      <c r="P364" t="str">
        <f t="shared" si="13"/>
        <v/>
      </c>
    </row>
    <row r="365" spans="15:16" x14ac:dyDescent="0.3">
      <c r="O365" t="str">
        <f t="shared" si="12"/>
        <v/>
      </c>
      <c r="P365" t="str">
        <f t="shared" si="13"/>
        <v/>
      </c>
    </row>
    <row r="366" spans="15:16" x14ac:dyDescent="0.3">
      <c r="O366" t="str">
        <f t="shared" si="12"/>
        <v/>
      </c>
      <c r="P366" t="str">
        <f t="shared" si="13"/>
        <v/>
      </c>
    </row>
    <row r="367" spans="15:16" x14ac:dyDescent="0.3">
      <c r="O367" t="str">
        <f t="shared" si="12"/>
        <v/>
      </c>
      <c r="P367" t="str">
        <f t="shared" si="13"/>
        <v/>
      </c>
    </row>
    <row r="368" spans="15:16" x14ac:dyDescent="0.3">
      <c r="O368" t="str">
        <f t="shared" si="12"/>
        <v/>
      </c>
      <c r="P368" t="str">
        <f t="shared" si="13"/>
        <v/>
      </c>
    </row>
    <row r="369" spans="15:16" x14ac:dyDescent="0.3">
      <c r="O369" t="str">
        <f t="shared" si="12"/>
        <v/>
      </c>
      <c r="P369" t="str">
        <f t="shared" si="13"/>
        <v/>
      </c>
    </row>
    <row r="370" spans="15:16" x14ac:dyDescent="0.3">
      <c r="O370" t="str">
        <f t="shared" si="12"/>
        <v/>
      </c>
      <c r="P370" t="str">
        <f t="shared" si="13"/>
        <v/>
      </c>
    </row>
    <row r="371" spans="15:16" x14ac:dyDescent="0.3">
      <c r="O371" t="str">
        <f t="shared" si="12"/>
        <v/>
      </c>
      <c r="P371" t="str">
        <f t="shared" si="13"/>
        <v/>
      </c>
    </row>
    <row r="372" spans="15:16" x14ac:dyDescent="0.3">
      <c r="O372" t="str">
        <f t="shared" si="12"/>
        <v/>
      </c>
      <c r="P372" t="str">
        <f t="shared" si="13"/>
        <v/>
      </c>
    </row>
    <row r="373" spans="15:16" x14ac:dyDescent="0.3">
      <c r="O373" t="str">
        <f t="shared" si="12"/>
        <v/>
      </c>
      <c r="P373" t="str">
        <f t="shared" si="13"/>
        <v/>
      </c>
    </row>
    <row r="374" spans="15:16" x14ac:dyDescent="0.3">
      <c r="O374" t="str">
        <f t="shared" si="12"/>
        <v/>
      </c>
      <c r="P374" t="str">
        <f t="shared" si="13"/>
        <v/>
      </c>
    </row>
    <row r="375" spans="15:16" x14ac:dyDescent="0.3">
      <c r="O375" t="str">
        <f t="shared" ref="O375:O438" si="14">IF(H375="public","n",IF(H375="private","y",""))</f>
        <v/>
      </c>
      <c r="P375" t="str">
        <f t="shared" ref="P375:P438" si="15">IF(H375="public","y",IF(H375="private","n",""))</f>
        <v/>
      </c>
    </row>
    <row r="376" spans="15:16" x14ac:dyDescent="0.3">
      <c r="O376" t="str">
        <f t="shared" si="14"/>
        <v/>
      </c>
      <c r="P376" t="str">
        <f t="shared" si="15"/>
        <v/>
      </c>
    </row>
    <row r="377" spans="15:16" x14ac:dyDescent="0.3">
      <c r="O377" t="str">
        <f t="shared" si="14"/>
        <v/>
      </c>
      <c r="P377" t="str">
        <f t="shared" si="15"/>
        <v/>
      </c>
    </row>
    <row r="378" spans="15:16" x14ac:dyDescent="0.3">
      <c r="O378" t="str">
        <f t="shared" si="14"/>
        <v/>
      </c>
      <c r="P378" t="str">
        <f t="shared" si="15"/>
        <v/>
      </c>
    </row>
    <row r="379" spans="15:16" x14ac:dyDescent="0.3">
      <c r="O379" t="str">
        <f t="shared" si="14"/>
        <v/>
      </c>
      <c r="P379" t="str">
        <f t="shared" si="15"/>
        <v/>
      </c>
    </row>
    <row r="380" spans="15:16" x14ac:dyDescent="0.3">
      <c r="O380" t="str">
        <f t="shared" si="14"/>
        <v/>
      </c>
      <c r="P380" t="str">
        <f t="shared" si="15"/>
        <v/>
      </c>
    </row>
    <row r="381" spans="15:16" x14ac:dyDescent="0.3">
      <c r="O381" t="str">
        <f t="shared" si="14"/>
        <v/>
      </c>
      <c r="P381" t="str">
        <f t="shared" si="15"/>
        <v/>
      </c>
    </row>
    <row r="382" spans="15:16" x14ac:dyDescent="0.3">
      <c r="O382" t="str">
        <f t="shared" si="14"/>
        <v/>
      </c>
      <c r="P382" t="str">
        <f t="shared" si="15"/>
        <v/>
      </c>
    </row>
    <row r="383" spans="15:16" x14ac:dyDescent="0.3">
      <c r="O383" t="str">
        <f t="shared" si="14"/>
        <v/>
      </c>
      <c r="P383" t="str">
        <f t="shared" si="15"/>
        <v/>
      </c>
    </row>
    <row r="384" spans="15:16" x14ac:dyDescent="0.3">
      <c r="O384" t="str">
        <f t="shared" si="14"/>
        <v/>
      </c>
      <c r="P384" t="str">
        <f t="shared" si="15"/>
        <v/>
      </c>
    </row>
    <row r="385" spans="15:16" x14ac:dyDescent="0.3">
      <c r="O385" t="str">
        <f t="shared" si="14"/>
        <v/>
      </c>
      <c r="P385" t="str">
        <f t="shared" si="15"/>
        <v/>
      </c>
    </row>
    <row r="386" spans="15:16" x14ac:dyDescent="0.3">
      <c r="O386" t="str">
        <f t="shared" si="14"/>
        <v/>
      </c>
      <c r="P386" t="str">
        <f t="shared" si="15"/>
        <v/>
      </c>
    </row>
    <row r="387" spans="15:16" x14ac:dyDescent="0.3">
      <c r="O387" t="str">
        <f t="shared" si="14"/>
        <v/>
      </c>
      <c r="P387" t="str">
        <f t="shared" si="15"/>
        <v/>
      </c>
    </row>
    <row r="388" spans="15:16" x14ac:dyDescent="0.3">
      <c r="O388" t="str">
        <f t="shared" si="14"/>
        <v/>
      </c>
      <c r="P388" t="str">
        <f t="shared" si="15"/>
        <v/>
      </c>
    </row>
    <row r="389" spans="15:16" x14ac:dyDescent="0.3">
      <c r="O389" t="str">
        <f t="shared" si="14"/>
        <v/>
      </c>
      <c r="P389" t="str">
        <f t="shared" si="15"/>
        <v/>
      </c>
    </row>
    <row r="390" spans="15:16" x14ac:dyDescent="0.3">
      <c r="O390" t="str">
        <f t="shared" si="14"/>
        <v/>
      </c>
      <c r="P390" t="str">
        <f t="shared" si="15"/>
        <v/>
      </c>
    </row>
    <row r="391" spans="15:16" x14ac:dyDescent="0.3">
      <c r="O391" t="str">
        <f t="shared" si="14"/>
        <v/>
      </c>
      <c r="P391" t="str">
        <f t="shared" si="15"/>
        <v/>
      </c>
    </row>
    <row r="392" spans="15:16" x14ac:dyDescent="0.3">
      <c r="O392" t="str">
        <f t="shared" si="14"/>
        <v/>
      </c>
      <c r="P392" t="str">
        <f t="shared" si="15"/>
        <v/>
      </c>
    </row>
    <row r="393" spans="15:16" x14ac:dyDescent="0.3">
      <c r="O393" t="str">
        <f t="shared" si="14"/>
        <v/>
      </c>
      <c r="P393" t="str">
        <f t="shared" si="15"/>
        <v/>
      </c>
    </row>
    <row r="394" spans="15:16" x14ac:dyDescent="0.3">
      <c r="O394" t="str">
        <f t="shared" si="14"/>
        <v/>
      </c>
      <c r="P394" t="str">
        <f t="shared" si="15"/>
        <v/>
      </c>
    </row>
    <row r="395" spans="15:16" x14ac:dyDescent="0.3">
      <c r="O395" t="str">
        <f t="shared" si="14"/>
        <v/>
      </c>
      <c r="P395" t="str">
        <f t="shared" si="15"/>
        <v/>
      </c>
    </row>
    <row r="396" spans="15:16" x14ac:dyDescent="0.3">
      <c r="O396" t="str">
        <f t="shared" si="14"/>
        <v/>
      </c>
      <c r="P396" t="str">
        <f t="shared" si="15"/>
        <v/>
      </c>
    </row>
    <row r="397" spans="15:16" x14ac:dyDescent="0.3">
      <c r="O397" t="str">
        <f t="shared" si="14"/>
        <v/>
      </c>
      <c r="P397" t="str">
        <f t="shared" si="15"/>
        <v/>
      </c>
    </row>
    <row r="398" spans="15:16" x14ac:dyDescent="0.3">
      <c r="O398" t="str">
        <f t="shared" si="14"/>
        <v/>
      </c>
      <c r="P398" t="str">
        <f t="shared" si="15"/>
        <v/>
      </c>
    </row>
    <row r="399" spans="15:16" x14ac:dyDescent="0.3">
      <c r="O399" t="str">
        <f t="shared" si="14"/>
        <v/>
      </c>
      <c r="P399" t="str">
        <f t="shared" si="15"/>
        <v/>
      </c>
    </row>
    <row r="400" spans="15:16" x14ac:dyDescent="0.3">
      <c r="O400" t="str">
        <f t="shared" si="14"/>
        <v/>
      </c>
      <c r="P400" t="str">
        <f t="shared" si="15"/>
        <v/>
      </c>
    </row>
    <row r="401" spans="15:16" x14ac:dyDescent="0.3">
      <c r="O401" t="str">
        <f t="shared" si="14"/>
        <v/>
      </c>
      <c r="P401" t="str">
        <f t="shared" si="15"/>
        <v/>
      </c>
    </row>
    <row r="402" spans="15:16" x14ac:dyDescent="0.3">
      <c r="O402" t="str">
        <f t="shared" si="14"/>
        <v/>
      </c>
      <c r="P402" t="str">
        <f t="shared" si="15"/>
        <v/>
      </c>
    </row>
    <row r="403" spans="15:16" x14ac:dyDescent="0.3">
      <c r="O403" t="str">
        <f t="shared" si="14"/>
        <v/>
      </c>
      <c r="P403" t="str">
        <f t="shared" si="15"/>
        <v/>
      </c>
    </row>
    <row r="404" spans="15:16" x14ac:dyDescent="0.3">
      <c r="O404" t="str">
        <f t="shared" si="14"/>
        <v/>
      </c>
      <c r="P404" t="str">
        <f t="shared" si="15"/>
        <v/>
      </c>
    </row>
    <row r="405" spans="15:16" x14ac:dyDescent="0.3">
      <c r="O405" t="str">
        <f t="shared" si="14"/>
        <v/>
      </c>
      <c r="P405" t="str">
        <f t="shared" si="15"/>
        <v/>
      </c>
    </row>
    <row r="406" spans="15:16" x14ac:dyDescent="0.3">
      <c r="O406" t="str">
        <f t="shared" si="14"/>
        <v/>
      </c>
      <c r="P406" t="str">
        <f t="shared" si="15"/>
        <v/>
      </c>
    </row>
    <row r="407" spans="15:16" x14ac:dyDescent="0.3">
      <c r="O407" t="str">
        <f t="shared" si="14"/>
        <v/>
      </c>
      <c r="P407" t="str">
        <f t="shared" si="15"/>
        <v/>
      </c>
    </row>
    <row r="408" spans="15:16" x14ac:dyDescent="0.3">
      <c r="O408" t="str">
        <f t="shared" si="14"/>
        <v/>
      </c>
      <c r="P408" t="str">
        <f t="shared" si="15"/>
        <v/>
      </c>
    </row>
    <row r="409" spans="15:16" x14ac:dyDescent="0.3">
      <c r="O409" t="str">
        <f t="shared" si="14"/>
        <v/>
      </c>
      <c r="P409" t="str">
        <f t="shared" si="15"/>
        <v/>
      </c>
    </row>
    <row r="410" spans="15:16" x14ac:dyDescent="0.3">
      <c r="O410" t="str">
        <f t="shared" si="14"/>
        <v/>
      </c>
      <c r="P410" t="str">
        <f t="shared" si="15"/>
        <v/>
      </c>
    </row>
    <row r="411" spans="15:16" x14ac:dyDescent="0.3">
      <c r="O411" t="str">
        <f t="shared" si="14"/>
        <v/>
      </c>
      <c r="P411" t="str">
        <f t="shared" si="15"/>
        <v/>
      </c>
    </row>
    <row r="412" spans="15:16" x14ac:dyDescent="0.3">
      <c r="O412" t="str">
        <f t="shared" si="14"/>
        <v/>
      </c>
      <c r="P412" t="str">
        <f t="shared" si="15"/>
        <v/>
      </c>
    </row>
    <row r="413" spans="15:16" x14ac:dyDescent="0.3">
      <c r="O413" t="str">
        <f t="shared" si="14"/>
        <v/>
      </c>
      <c r="P413" t="str">
        <f t="shared" si="15"/>
        <v/>
      </c>
    </row>
    <row r="414" spans="15:16" x14ac:dyDescent="0.3">
      <c r="O414" t="str">
        <f t="shared" si="14"/>
        <v/>
      </c>
      <c r="P414" t="str">
        <f t="shared" si="15"/>
        <v/>
      </c>
    </row>
    <row r="415" spans="15:16" x14ac:dyDescent="0.3">
      <c r="O415" t="str">
        <f t="shared" si="14"/>
        <v/>
      </c>
      <c r="P415" t="str">
        <f t="shared" si="15"/>
        <v/>
      </c>
    </row>
    <row r="416" spans="15:16" x14ac:dyDescent="0.3">
      <c r="O416" t="str">
        <f t="shared" si="14"/>
        <v/>
      </c>
      <c r="P416" t="str">
        <f t="shared" si="15"/>
        <v/>
      </c>
    </row>
    <row r="417" spans="15:16" x14ac:dyDescent="0.3">
      <c r="O417" t="str">
        <f t="shared" si="14"/>
        <v/>
      </c>
      <c r="P417" t="str">
        <f t="shared" si="15"/>
        <v/>
      </c>
    </row>
    <row r="418" spans="15:16" x14ac:dyDescent="0.3">
      <c r="O418" t="str">
        <f t="shared" si="14"/>
        <v/>
      </c>
      <c r="P418" t="str">
        <f t="shared" si="15"/>
        <v/>
      </c>
    </row>
    <row r="419" spans="15:16" x14ac:dyDescent="0.3">
      <c r="O419" t="str">
        <f t="shared" si="14"/>
        <v/>
      </c>
      <c r="P419" t="str">
        <f t="shared" si="15"/>
        <v/>
      </c>
    </row>
    <row r="420" spans="15:16" x14ac:dyDescent="0.3">
      <c r="O420" t="str">
        <f t="shared" si="14"/>
        <v/>
      </c>
      <c r="P420" t="str">
        <f t="shared" si="15"/>
        <v/>
      </c>
    </row>
    <row r="421" spans="15:16" x14ac:dyDescent="0.3">
      <c r="O421" t="str">
        <f t="shared" si="14"/>
        <v/>
      </c>
      <c r="P421" t="str">
        <f t="shared" si="15"/>
        <v/>
      </c>
    </row>
    <row r="422" spans="15:16" x14ac:dyDescent="0.3">
      <c r="O422" t="str">
        <f t="shared" si="14"/>
        <v/>
      </c>
      <c r="P422" t="str">
        <f t="shared" si="15"/>
        <v/>
      </c>
    </row>
    <row r="423" spans="15:16" x14ac:dyDescent="0.3">
      <c r="O423" t="str">
        <f t="shared" si="14"/>
        <v/>
      </c>
      <c r="P423" t="str">
        <f t="shared" si="15"/>
        <v/>
      </c>
    </row>
    <row r="424" spans="15:16" x14ac:dyDescent="0.3">
      <c r="O424" t="str">
        <f t="shared" si="14"/>
        <v/>
      </c>
      <c r="P424" t="str">
        <f t="shared" si="15"/>
        <v/>
      </c>
    </row>
    <row r="425" spans="15:16" x14ac:dyDescent="0.3">
      <c r="O425" t="str">
        <f t="shared" si="14"/>
        <v/>
      </c>
      <c r="P425" t="str">
        <f t="shared" si="15"/>
        <v/>
      </c>
    </row>
    <row r="426" spans="15:16" x14ac:dyDescent="0.3">
      <c r="O426" t="str">
        <f t="shared" si="14"/>
        <v/>
      </c>
      <c r="P426" t="str">
        <f t="shared" si="15"/>
        <v/>
      </c>
    </row>
    <row r="427" spans="15:16" x14ac:dyDescent="0.3">
      <c r="O427" t="str">
        <f t="shared" si="14"/>
        <v/>
      </c>
      <c r="P427" t="str">
        <f t="shared" si="15"/>
        <v/>
      </c>
    </row>
    <row r="428" spans="15:16" x14ac:dyDescent="0.3">
      <c r="O428" t="str">
        <f t="shared" si="14"/>
        <v/>
      </c>
      <c r="P428" t="str">
        <f t="shared" si="15"/>
        <v/>
      </c>
    </row>
    <row r="429" spans="15:16" x14ac:dyDescent="0.3">
      <c r="O429" t="str">
        <f t="shared" si="14"/>
        <v/>
      </c>
      <c r="P429" t="str">
        <f t="shared" si="15"/>
        <v/>
      </c>
    </row>
    <row r="430" spans="15:16" x14ac:dyDescent="0.3">
      <c r="O430" t="str">
        <f t="shared" si="14"/>
        <v/>
      </c>
      <c r="P430" t="str">
        <f t="shared" si="15"/>
        <v/>
      </c>
    </row>
    <row r="431" spans="15:16" x14ac:dyDescent="0.3">
      <c r="O431" t="str">
        <f t="shared" si="14"/>
        <v/>
      </c>
      <c r="P431" t="str">
        <f t="shared" si="15"/>
        <v/>
      </c>
    </row>
    <row r="432" spans="15:16" x14ac:dyDescent="0.3">
      <c r="O432" t="str">
        <f t="shared" si="14"/>
        <v/>
      </c>
      <c r="P432" t="str">
        <f t="shared" si="15"/>
        <v/>
      </c>
    </row>
    <row r="433" spans="15:16" x14ac:dyDescent="0.3">
      <c r="O433" t="str">
        <f t="shared" si="14"/>
        <v/>
      </c>
      <c r="P433" t="str">
        <f t="shared" si="15"/>
        <v/>
      </c>
    </row>
    <row r="434" spans="15:16" x14ac:dyDescent="0.3">
      <c r="O434" t="str">
        <f t="shared" si="14"/>
        <v/>
      </c>
      <c r="P434" t="str">
        <f t="shared" si="15"/>
        <v/>
      </c>
    </row>
    <row r="435" spans="15:16" x14ac:dyDescent="0.3">
      <c r="O435" t="str">
        <f t="shared" si="14"/>
        <v/>
      </c>
      <c r="P435" t="str">
        <f t="shared" si="15"/>
        <v/>
      </c>
    </row>
    <row r="436" spans="15:16" x14ac:dyDescent="0.3">
      <c r="O436" t="str">
        <f t="shared" si="14"/>
        <v/>
      </c>
      <c r="P436" t="str">
        <f t="shared" si="15"/>
        <v/>
      </c>
    </row>
    <row r="437" spans="15:16" x14ac:dyDescent="0.3">
      <c r="O437" t="str">
        <f t="shared" si="14"/>
        <v/>
      </c>
      <c r="P437" t="str">
        <f t="shared" si="15"/>
        <v/>
      </c>
    </row>
    <row r="438" spans="15:16" x14ac:dyDescent="0.3">
      <c r="O438" t="str">
        <f t="shared" si="14"/>
        <v/>
      </c>
      <c r="P438" t="str">
        <f t="shared" si="15"/>
        <v/>
      </c>
    </row>
    <row r="439" spans="15:16" x14ac:dyDescent="0.3">
      <c r="O439" t="str">
        <f t="shared" ref="O439:O487" si="16">IF(H439="public","n",IF(H439="private","y",""))</f>
        <v/>
      </c>
      <c r="P439" t="str">
        <f t="shared" ref="P439:P487" si="17">IF(H439="public","y",IF(H439="private","n",""))</f>
        <v/>
      </c>
    </row>
    <row r="440" spans="15:16" x14ac:dyDescent="0.3">
      <c r="O440" t="str">
        <f t="shared" si="16"/>
        <v/>
      </c>
      <c r="P440" t="str">
        <f t="shared" si="17"/>
        <v/>
      </c>
    </row>
    <row r="441" spans="15:16" x14ac:dyDescent="0.3">
      <c r="O441" t="str">
        <f t="shared" si="16"/>
        <v/>
      </c>
      <c r="P441" t="str">
        <f t="shared" si="17"/>
        <v/>
      </c>
    </row>
    <row r="442" spans="15:16" x14ac:dyDescent="0.3">
      <c r="O442" t="str">
        <f t="shared" si="16"/>
        <v/>
      </c>
      <c r="P442" t="str">
        <f t="shared" si="17"/>
        <v/>
      </c>
    </row>
    <row r="443" spans="15:16" x14ac:dyDescent="0.3">
      <c r="O443" t="str">
        <f t="shared" si="16"/>
        <v/>
      </c>
      <c r="P443" t="str">
        <f t="shared" si="17"/>
        <v/>
      </c>
    </row>
    <row r="444" spans="15:16" x14ac:dyDescent="0.3">
      <c r="O444" t="str">
        <f t="shared" si="16"/>
        <v/>
      </c>
      <c r="P444" t="str">
        <f t="shared" si="17"/>
        <v/>
      </c>
    </row>
    <row r="445" spans="15:16" x14ac:dyDescent="0.3">
      <c r="O445" t="str">
        <f t="shared" si="16"/>
        <v/>
      </c>
      <c r="P445" t="str">
        <f t="shared" si="17"/>
        <v/>
      </c>
    </row>
    <row r="446" spans="15:16" x14ac:dyDescent="0.3">
      <c r="O446" t="str">
        <f t="shared" si="16"/>
        <v/>
      </c>
      <c r="P446" t="str">
        <f t="shared" si="17"/>
        <v/>
      </c>
    </row>
    <row r="447" spans="15:16" x14ac:dyDescent="0.3">
      <c r="O447" t="str">
        <f t="shared" si="16"/>
        <v/>
      </c>
      <c r="P447" t="str">
        <f t="shared" si="17"/>
        <v/>
      </c>
    </row>
    <row r="448" spans="15:16" x14ac:dyDescent="0.3">
      <c r="O448" t="str">
        <f t="shared" si="16"/>
        <v/>
      </c>
      <c r="P448" t="str">
        <f t="shared" si="17"/>
        <v/>
      </c>
    </row>
    <row r="449" spans="15:16" x14ac:dyDescent="0.3">
      <c r="O449" t="str">
        <f t="shared" si="16"/>
        <v/>
      </c>
      <c r="P449" t="str">
        <f t="shared" si="17"/>
        <v/>
      </c>
    </row>
    <row r="450" spans="15:16" x14ac:dyDescent="0.3">
      <c r="O450" t="str">
        <f t="shared" si="16"/>
        <v/>
      </c>
      <c r="P450" t="str">
        <f t="shared" si="17"/>
        <v/>
      </c>
    </row>
    <row r="451" spans="15:16" x14ac:dyDescent="0.3">
      <c r="O451" t="str">
        <f t="shared" si="16"/>
        <v/>
      </c>
      <c r="P451" t="str">
        <f t="shared" si="17"/>
        <v/>
      </c>
    </row>
    <row r="452" spans="15:16" x14ac:dyDescent="0.3">
      <c r="O452" t="str">
        <f t="shared" si="16"/>
        <v/>
      </c>
      <c r="P452" t="str">
        <f t="shared" si="17"/>
        <v/>
      </c>
    </row>
    <row r="453" spans="15:16" x14ac:dyDescent="0.3">
      <c r="O453" t="str">
        <f t="shared" si="16"/>
        <v/>
      </c>
      <c r="P453" t="str">
        <f t="shared" si="17"/>
        <v/>
      </c>
    </row>
    <row r="454" spans="15:16" x14ac:dyDescent="0.3">
      <c r="O454" t="str">
        <f t="shared" si="16"/>
        <v/>
      </c>
      <c r="P454" t="str">
        <f t="shared" si="17"/>
        <v/>
      </c>
    </row>
    <row r="455" spans="15:16" x14ac:dyDescent="0.3">
      <c r="O455" t="str">
        <f t="shared" si="16"/>
        <v/>
      </c>
      <c r="P455" t="str">
        <f t="shared" si="17"/>
        <v/>
      </c>
    </row>
    <row r="456" spans="15:16" x14ac:dyDescent="0.3">
      <c r="O456" t="str">
        <f t="shared" si="16"/>
        <v/>
      </c>
      <c r="P456" t="str">
        <f t="shared" si="17"/>
        <v/>
      </c>
    </row>
    <row r="457" spans="15:16" x14ac:dyDescent="0.3">
      <c r="O457" t="str">
        <f t="shared" si="16"/>
        <v/>
      </c>
      <c r="P457" t="str">
        <f t="shared" si="17"/>
        <v/>
      </c>
    </row>
    <row r="458" spans="15:16" x14ac:dyDescent="0.3">
      <c r="O458" t="str">
        <f t="shared" si="16"/>
        <v/>
      </c>
      <c r="P458" t="str">
        <f t="shared" si="17"/>
        <v/>
      </c>
    </row>
    <row r="459" spans="15:16" x14ac:dyDescent="0.3">
      <c r="O459" t="str">
        <f t="shared" si="16"/>
        <v/>
      </c>
      <c r="P459" t="str">
        <f t="shared" si="17"/>
        <v/>
      </c>
    </row>
    <row r="460" spans="15:16" x14ac:dyDescent="0.3">
      <c r="O460" t="str">
        <f t="shared" si="16"/>
        <v/>
      </c>
      <c r="P460" t="str">
        <f t="shared" si="17"/>
        <v/>
      </c>
    </row>
    <row r="461" spans="15:16" x14ac:dyDescent="0.3">
      <c r="O461" t="str">
        <f t="shared" si="16"/>
        <v/>
      </c>
      <c r="P461" t="str">
        <f t="shared" si="17"/>
        <v/>
      </c>
    </row>
    <row r="462" spans="15:16" x14ac:dyDescent="0.3">
      <c r="O462" t="str">
        <f t="shared" si="16"/>
        <v/>
      </c>
      <c r="P462" t="str">
        <f t="shared" si="17"/>
        <v/>
      </c>
    </row>
    <row r="463" spans="15:16" x14ac:dyDescent="0.3">
      <c r="O463" t="str">
        <f t="shared" si="16"/>
        <v/>
      </c>
      <c r="P463" t="str">
        <f t="shared" si="17"/>
        <v/>
      </c>
    </row>
    <row r="464" spans="15:16" x14ac:dyDescent="0.3">
      <c r="O464" t="str">
        <f t="shared" si="16"/>
        <v/>
      </c>
      <c r="P464" t="str">
        <f t="shared" si="17"/>
        <v/>
      </c>
    </row>
    <row r="465" spans="15:16" x14ac:dyDescent="0.3">
      <c r="O465" t="str">
        <f t="shared" si="16"/>
        <v/>
      </c>
      <c r="P465" t="str">
        <f t="shared" si="17"/>
        <v/>
      </c>
    </row>
    <row r="466" spans="15:16" x14ac:dyDescent="0.3">
      <c r="O466" t="str">
        <f t="shared" si="16"/>
        <v/>
      </c>
      <c r="P466" t="str">
        <f t="shared" si="17"/>
        <v/>
      </c>
    </row>
    <row r="467" spans="15:16" x14ac:dyDescent="0.3">
      <c r="O467" t="str">
        <f t="shared" si="16"/>
        <v/>
      </c>
      <c r="P467" t="str">
        <f t="shared" si="17"/>
        <v/>
      </c>
    </row>
    <row r="468" spans="15:16" x14ac:dyDescent="0.3">
      <c r="O468" t="str">
        <f t="shared" si="16"/>
        <v/>
      </c>
      <c r="P468" t="str">
        <f t="shared" si="17"/>
        <v/>
      </c>
    </row>
    <row r="469" spans="15:16" x14ac:dyDescent="0.3">
      <c r="O469" t="str">
        <f t="shared" si="16"/>
        <v/>
      </c>
      <c r="P469" t="str">
        <f t="shared" si="17"/>
        <v/>
      </c>
    </row>
    <row r="470" spans="15:16" x14ac:dyDescent="0.3">
      <c r="O470" t="str">
        <f t="shared" si="16"/>
        <v/>
      </c>
      <c r="P470" t="str">
        <f t="shared" si="17"/>
        <v/>
      </c>
    </row>
    <row r="471" spans="15:16" x14ac:dyDescent="0.3">
      <c r="O471" t="str">
        <f t="shared" si="16"/>
        <v/>
      </c>
      <c r="P471" t="str">
        <f t="shared" si="17"/>
        <v/>
      </c>
    </row>
    <row r="472" spans="15:16" x14ac:dyDescent="0.3">
      <c r="O472" t="str">
        <f t="shared" si="16"/>
        <v/>
      </c>
      <c r="P472" t="str">
        <f t="shared" si="17"/>
        <v/>
      </c>
    </row>
    <row r="473" spans="15:16" x14ac:dyDescent="0.3">
      <c r="O473" t="str">
        <f t="shared" si="16"/>
        <v/>
      </c>
      <c r="P473" t="str">
        <f t="shared" si="17"/>
        <v/>
      </c>
    </row>
    <row r="474" spans="15:16" x14ac:dyDescent="0.3">
      <c r="O474" t="str">
        <f t="shared" si="16"/>
        <v/>
      </c>
      <c r="P474" t="str">
        <f t="shared" si="17"/>
        <v/>
      </c>
    </row>
    <row r="475" spans="15:16" x14ac:dyDescent="0.3">
      <c r="O475" t="str">
        <f t="shared" si="16"/>
        <v/>
      </c>
      <c r="P475" t="str">
        <f t="shared" si="17"/>
        <v/>
      </c>
    </row>
    <row r="476" spans="15:16" x14ac:dyDescent="0.3">
      <c r="O476" t="str">
        <f t="shared" si="16"/>
        <v/>
      </c>
      <c r="P476" t="str">
        <f t="shared" si="17"/>
        <v/>
      </c>
    </row>
    <row r="477" spans="15:16" x14ac:dyDescent="0.3">
      <c r="O477" t="str">
        <f t="shared" si="16"/>
        <v/>
      </c>
      <c r="P477" t="str">
        <f t="shared" si="17"/>
        <v/>
      </c>
    </row>
    <row r="478" spans="15:16" x14ac:dyDescent="0.3">
      <c r="O478" t="str">
        <f t="shared" si="16"/>
        <v/>
      </c>
      <c r="P478" t="str">
        <f t="shared" si="17"/>
        <v/>
      </c>
    </row>
    <row r="479" spans="15:16" x14ac:dyDescent="0.3">
      <c r="O479" t="str">
        <f t="shared" si="16"/>
        <v/>
      </c>
      <c r="P479" t="str">
        <f t="shared" si="17"/>
        <v/>
      </c>
    </row>
    <row r="480" spans="15:16" x14ac:dyDescent="0.3">
      <c r="O480" t="str">
        <f t="shared" si="16"/>
        <v/>
      </c>
      <c r="P480" t="str">
        <f t="shared" si="17"/>
        <v/>
      </c>
    </row>
    <row r="481" spans="15:16" x14ac:dyDescent="0.3">
      <c r="O481" t="str">
        <f t="shared" si="16"/>
        <v/>
      </c>
      <c r="P481" t="str">
        <f t="shared" si="17"/>
        <v/>
      </c>
    </row>
    <row r="482" spans="15:16" x14ac:dyDescent="0.3">
      <c r="O482" t="str">
        <f t="shared" si="16"/>
        <v/>
      </c>
      <c r="P482" t="str">
        <f t="shared" si="17"/>
        <v/>
      </c>
    </row>
    <row r="483" spans="15:16" x14ac:dyDescent="0.3">
      <c r="O483" t="str">
        <f t="shared" si="16"/>
        <v/>
      </c>
      <c r="P483" t="str">
        <f t="shared" si="17"/>
        <v/>
      </c>
    </row>
    <row r="484" spans="15:16" x14ac:dyDescent="0.3">
      <c r="O484" t="str">
        <f t="shared" si="16"/>
        <v/>
      </c>
      <c r="P484" t="str">
        <f t="shared" si="17"/>
        <v/>
      </c>
    </row>
    <row r="485" spans="15:16" x14ac:dyDescent="0.3">
      <c r="O485" t="str">
        <f t="shared" si="16"/>
        <v/>
      </c>
      <c r="P485" t="str">
        <f t="shared" si="17"/>
        <v/>
      </c>
    </row>
    <row r="486" spans="15:16" x14ac:dyDescent="0.3">
      <c r="O486" t="str">
        <f t="shared" si="16"/>
        <v/>
      </c>
      <c r="P486" t="str">
        <f t="shared" si="17"/>
        <v/>
      </c>
    </row>
    <row r="487" spans="15:16" x14ac:dyDescent="0.3">
      <c r="O487" t="str">
        <f t="shared" si="16"/>
        <v/>
      </c>
      <c r="P487"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6"/>
  <sheetViews>
    <sheetView workbookViewId="0">
      <selection activeCell="A6" sqref="A6"/>
    </sheetView>
  </sheetViews>
  <sheetFormatPr defaultColWidth="8.77734375" defaultRowHeight="14.4" x14ac:dyDescent="0.3"/>
  <cols>
    <col min="1" max="1" width="9.109375" customWidth="1"/>
    <col min="2" max="2" width="19.109375" bestFit="1" customWidth="1"/>
    <col min="3" max="3" width="21.44140625" customWidth="1"/>
    <col min="4" max="4" width="32.44140625" bestFit="1" customWidth="1"/>
    <col min="5" max="5" width="16" bestFit="1" customWidth="1"/>
    <col min="6" max="6" width="31.77734375" customWidth="1"/>
    <col min="7" max="7" width="16.109375" bestFit="1" customWidth="1"/>
    <col min="8" max="8" width="16.109375" customWidth="1"/>
    <col min="9" max="9" width="12.44140625" customWidth="1"/>
  </cols>
  <sheetData>
    <row r="1" spans="1:9" ht="63" customHeight="1" x14ac:dyDescent="0.3">
      <c r="A1" s="49" t="s">
        <v>416</v>
      </c>
      <c r="B1" s="49"/>
      <c r="C1" s="49"/>
      <c r="D1" s="49"/>
      <c r="E1" s="49"/>
      <c r="F1" s="49"/>
      <c r="G1" s="49"/>
      <c r="H1" s="49"/>
      <c r="I1" s="49"/>
    </row>
    <row r="2" spans="1:9" x14ac:dyDescent="0.3">
      <c r="A2" s="4" t="s">
        <v>0</v>
      </c>
      <c r="B2" s="4" t="s">
        <v>3</v>
      </c>
      <c r="C2" s="4" t="s">
        <v>4</v>
      </c>
      <c r="D2" s="4" t="s">
        <v>22</v>
      </c>
      <c r="E2" s="4" t="s">
        <v>34</v>
      </c>
      <c r="F2" s="4" t="s">
        <v>35</v>
      </c>
      <c r="G2" s="4" t="s">
        <v>36</v>
      </c>
      <c r="H2" s="4" t="s">
        <v>37</v>
      </c>
      <c r="I2" s="19" t="s">
        <v>151</v>
      </c>
    </row>
    <row r="3" spans="1:9" x14ac:dyDescent="0.3">
      <c r="A3" t="s">
        <v>238</v>
      </c>
      <c r="B3" s="47" t="s">
        <v>436</v>
      </c>
      <c r="C3" t="s">
        <v>422</v>
      </c>
      <c r="D3" s="47" t="s">
        <v>426</v>
      </c>
      <c r="E3" s="54" t="s">
        <v>15</v>
      </c>
      <c r="G3" s="48" t="s">
        <v>437</v>
      </c>
    </row>
    <row r="4" spans="1:9" s="48" customFormat="1" x14ac:dyDescent="0.3">
      <c r="A4" s="48" t="s">
        <v>238</v>
      </c>
      <c r="B4" s="47" t="s">
        <v>436</v>
      </c>
      <c r="C4" s="48" t="s">
        <v>422</v>
      </c>
      <c r="D4" s="47" t="s">
        <v>432</v>
      </c>
      <c r="E4" s="54" t="s">
        <v>15</v>
      </c>
      <c r="G4" s="48" t="s">
        <v>437</v>
      </c>
    </row>
    <row r="5" spans="1:9" s="48" customFormat="1" x14ac:dyDescent="0.3">
      <c r="A5" s="48" t="s">
        <v>238</v>
      </c>
      <c r="B5" s="47" t="s">
        <v>436</v>
      </c>
      <c r="C5" s="48" t="s">
        <v>422</v>
      </c>
      <c r="D5" s="47" t="s">
        <v>433</v>
      </c>
      <c r="E5" s="54" t="s">
        <v>15</v>
      </c>
      <c r="G5" s="48" t="s">
        <v>437</v>
      </c>
    </row>
    <row r="6" spans="1:9" x14ac:dyDescent="0.3">
      <c r="A6" s="47" t="s">
        <v>1</v>
      </c>
    </row>
  </sheetData>
  <mergeCells count="1">
    <mergeCell ref="A1:I1"/>
  </mergeCells>
  <dataValidations count="1">
    <dataValidation allowBlank="1" sqref="E1:XFD1048576 A1:D2 D3:D5" xr:uid="{67433F07-0EDD-9045-A3B2-ACFF3C2F435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D6:D1048576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9"/>
  <sheetViews>
    <sheetView workbookViewId="0">
      <selection activeCell="D14" sqref="D14"/>
    </sheetView>
  </sheetViews>
  <sheetFormatPr defaultColWidth="8.77734375" defaultRowHeight="14.4" x14ac:dyDescent="0.3"/>
  <cols>
    <col min="1" max="1" width="9.109375" customWidth="1"/>
    <col min="2" max="2" width="17.77734375" customWidth="1"/>
    <col min="3" max="3" width="14.77734375" customWidth="1"/>
    <col min="4" max="4" width="33.109375" customWidth="1"/>
    <col min="7" max="7" width="10.44140625" bestFit="1" customWidth="1"/>
    <col min="11" max="11" width="11.109375" bestFit="1" customWidth="1"/>
    <col min="16" max="16" width="14.109375" customWidth="1"/>
    <col min="17" max="17" width="11.44140625" customWidth="1"/>
  </cols>
  <sheetData>
    <row r="1" spans="1:17" ht="60" customHeight="1" x14ac:dyDescent="0.3">
      <c r="A1" s="49" t="s">
        <v>417</v>
      </c>
      <c r="B1" s="49"/>
      <c r="C1" s="49"/>
      <c r="D1" s="49"/>
      <c r="E1" s="49"/>
      <c r="F1" s="49"/>
      <c r="G1" s="49"/>
      <c r="H1" s="49"/>
      <c r="I1" s="49"/>
      <c r="J1" s="49"/>
      <c r="K1" s="49"/>
      <c r="L1" s="49"/>
      <c r="M1" s="49"/>
      <c r="N1" s="49"/>
      <c r="O1" s="49"/>
      <c r="P1" s="49"/>
      <c r="Q1" s="49"/>
    </row>
    <row r="2" spans="1:17" x14ac:dyDescent="0.3">
      <c r="A2" s="4" t="s">
        <v>0</v>
      </c>
      <c r="B2" s="4" t="s">
        <v>3</v>
      </c>
      <c r="C2" s="4" t="s">
        <v>4</v>
      </c>
      <c r="D2" s="4" t="s">
        <v>38</v>
      </c>
      <c r="E2" s="4" t="s">
        <v>39</v>
      </c>
      <c r="F2" s="4" t="s">
        <v>40</v>
      </c>
      <c r="G2" s="4" t="s">
        <v>41</v>
      </c>
      <c r="H2" s="4" t="s">
        <v>42</v>
      </c>
      <c r="I2" s="4" t="s">
        <v>43</v>
      </c>
      <c r="J2" s="4" t="s">
        <v>44</v>
      </c>
      <c r="K2" s="4" t="s">
        <v>45</v>
      </c>
      <c r="L2" s="4" t="s">
        <v>46</v>
      </c>
      <c r="M2" s="4" t="s">
        <v>47</v>
      </c>
      <c r="N2" s="4" t="s">
        <v>48</v>
      </c>
      <c r="O2" s="4" t="s">
        <v>49</v>
      </c>
      <c r="P2" s="4" t="s">
        <v>37</v>
      </c>
      <c r="Q2" s="19" t="s">
        <v>151</v>
      </c>
    </row>
    <row r="3" spans="1:17" x14ac:dyDescent="0.3">
      <c r="A3" s="47" t="s">
        <v>238</v>
      </c>
      <c r="B3" s="47" t="s">
        <v>436</v>
      </c>
      <c r="C3" s="47" t="s">
        <v>422</v>
      </c>
      <c r="D3" s="24" t="s">
        <v>427</v>
      </c>
      <c r="E3" s="48" t="s">
        <v>154</v>
      </c>
      <c r="F3" t="s">
        <v>50</v>
      </c>
      <c r="G3" t="s">
        <v>51</v>
      </c>
      <c r="H3" t="s">
        <v>15</v>
      </c>
    </row>
    <row r="4" spans="1:17" s="48" customFormat="1" x14ac:dyDescent="0.3">
      <c r="A4" s="47" t="s">
        <v>238</v>
      </c>
      <c r="B4" s="47" t="s">
        <v>436</v>
      </c>
      <c r="C4" s="47" t="s">
        <v>422</v>
      </c>
      <c r="D4" s="24" t="s">
        <v>427</v>
      </c>
      <c r="E4" s="48" t="s">
        <v>153</v>
      </c>
      <c r="F4" s="48" t="s">
        <v>50</v>
      </c>
      <c r="G4" s="48" t="s">
        <v>51</v>
      </c>
      <c r="H4" s="48" t="s">
        <v>15</v>
      </c>
    </row>
    <row r="5" spans="1:17" s="48" customFormat="1" x14ac:dyDescent="0.3">
      <c r="A5" s="47" t="s">
        <v>238</v>
      </c>
      <c r="B5" s="47" t="s">
        <v>436</v>
      </c>
      <c r="C5" s="47" t="s">
        <v>422</v>
      </c>
      <c r="D5" s="24" t="s">
        <v>435</v>
      </c>
      <c r="E5" s="48" t="s">
        <v>154</v>
      </c>
      <c r="F5" s="48" t="s">
        <v>50</v>
      </c>
      <c r="G5" s="48" t="s">
        <v>51</v>
      </c>
      <c r="H5" s="48" t="s">
        <v>15</v>
      </c>
    </row>
    <row r="6" spans="1:17" x14ac:dyDescent="0.3">
      <c r="A6" s="47" t="s">
        <v>238</v>
      </c>
      <c r="B6" s="47" t="s">
        <v>436</v>
      </c>
      <c r="C6" s="47" t="s">
        <v>422</v>
      </c>
      <c r="D6" s="24" t="s">
        <v>435</v>
      </c>
      <c r="E6" s="48" t="s">
        <v>153</v>
      </c>
      <c r="F6" s="48" t="s">
        <v>50</v>
      </c>
      <c r="G6" s="48" t="s">
        <v>51</v>
      </c>
      <c r="H6" s="48" t="s">
        <v>15</v>
      </c>
    </row>
    <row r="7" spans="1:17" s="48" customFormat="1" x14ac:dyDescent="0.3">
      <c r="A7" s="47" t="s">
        <v>238</v>
      </c>
      <c r="B7" s="47" t="s">
        <v>436</v>
      </c>
      <c r="C7" s="47" t="s">
        <v>422</v>
      </c>
      <c r="D7" s="24" t="s">
        <v>434</v>
      </c>
      <c r="E7" s="48" t="s">
        <v>154</v>
      </c>
      <c r="F7" s="48" t="s">
        <v>50</v>
      </c>
      <c r="G7" s="48" t="s">
        <v>51</v>
      </c>
      <c r="H7" s="48" t="s">
        <v>15</v>
      </c>
    </row>
    <row r="8" spans="1:17" x14ac:dyDescent="0.3">
      <c r="A8" s="47" t="s">
        <v>238</v>
      </c>
      <c r="B8" s="47" t="s">
        <v>436</v>
      </c>
      <c r="C8" s="47" t="s">
        <v>422</v>
      </c>
      <c r="D8" s="24" t="s">
        <v>434</v>
      </c>
      <c r="E8" s="48" t="s">
        <v>153</v>
      </c>
      <c r="F8" s="48" t="s">
        <v>50</v>
      </c>
      <c r="G8" s="48" t="s">
        <v>51</v>
      </c>
      <c r="H8" s="48" t="s">
        <v>15</v>
      </c>
    </row>
    <row r="9" spans="1:17" x14ac:dyDescent="0.3">
      <c r="A9" s="47" t="s">
        <v>1</v>
      </c>
    </row>
  </sheetData>
  <mergeCells count="1">
    <mergeCell ref="A1:Q1"/>
  </mergeCells>
  <dataValidations count="1">
    <dataValidation allowBlank="1" sqref="A1:C2 E1:G2 D1:D1048576 H1:XFD1048576"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defaultColWidth="8.77734375" defaultRowHeight="14.4" x14ac:dyDescent="0.3"/>
  <cols>
    <col min="1" max="1" width="15.44140625" bestFit="1" customWidth="1"/>
    <col min="2" max="2" width="42" bestFit="1" customWidth="1"/>
    <col min="3" max="3" width="9.77734375" bestFit="1" customWidth="1"/>
    <col min="4" max="4" width="18.109375" customWidth="1"/>
    <col min="5" max="5" width="18.109375" bestFit="1" customWidth="1"/>
    <col min="6" max="6" width="25.109375" bestFit="1" customWidth="1"/>
    <col min="7" max="7" width="13.77734375" customWidth="1"/>
    <col min="8" max="8" width="15.77734375" customWidth="1"/>
    <col min="9" max="10" width="11.44140625" style="1" customWidth="1"/>
    <col min="11" max="11" width="10.77734375" bestFit="1" customWidth="1"/>
    <col min="12" max="12" width="12.44140625" bestFit="1" customWidth="1"/>
    <col min="13" max="13" width="11" customWidth="1"/>
  </cols>
  <sheetData>
    <row r="1" spans="1:13" ht="43.2" x14ac:dyDescent="0.3">
      <c r="A1" s="40" t="s">
        <v>251</v>
      </c>
      <c r="B1" s="40" t="s">
        <v>216</v>
      </c>
      <c r="C1" s="41" t="s">
        <v>252</v>
      </c>
      <c r="D1" s="41" t="s">
        <v>253</v>
      </c>
      <c r="E1" s="40" t="s">
        <v>254</v>
      </c>
      <c r="F1" s="42" t="s">
        <v>219</v>
      </c>
      <c r="G1" s="42" t="s">
        <v>136</v>
      </c>
      <c r="H1" s="42" t="s">
        <v>135</v>
      </c>
      <c r="I1" s="43" t="s">
        <v>217</v>
      </c>
      <c r="J1" s="43" t="s">
        <v>218</v>
      </c>
      <c r="K1" s="42" t="s">
        <v>215</v>
      </c>
      <c r="L1" s="41" t="s">
        <v>255</v>
      </c>
      <c r="M1" s="41"/>
    </row>
    <row r="2" spans="1:13" ht="15" x14ac:dyDescent="0.35">
      <c r="A2" s="44" t="s">
        <v>256</v>
      </c>
      <c r="B2" s="29" t="s">
        <v>257</v>
      </c>
      <c r="C2" s="25" t="s">
        <v>258</v>
      </c>
      <c r="D2" s="25" t="s">
        <v>138</v>
      </c>
      <c r="E2" s="25" t="s">
        <v>259</v>
      </c>
      <c r="F2" s="29" t="s">
        <v>137</v>
      </c>
      <c r="G2" s="45" t="s">
        <v>140</v>
      </c>
      <c r="H2" s="25" t="s">
        <v>139</v>
      </c>
      <c r="I2" s="24">
        <v>80</v>
      </c>
      <c r="J2" s="24" t="s">
        <v>260</v>
      </c>
      <c r="K2" s="25">
        <v>1</v>
      </c>
      <c r="L2" t="s">
        <v>134</v>
      </c>
    </row>
    <row r="3" spans="1:13" ht="15" x14ac:dyDescent="0.35">
      <c r="A3" s="44" t="s">
        <v>261</v>
      </c>
      <c r="B3" s="25" t="s">
        <v>150</v>
      </c>
      <c r="C3" s="25" t="s">
        <v>262</v>
      </c>
      <c r="D3" s="25" t="s">
        <v>263</v>
      </c>
      <c r="E3" s="25" t="s">
        <v>264</v>
      </c>
      <c r="F3" s="25" t="s">
        <v>265</v>
      </c>
      <c r="G3" s="45" t="s">
        <v>266</v>
      </c>
      <c r="H3" s="25" t="s">
        <v>267</v>
      </c>
      <c r="I3" s="24">
        <v>40</v>
      </c>
      <c r="J3" s="24" t="s">
        <v>268</v>
      </c>
      <c r="K3" s="25">
        <v>2</v>
      </c>
      <c r="L3" t="s">
        <v>133</v>
      </c>
    </row>
    <row r="4" spans="1:13" x14ac:dyDescent="0.3">
      <c r="A4" s="44" t="s">
        <v>269</v>
      </c>
      <c r="B4" s="25" t="s">
        <v>143</v>
      </c>
      <c r="C4" s="25" t="s">
        <v>270</v>
      </c>
      <c r="D4" s="25"/>
      <c r="E4" s="25" t="s">
        <v>271</v>
      </c>
      <c r="F4" s="25"/>
      <c r="H4" s="3" t="s">
        <v>272</v>
      </c>
      <c r="L4" t="s">
        <v>273</v>
      </c>
    </row>
    <row r="5" spans="1:13" x14ac:dyDescent="0.3">
      <c r="A5" s="44" t="s">
        <v>141</v>
      </c>
      <c r="B5" s="25" t="s">
        <v>274</v>
      </c>
      <c r="C5" s="25" t="s">
        <v>275</v>
      </c>
      <c r="D5" s="25"/>
      <c r="E5" s="25" t="s">
        <v>276</v>
      </c>
      <c r="F5" s="25"/>
      <c r="H5" s="25" t="s">
        <v>277</v>
      </c>
      <c r="L5" t="s">
        <v>278</v>
      </c>
    </row>
    <row r="6" spans="1:13" x14ac:dyDescent="0.3">
      <c r="A6" s="44" t="s">
        <v>279</v>
      </c>
      <c r="B6" s="25"/>
      <c r="C6" s="25" t="s">
        <v>280</v>
      </c>
      <c r="D6" s="25"/>
      <c r="E6" s="25" t="s">
        <v>281</v>
      </c>
      <c r="F6" s="25"/>
      <c r="H6" s="25" t="s">
        <v>282</v>
      </c>
    </row>
    <row r="7" spans="1:13" x14ac:dyDescent="0.3">
      <c r="A7" s="44" t="s">
        <v>283</v>
      </c>
      <c r="B7" s="25"/>
      <c r="C7" s="25" t="s">
        <v>284</v>
      </c>
      <c r="D7" s="25"/>
      <c r="E7" s="25" t="s">
        <v>285</v>
      </c>
      <c r="F7" s="25"/>
      <c r="H7" s="25" t="s">
        <v>286</v>
      </c>
    </row>
    <row r="8" spans="1:13" x14ac:dyDescent="0.3">
      <c r="A8" s="44" t="s">
        <v>287</v>
      </c>
      <c r="B8" s="25"/>
      <c r="C8" s="25" t="s">
        <v>288</v>
      </c>
      <c r="D8" s="25"/>
      <c r="E8" s="25" t="s">
        <v>289</v>
      </c>
      <c r="F8" s="25"/>
      <c r="H8" s="25" t="s">
        <v>290</v>
      </c>
    </row>
    <row r="9" spans="1:13" x14ac:dyDescent="0.3">
      <c r="A9" s="44" t="s">
        <v>291</v>
      </c>
      <c r="B9" s="25"/>
      <c r="C9" s="25" t="s">
        <v>149</v>
      </c>
      <c r="D9" s="25"/>
      <c r="E9" s="25" t="s">
        <v>292</v>
      </c>
      <c r="F9" s="25"/>
      <c r="H9" s="25" t="s">
        <v>293</v>
      </c>
    </row>
    <row r="10" spans="1:13" x14ac:dyDescent="0.3">
      <c r="A10" s="44" t="s">
        <v>294</v>
      </c>
      <c r="B10" s="25"/>
      <c r="C10" s="25" t="s">
        <v>295</v>
      </c>
      <c r="D10" s="25"/>
      <c r="E10" s="25" t="s">
        <v>296</v>
      </c>
      <c r="F10" s="25"/>
      <c r="H10" s="25" t="s">
        <v>297</v>
      </c>
    </row>
    <row r="11" spans="1:13" x14ac:dyDescent="0.3">
      <c r="A11" s="44" t="s">
        <v>298</v>
      </c>
      <c r="B11" s="25"/>
      <c r="C11" s="25" t="s">
        <v>299</v>
      </c>
      <c r="D11" s="25"/>
      <c r="E11" s="25" t="s">
        <v>300</v>
      </c>
      <c r="F11" s="25"/>
      <c r="H11" s="25" t="s">
        <v>301</v>
      </c>
    </row>
    <row r="12" spans="1:13" x14ac:dyDescent="0.3">
      <c r="A12" s="44" t="s">
        <v>302</v>
      </c>
      <c r="B12" s="25"/>
      <c r="C12" s="25" t="s">
        <v>303</v>
      </c>
      <c r="D12" s="25"/>
      <c r="E12" s="25" t="s">
        <v>304</v>
      </c>
      <c r="F12" s="25"/>
      <c r="H12" s="25" t="s">
        <v>305</v>
      </c>
    </row>
    <row r="13" spans="1:13" x14ac:dyDescent="0.3">
      <c r="A13" s="44" t="s">
        <v>306</v>
      </c>
      <c r="B13" s="25"/>
      <c r="C13" s="25" t="s">
        <v>307</v>
      </c>
      <c r="D13" s="25"/>
      <c r="E13" s="25" t="s">
        <v>308</v>
      </c>
      <c r="F13" s="25"/>
      <c r="H13" s="25" t="s">
        <v>309</v>
      </c>
    </row>
    <row r="14" spans="1:13" x14ac:dyDescent="0.3">
      <c r="A14" s="44" t="s">
        <v>142</v>
      </c>
      <c r="B14" s="25"/>
      <c r="C14" s="25" t="s">
        <v>310</v>
      </c>
      <c r="D14" s="25"/>
      <c r="E14" s="25"/>
      <c r="F14" s="25"/>
      <c r="H14" s="25" t="s">
        <v>311</v>
      </c>
    </row>
    <row r="15" spans="1:13" x14ac:dyDescent="0.3">
      <c r="H15" s="25" t="s">
        <v>312</v>
      </c>
    </row>
    <row r="16" spans="1:13" x14ac:dyDescent="0.3">
      <c r="H16" s="25" t="s">
        <v>313</v>
      </c>
    </row>
    <row r="17" spans="8:8" x14ac:dyDescent="0.3">
      <c r="H17" s="25" t="s">
        <v>314</v>
      </c>
    </row>
    <row r="18" spans="8:8" x14ac:dyDescent="0.3">
      <c r="H18" s="25" t="s">
        <v>315</v>
      </c>
    </row>
    <row r="19" spans="8:8" x14ac:dyDescent="0.3">
      <c r="H19" s="25" t="s">
        <v>316</v>
      </c>
    </row>
    <row r="20" spans="8:8" x14ac:dyDescent="0.3">
      <c r="H20" s="25" t="s">
        <v>317</v>
      </c>
    </row>
    <row r="21" spans="8:8" x14ac:dyDescent="0.3">
      <c r="H21" s="25" t="s">
        <v>318</v>
      </c>
    </row>
    <row r="22" spans="8:8" x14ac:dyDescent="0.3">
      <c r="H22" s="25" t="s">
        <v>319</v>
      </c>
    </row>
    <row r="23" spans="8:8" x14ac:dyDescent="0.3">
      <c r="H23" s="25" t="s">
        <v>320</v>
      </c>
    </row>
    <row r="24" spans="8:8" x14ac:dyDescent="0.3">
      <c r="H24" s="25" t="s">
        <v>321</v>
      </c>
    </row>
    <row r="25" spans="8:8" x14ac:dyDescent="0.3">
      <c r="H25" s="25" t="s">
        <v>322</v>
      </c>
    </row>
    <row r="26" spans="8:8" x14ac:dyDescent="0.3">
      <c r="H26" s="25" t="s">
        <v>323</v>
      </c>
    </row>
    <row r="27" spans="8:8" x14ac:dyDescent="0.3">
      <c r="H27" s="25" t="s">
        <v>324</v>
      </c>
    </row>
    <row r="28" spans="8:8" x14ac:dyDescent="0.3">
      <c r="H28" s="25" t="s">
        <v>325</v>
      </c>
    </row>
    <row r="29" spans="8:8" x14ac:dyDescent="0.3">
      <c r="H29" s="25" t="s">
        <v>326</v>
      </c>
    </row>
    <row r="30" spans="8:8" x14ac:dyDescent="0.3">
      <c r="H30" s="25" t="s">
        <v>327</v>
      </c>
    </row>
    <row r="31" spans="8:8" x14ac:dyDescent="0.3">
      <c r="H31" s="25" t="s">
        <v>328</v>
      </c>
    </row>
    <row r="32" spans="8:8" x14ac:dyDescent="0.3">
      <c r="H32" s="25" t="s">
        <v>329</v>
      </c>
    </row>
    <row r="33" spans="8:8" x14ac:dyDescent="0.3">
      <c r="H33" s="25" t="s">
        <v>330</v>
      </c>
    </row>
    <row r="34" spans="8:8" x14ac:dyDescent="0.3">
      <c r="H34" s="25" t="s">
        <v>331</v>
      </c>
    </row>
    <row r="35" spans="8:8" x14ac:dyDescent="0.3">
      <c r="H35" s="25" t="s">
        <v>332</v>
      </c>
    </row>
    <row r="36" spans="8:8" x14ac:dyDescent="0.3">
      <c r="H36" s="25" t="s">
        <v>333</v>
      </c>
    </row>
    <row r="37" spans="8:8" x14ac:dyDescent="0.3">
      <c r="H37" s="25" t="s">
        <v>334</v>
      </c>
    </row>
    <row r="38" spans="8:8" x14ac:dyDescent="0.3">
      <c r="H38" s="25" t="s">
        <v>335</v>
      </c>
    </row>
    <row r="39" spans="8:8" x14ac:dyDescent="0.3">
      <c r="H39" s="25" t="s">
        <v>336</v>
      </c>
    </row>
    <row r="40" spans="8:8" x14ac:dyDescent="0.3">
      <c r="H40" s="25" t="s">
        <v>337</v>
      </c>
    </row>
    <row r="41" spans="8:8" x14ac:dyDescent="0.3">
      <c r="H41" s="25" t="s">
        <v>338</v>
      </c>
    </row>
    <row r="42" spans="8:8" x14ac:dyDescent="0.3">
      <c r="H42" s="25" t="s">
        <v>339</v>
      </c>
    </row>
    <row r="43" spans="8:8" x14ac:dyDescent="0.3">
      <c r="H43" s="25" t="s">
        <v>340</v>
      </c>
    </row>
    <row r="44" spans="8:8" x14ac:dyDescent="0.3">
      <c r="H44" s="25" t="s">
        <v>341</v>
      </c>
    </row>
    <row r="45" spans="8:8" x14ac:dyDescent="0.3">
      <c r="H45" s="25" t="s">
        <v>342</v>
      </c>
    </row>
    <row r="46" spans="8:8" x14ac:dyDescent="0.3">
      <c r="H46" s="25" t="s">
        <v>343</v>
      </c>
    </row>
    <row r="47" spans="8:8" x14ac:dyDescent="0.3">
      <c r="H47" s="25" t="s">
        <v>344</v>
      </c>
    </row>
    <row r="48" spans="8:8" x14ac:dyDescent="0.3">
      <c r="H48" s="25" t="s">
        <v>345</v>
      </c>
    </row>
    <row r="49" spans="8:8" x14ac:dyDescent="0.3">
      <c r="H49" s="25" t="s">
        <v>346</v>
      </c>
    </row>
    <row r="50" spans="8:8" x14ac:dyDescent="0.3">
      <c r="H50" s="25" t="s">
        <v>347</v>
      </c>
    </row>
    <row r="51" spans="8:8" x14ac:dyDescent="0.3">
      <c r="H51" s="25" t="s">
        <v>348</v>
      </c>
    </row>
    <row r="52" spans="8:8" x14ac:dyDescent="0.3">
      <c r="H52" s="25" t="s">
        <v>349</v>
      </c>
    </row>
    <row r="53" spans="8:8" x14ac:dyDescent="0.3">
      <c r="H53" s="25" t="s">
        <v>350</v>
      </c>
    </row>
    <row r="54" spans="8:8" x14ac:dyDescent="0.3">
      <c r="H54" s="25" t="s">
        <v>351</v>
      </c>
    </row>
    <row r="55" spans="8:8" x14ac:dyDescent="0.3">
      <c r="H55" s="25" t="s">
        <v>352</v>
      </c>
    </row>
    <row r="56" spans="8:8" x14ac:dyDescent="0.3">
      <c r="H56" s="25" t="s">
        <v>353</v>
      </c>
    </row>
    <row r="57" spans="8:8" x14ac:dyDescent="0.3">
      <c r="H57" s="25" t="s">
        <v>354</v>
      </c>
    </row>
    <row r="58" spans="8:8" x14ac:dyDescent="0.3">
      <c r="H58" s="25" t="s">
        <v>355</v>
      </c>
    </row>
    <row r="59" spans="8:8" x14ac:dyDescent="0.3">
      <c r="H59" s="25" t="s">
        <v>356</v>
      </c>
    </row>
    <row r="60" spans="8:8" x14ac:dyDescent="0.3">
      <c r="H60" s="25" t="s">
        <v>357</v>
      </c>
    </row>
    <row r="61" spans="8:8" x14ac:dyDescent="0.3">
      <c r="H61" s="25" t="s">
        <v>358</v>
      </c>
    </row>
    <row r="62" spans="8:8" x14ac:dyDescent="0.3">
      <c r="H62" s="25" t="s">
        <v>359</v>
      </c>
    </row>
    <row r="63" spans="8:8" x14ac:dyDescent="0.3">
      <c r="H63" s="25" t="s">
        <v>360</v>
      </c>
    </row>
    <row r="64" spans="8:8" x14ac:dyDescent="0.3">
      <c r="H64" s="25" t="s">
        <v>361</v>
      </c>
    </row>
    <row r="65" spans="8:8" x14ac:dyDescent="0.3">
      <c r="H65" s="25" t="s">
        <v>362</v>
      </c>
    </row>
    <row r="66" spans="8:8" x14ac:dyDescent="0.3">
      <c r="H66" s="25" t="s">
        <v>363</v>
      </c>
    </row>
    <row r="67" spans="8:8" x14ac:dyDescent="0.3">
      <c r="H67" s="25" t="s">
        <v>364</v>
      </c>
    </row>
    <row r="68" spans="8:8" x14ac:dyDescent="0.3">
      <c r="H68" s="25" t="s">
        <v>365</v>
      </c>
    </row>
    <row r="69" spans="8:8" x14ac:dyDescent="0.3">
      <c r="H69" s="25" t="s">
        <v>366</v>
      </c>
    </row>
    <row r="70" spans="8:8" x14ac:dyDescent="0.3">
      <c r="H70" s="25" t="s">
        <v>367</v>
      </c>
    </row>
    <row r="71" spans="8:8" x14ac:dyDescent="0.3">
      <c r="H71" s="25" t="s">
        <v>368</v>
      </c>
    </row>
    <row r="72" spans="8:8" x14ac:dyDescent="0.3">
      <c r="H72" s="25" t="s">
        <v>369</v>
      </c>
    </row>
    <row r="73" spans="8:8" x14ac:dyDescent="0.3">
      <c r="H73" s="25" t="s">
        <v>370</v>
      </c>
    </row>
    <row r="74" spans="8:8" x14ac:dyDescent="0.3">
      <c r="H74" s="25" t="s">
        <v>371</v>
      </c>
    </row>
    <row r="75" spans="8:8" x14ac:dyDescent="0.3">
      <c r="H75" s="25" t="s">
        <v>372</v>
      </c>
    </row>
    <row r="76" spans="8:8" x14ac:dyDescent="0.3">
      <c r="H76" s="25" t="s">
        <v>373</v>
      </c>
    </row>
    <row r="77" spans="8:8" x14ac:dyDescent="0.3">
      <c r="H77" s="25" t="s">
        <v>374</v>
      </c>
    </row>
    <row r="78" spans="8:8" x14ac:dyDescent="0.3">
      <c r="H78" s="25" t="s">
        <v>375</v>
      </c>
    </row>
    <row r="79" spans="8:8" x14ac:dyDescent="0.3">
      <c r="H79" s="25" t="s">
        <v>376</v>
      </c>
    </row>
    <row r="80" spans="8:8" x14ac:dyDescent="0.3">
      <c r="H80" s="25" t="s">
        <v>377</v>
      </c>
    </row>
    <row r="81" spans="8:8" x14ac:dyDescent="0.3">
      <c r="H81" s="25" t="s">
        <v>378</v>
      </c>
    </row>
    <row r="82" spans="8:8" x14ac:dyDescent="0.3">
      <c r="H82" s="25" t="s">
        <v>379</v>
      </c>
    </row>
    <row r="83" spans="8:8" x14ac:dyDescent="0.3">
      <c r="H83" s="25" t="s">
        <v>266</v>
      </c>
    </row>
    <row r="84" spans="8:8" x14ac:dyDescent="0.3">
      <c r="H84" s="25" t="s">
        <v>380</v>
      </c>
    </row>
    <row r="85" spans="8:8" x14ac:dyDescent="0.3">
      <c r="H85" s="25" t="s">
        <v>381</v>
      </c>
    </row>
    <row r="86" spans="8:8" x14ac:dyDescent="0.3">
      <c r="H86" s="25" t="s">
        <v>382</v>
      </c>
    </row>
    <row r="87" spans="8:8" x14ac:dyDescent="0.3">
      <c r="H87" s="25" t="s">
        <v>383</v>
      </c>
    </row>
    <row r="88" spans="8:8" x14ac:dyDescent="0.3">
      <c r="H88" s="25" t="s">
        <v>384</v>
      </c>
    </row>
    <row r="89" spans="8:8" x14ac:dyDescent="0.3">
      <c r="H89" s="25" t="s">
        <v>385</v>
      </c>
    </row>
    <row r="90" spans="8:8" x14ac:dyDescent="0.3">
      <c r="H90" s="25" t="s">
        <v>386</v>
      </c>
    </row>
    <row r="91" spans="8:8" x14ac:dyDescent="0.3">
      <c r="H91" s="25" t="s">
        <v>387</v>
      </c>
    </row>
    <row r="92" spans="8:8" x14ac:dyDescent="0.3">
      <c r="H92" s="25" t="s">
        <v>388</v>
      </c>
    </row>
    <row r="93" spans="8:8" x14ac:dyDescent="0.3">
      <c r="H93" s="25" t="s">
        <v>389</v>
      </c>
    </row>
    <row r="94" spans="8:8" x14ac:dyDescent="0.3">
      <c r="H94" s="25" t="s">
        <v>390</v>
      </c>
    </row>
    <row r="95" spans="8:8" x14ac:dyDescent="0.3">
      <c r="H95" s="25" t="s">
        <v>391</v>
      </c>
    </row>
    <row r="96" spans="8:8" x14ac:dyDescent="0.3">
      <c r="H96" s="25" t="s">
        <v>392</v>
      </c>
    </row>
    <row r="97" spans="8:8" x14ac:dyDescent="0.3">
      <c r="H97" s="25" t="s">
        <v>393</v>
      </c>
    </row>
    <row r="98" spans="8:8" x14ac:dyDescent="0.3">
      <c r="H98" s="25" t="s">
        <v>394</v>
      </c>
    </row>
    <row r="99" spans="8:8" x14ac:dyDescent="0.3">
      <c r="H99" s="25" t="s">
        <v>395</v>
      </c>
    </row>
    <row r="100" spans="8:8" x14ac:dyDescent="0.3">
      <c r="H100" s="25" t="s">
        <v>396</v>
      </c>
    </row>
    <row r="101" spans="8:8" x14ac:dyDescent="0.3">
      <c r="H101" s="25" t="s">
        <v>397</v>
      </c>
    </row>
    <row r="102" spans="8:8" x14ac:dyDescent="0.3">
      <c r="H102" s="25" t="s">
        <v>398</v>
      </c>
    </row>
    <row r="103" spans="8:8" x14ac:dyDescent="0.3">
      <c r="H103" s="25" t="s">
        <v>399</v>
      </c>
    </row>
    <row r="104" spans="8:8" x14ac:dyDescent="0.3">
      <c r="H104" s="25" t="s">
        <v>400</v>
      </c>
    </row>
    <row r="105" spans="8:8" x14ac:dyDescent="0.3">
      <c r="H105" s="25" t="s">
        <v>401</v>
      </c>
    </row>
    <row r="106" spans="8:8" x14ac:dyDescent="0.3">
      <c r="H106" s="25" t="s">
        <v>402</v>
      </c>
    </row>
    <row r="107" spans="8:8" x14ac:dyDescent="0.3">
      <c r="H107" s="25" t="s">
        <v>403</v>
      </c>
    </row>
    <row r="108" spans="8:8" x14ac:dyDescent="0.3">
      <c r="H108" s="25" t="s">
        <v>404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defaultColWidth="8.77734375" defaultRowHeight="28.8" customHeight="1" x14ac:dyDescent="0.3"/>
  <cols>
    <col min="1" max="1" width="35.44140625" customWidth="1"/>
    <col min="2" max="2" width="35.109375" customWidth="1"/>
    <col min="3" max="3" width="19.109375" style="1" customWidth="1"/>
    <col min="4" max="4" width="26.77734375" customWidth="1"/>
    <col min="5" max="5" width="17.44140625" customWidth="1"/>
    <col min="6" max="6" width="17.77734375" customWidth="1"/>
  </cols>
  <sheetData>
    <row r="1" spans="1:6" ht="28.8" customHeight="1" x14ac:dyDescent="0.3">
      <c r="A1" s="7" t="s">
        <v>89</v>
      </c>
      <c r="B1" s="6" t="s">
        <v>90</v>
      </c>
      <c r="C1" s="10" t="s">
        <v>91</v>
      </c>
      <c r="D1" s="15" t="s">
        <v>92</v>
      </c>
      <c r="E1" s="10" t="s">
        <v>93</v>
      </c>
      <c r="F1" s="14" t="s">
        <v>94</v>
      </c>
    </row>
    <row r="2" spans="1:6" ht="28.8" customHeight="1" x14ac:dyDescent="0.35">
      <c r="A2" s="8" t="s">
        <v>82</v>
      </c>
      <c r="B2" s="18" t="s">
        <v>95</v>
      </c>
      <c r="C2" s="16" t="s">
        <v>79</v>
      </c>
      <c r="D2" s="17" t="s">
        <v>78</v>
      </c>
      <c r="E2" s="13">
        <v>301</v>
      </c>
      <c r="F2" s="13">
        <v>8</v>
      </c>
    </row>
    <row r="3" spans="1:6" ht="28.8" customHeight="1" x14ac:dyDescent="0.35">
      <c r="A3" s="8" t="s">
        <v>84</v>
      </c>
      <c r="B3" s="18" t="s">
        <v>96</v>
      </c>
      <c r="C3" s="11" t="s">
        <v>88</v>
      </c>
      <c r="D3" t="s">
        <v>76</v>
      </c>
      <c r="E3" s="18">
        <v>302</v>
      </c>
      <c r="F3" s="18">
        <v>16</v>
      </c>
    </row>
    <row r="4" spans="1:6" ht="28.8" customHeight="1" x14ac:dyDescent="0.35">
      <c r="A4" s="8" t="s">
        <v>75</v>
      </c>
      <c r="B4" s="18" t="s">
        <v>97</v>
      </c>
      <c r="C4" s="11" t="s">
        <v>80</v>
      </c>
      <c r="D4" t="s">
        <v>98</v>
      </c>
      <c r="E4" s="18">
        <v>303</v>
      </c>
      <c r="F4" s="18">
        <v>32</v>
      </c>
    </row>
    <row r="5" spans="1:6" ht="28.8" customHeight="1" x14ac:dyDescent="0.35">
      <c r="A5" s="8" t="s">
        <v>68</v>
      </c>
      <c r="B5" s="18" t="s">
        <v>99</v>
      </c>
      <c r="C5" s="11" t="s">
        <v>87</v>
      </c>
      <c r="D5" s="28"/>
      <c r="E5" s="18">
        <v>307</v>
      </c>
      <c r="F5" s="18">
        <v>64</v>
      </c>
    </row>
    <row r="6" spans="1:6" ht="28.8" customHeight="1" x14ac:dyDescent="0.3">
      <c r="A6" s="8" t="s">
        <v>81</v>
      </c>
      <c r="B6" s="18" t="s">
        <v>100</v>
      </c>
      <c r="C6" s="12"/>
      <c r="E6" s="18">
        <v>308</v>
      </c>
      <c r="F6" s="3"/>
    </row>
    <row r="7" spans="1:6" ht="28.8" customHeight="1" x14ac:dyDescent="0.3">
      <c r="A7" s="8" t="s">
        <v>86</v>
      </c>
      <c r="B7" s="18" t="s">
        <v>101</v>
      </c>
      <c r="E7" s="3"/>
    </row>
    <row r="8" spans="1:6" ht="28.8" customHeight="1" x14ac:dyDescent="0.3">
      <c r="A8" s="8" t="s">
        <v>74</v>
      </c>
      <c r="B8" s="18" t="s">
        <v>73</v>
      </c>
    </row>
    <row r="9" spans="1:6" ht="28.8" customHeight="1" x14ac:dyDescent="0.3">
      <c r="A9" s="8" t="s">
        <v>77</v>
      </c>
      <c r="B9" s="18" t="s">
        <v>69</v>
      </c>
    </row>
    <row r="10" spans="1:6" ht="28.8" customHeight="1" x14ac:dyDescent="0.3">
      <c r="A10" s="8" t="s">
        <v>83</v>
      </c>
      <c r="B10" s="18" t="s">
        <v>102</v>
      </c>
    </row>
    <row r="11" spans="1:6" ht="28.8" customHeight="1" x14ac:dyDescent="0.3">
      <c r="A11" s="8" t="s">
        <v>85</v>
      </c>
      <c r="B11" s="18" t="s">
        <v>103</v>
      </c>
    </row>
    <row r="12" spans="1:6" ht="28.8" customHeight="1" x14ac:dyDescent="0.3">
      <c r="A12" s="9"/>
      <c r="B12" s="18" t="s">
        <v>104</v>
      </c>
    </row>
    <row r="13" spans="1:6" ht="28.8" customHeight="1" x14ac:dyDescent="0.3">
      <c r="B13" s="18" t="s">
        <v>105</v>
      </c>
    </row>
    <row r="14" spans="1:6" ht="28.8" customHeight="1" x14ac:dyDescent="0.3">
      <c r="B14" s="18" t="s">
        <v>106</v>
      </c>
    </row>
    <row r="15" spans="1:6" ht="28.8" customHeight="1" x14ac:dyDescent="0.3">
      <c r="B15" s="18" t="s">
        <v>107</v>
      </c>
    </row>
    <row r="16" spans="1:6" ht="28.8" customHeight="1" x14ac:dyDescent="0.3">
      <c r="B16" s="18" t="s">
        <v>108</v>
      </c>
    </row>
    <row r="17" spans="2:2" ht="28.8" customHeight="1" x14ac:dyDescent="0.3">
      <c r="B17" s="18" t="s">
        <v>109</v>
      </c>
    </row>
    <row r="18" spans="2:2" ht="28.8" customHeight="1" x14ac:dyDescent="0.3">
      <c r="B18" s="18" t="s">
        <v>110</v>
      </c>
    </row>
    <row r="19" spans="2:2" ht="28.8" customHeight="1" x14ac:dyDescent="0.3">
      <c r="B19" s="18" t="s">
        <v>111</v>
      </c>
    </row>
    <row r="20" spans="2:2" ht="28.8" customHeight="1" x14ac:dyDescent="0.3">
      <c r="B20" s="18" t="s">
        <v>112</v>
      </c>
    </row>
    <row r="21" spans="2:2" ht="28.8" customHeight="1" x14ac:dyDescent="0.3">
      <c r="B21" s="18" t="s">
        <v>113</v>
      </c>
    </row>
    <row r="22" spans="2:2" ht="28.8" customHeight="1" x14ac:dyDescent="0.3">
      <c r="B22" s="18" t="s">
        <v>114</v>
      </c>
    </row>
    <row r="23" spans="2:2" ht="28.8" customHeight="1" x14ac:dyDescent="0.3">
      <c r="B23" s="18" t="s">
        <v>115</v>
      </c>
    </row>
    <row r="24" spans="2:2" ht="28.8" customHeight="1" x14ac:dyDescent="0.3">
      <c r="B24" s="18" t="s">
        <v>116</v>
      </c>
    </row>
    <row r="25" spans="2:2" ht="28.8" customHeight="1" x14ac:dyDescent="0.3">
      <c r="B25" s="18" t="s">
        <v>117</v>
      </c>
    </row>
    <row r="26" spans="2:2" ht="28.8" customHeight="1" x14ac:dyDescent="0.3">
      <c r="B26" s="18" t="s">
        <v>118</v>
      </c>
    </row>
    <row r="27" spans="2:2" ht="28.8" customHeight="1" x14ac:dyDescent="0.3">
      <c r="B27" s="18" t="s">
        <v>119</v>
      </c>
    </row>
    <row r="28" spans="2:2" ht="28.8" customHeight="1" x14ac:dyDescent="0.3">
      <c r="B28" s="18" t="s">
        <v>120</v>
      </c>
    </row>
    <row r="29" spans="2:2" ht="28.8" customHeight="1" x14ac:dyDescent="0.3">
      <c r="B29" s="18" t="s">
        <v>121</v>
      </c>
    </row>
    <row r="30" spans="2:2" ht="28.8" customHeight="1" x14ac:dyDescent="0.3">
      <c r="B30" s="18" t="s">
        <v>122</v>
      </c>
    </row>
    <row r="31" spans="2:2" ht="28.8" customHeight="1" x14ac:dyDescent="0.3">
      <c r="B31" s="18" t="s">
        <v>123</v>
      </c>
    </row>
    <row r="32" spans="2:2" ht="28.8" customHeight="1" x14ac:dyDescent="0.3">
      <c r="B32" s="18" t="s">
        <v>124</v>
      </c>
    </row>
    <row r="33" spans="2:2" ht="28.8" customHeight="1" x14ac:dyDescent="0.3">
      <c r="B33" s="18" t="s">
        <v>125</v>
      </c>
    </row>
    <row r="34" spans="2:2" ht="28.8" customHeight="1" x14ac:dyDescent="0.3">
      <c r="B34" s="18" t="s">
        <v>72</v>
      </c>
    </row>
    <row r="35" spans="2:2" ht="28.8" customHeight="1" x14ac:dyDescent="0.3">
      <c r="B35" s="18" t="s">
        <v>126</v>
      </c>
    </row>
    <row r="36" spans="2:2" ht="28.8" customHeight="1" x14ac:dyDescent="0.3">
      <c r="B36" s="18" t="s">
        <v>70</v>
      </c>
    </row>
    <row r="37" spans="2:2" ht="28.8" customHeight="1" x14ac:dyDescent="0.3">
      <c r="B37" s="18" t="s">
        <v>127</v>
      </c>
    </row>
    <row r="38" spans="2:2" ht="28.8" customHeight="1" x14ac:dyDescent="0.3">
      <c r="B38" s="18" t="s">
        <v>71</v>
      </c>
    </row>
    <row r="39" spans="2:2" ht="28.8" customHeight="1" x14ac:dyDescent="0.3">
      <c r="B39" s="18" t="s">
        <v>128</v>
      </c>
    </row>
    <row r="40" spans="2:2" ht="28.8" customHeight="1" x14ac:dyDescent="0.3">
      <c r="B40" s="18" t="s">
        <v>129</v>
      </c>
    </row>
    <row r="41" spans="2:2" ht="28.8" customHeight="1" x14ac:dyDescent="0.3">
      <c r="B41" s="3"/>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topLeftCell="H1" zoomScale="93" workbookViewId="0">
      <selection activeCell="AV19" sqref="AV19"/>
    </sheetView>
  </sheetViews>
  <sheetFormatPr defaultColWidth="28.44140625" defaultRowHeight="14.4" x14ac:dyDescent="0.3"/>
  <cols>
    <col min="1" max="1" width="7.44140625" style="38" bestFit="1" customWidth="1"/>
    <col min="2" max="2" width="16.44140625" style="38" bestFit="1" customWidth="1"/>
    <col min="3" max="4" width="20.109375" style="38" customWidth="1"/>
    <col min="5" max="10" width="28.44140625" style="38"/>
    <col min="11" max="11" width="33.77734375" style="38" customWidth="1"/>
    <col min="12" max="12" width="11.44140625" style="38" bestFit="1" customWidth="1"/>
    <col min="13" max="13" width="20.44140625" style="38" bestFit="1" customWidth="1"/>
    <col min="14" max="14" width="27.44140625" style="38" bestFit="1" customWidth="1"/>
    <col min="15" max="15" width="13.44140625" style="38" bestFit="1" customWidth="1"/>
    <col min="16" max="16" width="13.44140625" style="38" customWidth="1"/>
    <col min="17" max="17" width="29.77734375" style="38" bestFit="1" customWidth="1"/>
    <col min="18" max="18" width="29.77734375" style="38" customWidth="1"/>
    <col min="19" max="19" width="9.44140625" style="38" bestFit="1" customWidth="1"/>
    <col min="20" max="20" width="9" style="38" bestFit="1" customWidth="1"/>
    <col min="21" max="21" width="11" style="38" bestFit="1" customWidth="1"/>
    <col min="22" max="22" width="18" style="38" bestFit="1" customWidth="1"/>
    <col min="23" max="25" width="18" style="38" customWidth="1"/>
    <col min="26" max="26" width="21.44140625" style="38" bestFit="1" customWidth="1"/>
    <col min="27" max="27" width="14.77734375" style="38" bestFit="1" customWidth="1"/>
    <col min="28" max="28" width="13.44140625" style="38" bestFit="1" customWidth="1"/>
    <col min="29" max="29" width="9.77734375" style="38" bestFit="1" customWidth="1"/>
    <col min="30" max="30" width="18" style="38" bestFit="1" customWidth="1"/>
    <col min="31" max="31" width="11.109375" style="38" bestFit="1" customWidth="1"/>
    <col min="32" max="32" width="22.44140625" style="38" bestFit="1" customWidth="1"/>
    <col min="33" max="33" width="30.109375" style="38" customWidth="1"/>
    <col min="34" max="34" width="15.44140625" style="38" bestFit="1" customWidth="1"/>
    <col min="35" max="35" width="44.44140625" style="38" bestFit="1" customWidth="1"/>
    <col min="36" max="36" width="22.109375" style="38" bestFit="1" customWidth="1"/>
    <col min="37" max="37" width="30.44140625" style="38" bestFit="1" customWidth="1"/>
    <col min="38" max="38" width="28.109375" style="38" bestFit="1" customWidth="1"/>
    <col min="39" max="39" width="16.109375" style="38" bestFit="1" customWidth="1"/>
    <col min="40" max="40" width="13.109375" style="38" bestFit="1" customWidth="1"/>
    <col min="41" max="41" width="17.109375" style="38" bestFit="1" customWidth="1"/>
    <col min="42" max="42" width="12.44140625" style="38" bestFit="1" customWidth="1"/>
    <col min="43" max="46" width="28.44140625" style="38"/>
    <col min="47" max="47" width="33.44140625" style="38" customWidth="1"/>
    <col min="48" max="16384" width="28.44140625" style="38"/>
  </cols>
  <sheetData>
    <row r="1" spans="1:48" s="31" customFormat="1" ht="148.05000000000001" customHeight="1" x14ac:dyDescent="0.3">
      <c r="A1" s="39" t="s">
        <v>156</v>
      </c>
      <c r="B1" s="39" t="s">
        <v>157</v>
      </c>
      <c r="C1" s="39" t="s">
        <v>158</v>
      </c>
      <c r="D1" s="39" t="s">
        <v>420</v>
      </c>
      <c r="E1" s="39" t="s">
        <v>409</v>
      </c>
      <c r="F1" s="39" t="s">
        <v>410</v>
      </c>
      <c r="G1" s="39" t="s">
        <v>411</v>
      </c>
      <c r="H1" s="39" t="s">
        <v>412</v>
      </c>
      <c r="I1" s="39" t="s">
        <v>413</v>
      </c>
      <c r="J1" s="39" t="s">
        <v>414</v>
      </c>
      <c r="K1" s="39" t="s">
        <v>160</v>
      </c>
      <c r="L1" s="39" t="s">
        <v>0</v>
      </c>
      <c r="M1" s="39" t="s">
        <v>161</v>
      </c>
      <c r="N1" s="39" t="s">
        <v>162</v>
      </c>
      <c r="O1" s="39" t="s">
        <v>163</v>
      </c>
      <c r="P1" s="39" t="s">
        <v>164</v>
      </c>
      <c r="Q1" s="39" t="s">
        <v>165</v>
      </c>
      <c r="R1" s="39" t="s">
        <v>211</v>
      </c>
      <c r="S1" s="39" t="s">
        <v>166</v>
      </c>
      <c r="T1" s="39" t="s">
        <v>167</v>
      </c>
      <c r="U1" s="39" t="s">
        <v>168</v>
      </c>
      <c r="V1" s="39" t="s">
        <v>169</v>
      </c>
      <c r="W1" s="39" t="s">
        <v>170</v>
      </c>
      <c r="X1" s="39" t="s">
        <v>171</v>
      </c>
      <c r="Y1" s="39" t="s">
        <v>213</v>
      </c>
      <c r="Z1" s="39" t="s">
        <v>172</v>
      </c>
      <c r="AA1" s="30" t="s">
        <v>173</v>
      </c>
      <c r="AB1" s="30" t="s">
        <v>174</v>
      </c>
      <c r="AC1" s="30" t="s">
        <v>175</v>
      </c>
      <c r="AD1" s="39" t="s">
        <v>212</v>
      </c>
      <c r="AE1" s="30" t="s">
        <v>53</v>
      </c>
      <c r="AF1" s="30" t="s">
        <v>176</v>
      </c>
      <c r="AG1" s="30" t="s">
        <v>177</v>
      </c>
      <c r="AH1" s="30" t="s">
        <v>178</v>
      </c>
      <c r="AI1" s="30" t="s">
        <v>89</v>
      </c>
      <c r="AJ1" s="30" t="s">
        <v>90</v>
      </c>
      <c r="AK1" s="30" t="s">
        <v>91</v>
      </c>
      <c r="AL1" s="30" t="s">
        <v>92</v>
      </c>
      <c r="AM1" s="30" t="s">
        <v>93</v>
      </c>
      <c r="AN1" s="30" t="s">
        <v>94</v>
      </c>
      <c r="AO1" s="30" t="s">
        <v>179</v>
      </c>
      <c r="AP1" s="30" t="s">
        <v>131</v>
      </c>
      <c r="AQ1" s="30" t="s">
        <v>226</v>
      </c>
      <c r="AR1" s="30" t="s">
        <v>227</v>
      </c>
      <c r="AS1" s="30" t="s">
        <v>228</v>
      </c>
      <c r="AT1" s="30" t="s">
        <v>421</v>
      </c>
      <c r="AU1" s="30" t="s">
        <v>159</v>
      </c>
      <c r="AV1" s="30" t="s">
        <v>413</v>
      </c>
    </row>
    <row r="2" spans="1:48" s="32" customFormat="1" x14ac:dyDescent="0.3">
      <c r="A2" s="32">
        <v>3</v>
      </c>
      <c r="B2" s="32" t="str" cm="1">
        <f t="array" aca="1" ref="B2" ca="1">IF(COUNTIF(INDIRECT(ADDRESS(3,1,1,1,"VCNS")&amp;":"&amp;ADDRESS(A2,18,4,1)),"*END*")&gt;0,"","VCN"&amp;"::"&amp;INDIRECT(ADDRESS(A2,3,4,1,"VCNS")))</f>
        <v>VCN::STG-ADMIN-VCN</v>
      </c>
      <c r="C2" s="32" t="str" cm="1">
        <f t="array" aca="1" ref="C2" ca="1">IF(COUNTIF(INDIRECT(ADDRESS(3,1,1,1,"VCNS")&amp;":"&amp;ADDRESS(A2,1,4,1)),"*END*")&gt;0,"",INDIRECT(ADDRESS(A2,3,4,1,"VCNS")))</f>
        <v>STG-ADMIN-VCN</v>
      </c>
      <c r="D2" s="32" t="str" cm="1">
        <f t="array" aca="1" ref="D2:D3" ca="1">_xlfn.UNIQUE(INDIRECT("C2:C"&amp;$G$5),FALSE,FALSE)</f>
        <v>STG-ADMIN-VCN</v>
      </c>
      <c r="E2" s="25" t="str" cm="1">
        <f t="array" aca="1" ref="E2" ca="1">_xlfn.IFNA(IF($H2+1&gt;$G$2,"",INDEX(INDIRECT("SubnetsVLANs!$C$"&amp;$H2+2&amp;":$C$"&amp;$G$2)&amp;"_"&amp;INDIRECT("SubnetsVLANs!$D$"&amp;$H2+2&amp;":$D$"&amp;$G$2),MATCH("Subnet*",INDIRECT("SubnetsVLANs!$E$"&amp;$H2+2&amp;":$E$"&amp;$G$2),0))),"")</f>
        <v>STG-ADMIN-VCN_STG-ADMIN-WEB-Sub</v>
      </c>
      <c r="F2" s="25" t="str">
        <f ca="1">_xlfn.IFNA(IF($H2+1&gt;$G$2,"",INDEX(INDIRECT("SubnetsVLANs!$D$"&amp;$H2+2&amp;":$D$"&amp;$G$2),MATCH("vlan*",INDIRECT("SubnetsVLANs!$E$"&amp;$H2+2&amp;":$E$"&amp;$G$2),0))),"")</f>
        <v/>
      </c>
      <c r="G2" s="25">
        <f>MATCH("&lt;END&gt;",SubnetsVLANs!$A$2:$A$981,0)</f>
        <v>5</v>
      </c>
      <c r="H2" s="26">
        <v>1</v>
      </c>
      <c r="I2" s="25" t="str" cm="1">
        <f t="array" aca="1" ref="I2:I4" ca="1">_xlfn.UNIQUE(INDIRECT("E2:E"&amp;$G$2),FALSE,FALSE)</f>
        <v>STG-ADMIN-VCN_STG-ADMIN-WEB-Sub</v>
      </c>
      <c r="J2" s="25" t="str" cm="1">
        <f t="array" aca="1" ref="J2" ca="1">_xlfn.UNIQUE(INDIRECT("F2:F"&amp;$G$2),FALSE,FALSE)</f>
        <v/>
      </c>
      <c r="K2" s="33" t="s">
        <v>13</v>
      </c>
      <c r="L2" t="s">
        <v>244</v>
      </c>
      <c r="M2" s="33" t="s">
        <v>19</v>
      </c>
      <c r="N2" s="33" t="s">
        <v>30</v>
      </c>
      <c r="O2" s="33" t="s">
        <v>33</v>
      </c>
      <c r="P2" s="33" t="e" cm="1">
        <f t="array" aca="1" ref="P2" ca="1">IF(COUNTIF(INDIRECT(ADDRESS(3,1,1,1,"DHCP")&amp;":"&amp;ADDRESS(A2,1,4,1)),"*END*")&gt;0,"",INDIRECT(ADDRESS(A2,4,4,1,"DHCP")))</f>
        <v>#REF!</v>
      </c>
      <c r="Q2" s="33" t="s">
        <v>14</v>
      </c>
      <c r="R2" s="33" t="e" cm="1">
        <f t="array" aca="1" ref="R2" ca="1">IF(COUNTIF(INDIRECT(ADDRESS(3,1,1,1,"DRGs")&amp;":"&amp;ADDRESS(A2,1,4,1)),"*END*")&gt;0,"",INDIRECT(ADDRESS(A2,3,4,1,"DRGs")))</f>
        <v>#REF!</v>
      </c>
      <c r="S2" s="33" t="s">
        <v>153</v>
      </c>
      <c r="T2" s="33" t="s">
        <v>50</v>
      </c>
      <c r="U2" s="34" t="s">
        <v>181</v>
      </c>
      <c r="V2" s="33" t="s">
        <v>144</v>
      </c>
      <c r="W2" s="33" t="s">
        <v>32</v>
      </c>
      <c r="X2" s="33" t="s">
        <v>147</v>
      </c>
      <c r="Y2" s="33" t="e" cm="1">
        <f t="array" aca="1" ref="Y2" ca="1">IF(COUNTIF(INDIRECT(ADDRESS(3,1,1,1,"DedicatedVMHosts")&amp;":"&amp;ADDRESS(A2,1,4,1)),"*END*")&gt;0,"",INDIRECT(ADDRESS(A2,3,4,1,"DedicatedVMHosts")))</f>
        <v>#REF!</v>
      </c>
      <c r="Z2" s="33" t="e" cm="1">
        <f t="array" aca="1" ref="Z2" ca="1">IF(COUNTIF(INDIRECT(ADDRESS(3,1,1,1,"instances")&amp;":"&amp;ADDRESS(A2,1,4,1)),"*END*")&gt;0,"",INDIRECT(ADDRESS(A2,4,4,1,"instances")))</f>
        <v>#REF!</v>
      </c>
      <c r="AA2" s="33" t="s">
        <v>182</v>
      </c>
      <c r="AB2" s="33" t="s">
        <v>61</v>
      </c>
      <c r="AC2" s="33" t="s">
        <v>183</v>
      </c>
      <c r="AD2" s="33" t="b">
        <v>1</v>
      </c>
      <c r="AE2" s="33" t="s">
        <v>62</v>
      </c>
      <c r="AF2" s="33" t="s">
        <v>184</v>
      </c>
      <c r="AG2" s="33" t="s">
        <v>65</v>
      </c>
      <c r="AH2" s="33" t="s">
        <v>14</v>
      </c>
      <c r="AI2" s="33" t="s">
        <v>82</v>
      </c>
      <c r="AJ2" s="33" t="s">
        <v>95</v>
      </c>
      <c r="AK2" s="35" t="s">
        <v>79</v>
      </c>
      <c r="AL2" s="33" t="s">
        <v>78</v>
      </c>
      <c r="AM2" s="33">
        <v>301</v>
      </c>
      <c r="AN2" s="33">
        <v>8</v>
      </c>
      <c r="AO2" s="33" t="s">
        <v>65</v>
      </c>
      <c r="AP2" s="32" t="s">
        <v>133</v>
      </c>
      <c r="AQ2" s="32" t="s">
        <v>225</v>
      </c>
      <c r="AR2" s="32" t="b">
        <v>0</v>
      </c>
      <c r="AS2" s="32" t="s">
        <v>224</v>
      </c>
      <c r="AT2" s="32" t="str" cm="1">
        <f t="array" aca="1" ref="AT2:AT3" ca="1">_xlfn.UNIQUE(INDIRECT("B2:B"&amp;$G$5),FALSE,FALSE)</f>
        <v>VCN::STG-ADMIN-VCN</v>
      </c>
      <c r="AU2" s="46" t="str">
        <f ca="1">_xlfn.IFNA(IF($H2+1&gt;$G$2,"",INDEX(INDIRECT("SubnetsVLANs!$D$"&amp;$H2+2&amp;":$D$"&amp;$G$2),MATCH("Subnet*",INDIRECT("SubnetsVLANs!$E$"&amp;$H2+2&amp;":$E$"&amp;$G$2),0))),"")</f>
        <v>STG-ADMIN-WEB-Sub</v>
      </c>
      <c r="AV2" s="32" t="str" cm="1">
        <f t="array" aca="1" ref="AV2:AV4" ca="1">_xlfn.UNIQUE(INDIRECT("AU2:AU"&amp;$G$2),FALSE,FALSE)</f>
        <v>STG-ADMIN-WEB-Sub</v>
      </c>
    </row>
    <row r="3" spans="1:48" s="32" customFormat="1" ht="26.4" x14ac:dyDescent="0.3">
      <c r="A3" s="32">
        <v>4</v>
      </c>
      <c r="B3" s="32" t="str" cm="1">
        <f t="array" aca="1" ref="B3" ca="1">IF(COUNTIF(INDIRECT(ADDRESS(3,1,1,1,"VCNS")&amp;":"&amp;ADDRESS(A3,18,4,1)),"*END*")&gt;0,"","VCN"&amp;"::"&amp;INDIRECT(ADDRESS(A3,3,4,1,"VCNS")))</f>
        <v/>
      </c>
      <c r="C3" s="32" t="str" cm="1">
        <f t="array" aca="1" ref="C3" ca="1">IF(COUNTIF(INDIRECT(ADDRESS(3,1,1,1,"VCNS")&amp;":"&amp;ADDRESS(A3,1,4,1)),"*END*")&gt;0,"",INDIRECT(ADDRESS(A3,3,4,1,"VCNS")))</f>
        <v/>
      </c>
      <c r="D3" s="32" t="str">
        <f ca="1"/>
        <v/>
      </c>
      <c r="E3" s="25" t="str" cm="1">
        <f t="array" aca="1" ref="E3" ca="1">_xlfn.IFNA(IF($H3+1&gt;$G$2,"",INDEX(INDIRECT("SubnetsVLANs!$C$"&amp;$H3+2&amp;":$C$"&amp;$G$2)&amp;"_"&amp;INDIRECT("SubnetsVLANs!$D$"&amp;$H3+2&amp;":$D$"&amp;$G$2),MATCH("Subnet*",INDIRECT("SubnetsVLANs!$E$"&amp;$H3+2&amp;":$E$"&amp;$G$2),0))),"")</f>
        <v>STG-ADMIN-VCN_STG-ADMIN-APP-Sub</v>
      </c>
      <c r="F3" s="25" t="str">
        <f t="shared" ref="F3:F66" ca="1" si="0">_xlfn.IFNA(IF($H3+1&gt;$G$2,"",INDEX(INDIRECT("SubnetsVLANs!$D$"&amp;$H3+2&amp;":$D$"&amp;$G$2),MATCH("vlan*",INDIRECT("SubnetsVLANs!$E$"&amp;$H3+2&amp;":$E$"&amp;$G$2),0))),"")</f>
        <v/>
      </c>
      <c r="G3" s="25">
        <f ca="1">COUNTIF($I$2:$I$100,"*")</f>
        <v>3</v>
      </c>
      <c r="H3" s="26">
        <v>2</v>
      </c>
      <c r="I3" s="25" t="str">
        <f ca="1"/>
        <v>STG-ADMIN-VCN_STG-ADMIN-APP-Sub</v>
      </c>
      <c r="J3" s="25"/>
      <c r="K3" s="33" t="s">
        <v>14</v>
      </c>
      <c r="L3" t="s">
        <v>180</v>
      </c>
      <c r="M3" s="33" t="s">
        <v>18</v>
      </c>
      <c r="N3" s="33" t="s">
        <v>32</v>
      </c>
      <c r="O3" s="33" t="s">
        <v>152</v>
      </c>
      <c r="P3" s="33" t="e" cm="1">
        <f t="array" aca="1" ref="P3" ca="1">IF(COUNTIF(INDIRECT(ADDRESS(3,1,1,1,"DHCP")&amp;":"&amp;ADDRESS(A3,1,4,1)),"*END*")&gt;0,"",INDIRECT(ADDRESS(A3,4,4,1,"DHCP")))</f>
        <v>#REF!</v>
      </c>
      <c r="Q3" s="33" t="s">
        <v>31</v>
      </c>
      <c r="R3" s="33" t="e" cm="1">
        <f t="array" aca="1" ref="R3" ca="1">IF(COUNTIF(INDIRECT(ADDRESS(3,1,1,1,"DRGs")&amp;":"&amp;ADDRESS(A3,1,4,1)),"*END*")&gt;0,"",INDIRECT(ADDRESS(A3,3,4,1,"DRGs")))</f>
        <v>#REF!</v>
      </c>
      <c r="S3" s="33" t="s">
        <v>154</v>
      </c>
      <c r="T3" s="33" t="s">
        <v>146</v>
      </c>
      <c r="U3" s="34" t="s">
        <v>51</v>
      </c>
      <c r="V3" s="33" t="s">
        <v>58</v>
      </c>
      <c r="W3" s="33" t="s">
        <v>54</v>
      </c>
      <c r="X3" s="33" t="s">
        <v>185</v>
      </c>
      <c r="Y3" s="33" t="e" cm="1">
        <f t="array" aca="1" ref="Y3" ca="1">IF(COUNTIF(INDIRECT(ADDRESS(3,1,1,1,"DedicatedVMHosts")&amp;":"&amp;ADDRESS(A3,1,4,1)),"*END*")&gt;0,"",INDIRECT(ADDRESS(A3,3,4,1,"DedicatedVMHosts")))</f>
        <v>#REF!</v>
      </c>
      <c r="Z3" s="33" t="e" cm="1">
        <f t="array" aca="1" ref="Z3" ca="1">IF(COUNTIF(INDIRECT(ADDRESS(3,1,1,1,"instances")&amp;":"&amp;ADDRESS(A3,1,4,1)),"*END*")&gt;0,"",INDIRECT(ADDRESS(A3,4,4,1,"instances")))</f>
        <v>#REF!</v>
      </c>
      <c r="AA3" s="33" t="s">
        <v>59</v>
      </c>
      <c r="AB3" s="33" t="s">
        <v>60</v>
      </c>
      <c r="AC3" s="33" t="s">
        <v>186</v>
      </c>
      <c r="AD3" s="33" t="b">
        <v>0</v>
      </c>
      <c r="AE3" s="33" t="s">
        <v>63</v>
      </c>
      <c r="AF3" s="33" t="s">
        <v>64</v>
      </c>
      <c r="AG3" s="33" t="s">
        <v>187</v>
      </c>
      <c r="AH3" s="33" t="s">
        <v>66</v>
      </c>
      <c r="AI3" s="33" t="s">
        <v>84</v>
      </c>
      <c r="AJ3" s="33" t="s">
        <v>96</v>
      </c>
      <c r="AK3" s="35" t="s">
        <v>88</v>
      </c>
      <c r="AL3" s="33" t="s">
        <v>76</v>
      </c>
      <c r="AM3" s="33">
        <v>302</v>
      </c>
      <c r="AN3" s="33">
        <v>16</v>
      </c>
      <c r="AO3" s="33" t="s">
        <v>187</v>
      </c>
      <c r="AP3" s="32" t="s">
        <v>134</v>
      </c>
      <c r="AQ3" s="32" t="s">
        <v>223</v>
      </c>
      <c r="AR3" s="32" t="b">
        <v>1</v>
      </c>
      <c r="AS3" s="32" t="s">
        <v>229</v>
      </c>
      <c r="AT3" s="32" t="str">
        <f ca="1"/>
        <v/>
      </c>
      <c r="AU3" s="46" t="str">
        <f t="shared" ref="AU3:AU66" ca="1" si="1">_xlfn.IFNA(IF($H3+1&gt;$G$2,"",INDEX(INDIRECT("SubnetsVLANs!$D$"&amp;$H3+2&amp;":$D$"&amp;$G$2),MATCH("Subnet*",INDIRECT("SubnetsVLANs!$E$"&amp;$H3+2&amp;":$E$"&amp;$G$2),0))),"")</f>
        <v>STG-ADMIN-APP-Sub</v>
      </c>
      <c r="AV3" s="32" t="str">
        <f ca="1"/>
        <v>STG-ADMIN-APP-Sub</v>
      </c>
    </row>
    <row r="4" spans="1:48" s="32" customFormat="1" x14ac:dyDescent="0.3">
      <c r="A4" s="32">
        <v>5</v>
      </c>
      <c r="B4" s="32" t="str" cm="1">
        <f t="array" aca="1" ref="B4" ca="1">IF(COUNTIF(INDIRECT(ADDRESS(3,1,1,1,"VCNS")&amp;":"&amp;ADDRESS(A4,18,4,1)),"*END*")&gt;0,"","VCN"&amp;"::"&amp;INDIRECT(ADDRESS(A4,3,4,1,"VCNS")))</f>
        <v/>
      </c>
      <c r="C4" s="32" t="str" cm="1">
        <f t="array" aca="1" ref="C4" ca="1">IF(COUNTIF(INDIRECT(ADDRESS(3,1,1,1,"VCNS")&amp;":"&amp;ADDRESS(A4,1,4,1)),"*END*")&gt;0,"",INDIRECT(ADDRESS(A4,3,4,1,"VCNS")))</f>
        <v/>
      </c>
      <c r="E4" s="25" t="str" cm="1">
        <f t="array" aca="1" ref="E4" ca="1">_xlfn.IFNA(IF($H4+1&gt;$G$2,"",INDEX(INDIRECT("SubnetsVLANs!$C$"&amp;$H4+2&amp;":$C$"&amp;$G$2)&amp;"_"&amp;INDIRECT("SubnetsVLANs!$D$"&amp;$H4+2&amp;":$D$"&amp;$G$2),MATCH("Subnet*",INDIRECT("SubnetsVLANs!$E$"&amp;$H4+2&amp;":$E$"&amp;$G$2),0))),"")</f>
        <v>STG-ADMIN-VCN_STG-ADMIN-DB-Sub</v>
      </c>
      <c r="F4" s="25" t="str">
        <f t="shared" ca="1" si="0"/>
        <v/>
      </c>
      <c r="G4" s="25">
        <f ca="1">COUNTIF($J$2:$J$100,"*")</f>
        <v>1</v>
      </c>
      <c r="H4" s="26">
        <v>3</v>
      </c>
      <c r="I4" s="25" t="str">
        <f ca="1"/>
        <v>STG-ADMIN-VCN_STG-ADMIN-DB-Sub</v>
      </c>
      <c r="J4" s="25"/>
      <c r="K4" s="33"/>
      <c r="L4" t="s">
        <v>132</v>
      </c>
      <c r="M4" s="33"/>
      <c r="N4" s="33" t="s">
        <v>54</v>
      </c>
      <c r="O4" s="33"/>
      <c r="P4" s="33" t="e" cm="1">
        <f t="array" aca="1" ref="P4" ca="1">IF(COUNTIF(INDIRECT(ADDRESS(3,1,1,1,"DHCP")&amp;":"&amp;ADDRESS(A4,1,4,1)),"*END*")&gt;0,"",INDIRECT(ADDRESS(A4,4,4,1,"DHCP")))</f>
        <v>#REF!</v>
      </c>
      <c r="Q4" s="33" t="s">
        <v>145</v>
      </c>
      <c r="R4" s="33" t="e" cm="1">
        <f t="array" aca="1" ref="R4" ca="1">IF(COUNTIF(INDIRECT(ADDRESS(3,1,1,1,"DRGs")&amp;":"&amp;ADDRESS(A4,1,4,1)),"*END*")&gt;0,"",INDIRECT(ADDRESS(A4,3,4,1,"DRGs")))</f>
        <v>#REF!</v>
      </c>
      <c r="S4" s="33"/>
      <c r="T4" s="33" t="s">
        <v>52</v>
      </c>
      <c r="U4" s="34"/>
      <c r="V4" s="33" t="s">
        <v>57</v>
      </c>
      <c r="W4" s="33" t="s">
        <v>56</v>
      </c>
      <c r="X4" s="33" t="s">
        <v>189</v>
      </c>
      <c r="Y4" s="33" t="e" cm="1">
        <f t="array" aca="1" ref="Y4" ca="1">IF(COUNTIF(INDIRECT(ADDRESS(3,1,1,1,"DedicatedVMHosts")&amp;":"&amp;ADDRESS(A4,1,4,1)),"*END*")&gt;0,"",INDIRECT(ADDRESS(A4,3,4,1,"DedicatedVMHosts")))</f>
        <v>#REF!</v>
      </c>
      <c r="Z4" s="33" t="e" cm="1">
        <f t="array" aca="1" ref="Z4" ca="1">IF(COUNTIF(INDIRECT(ADDRESS(3,1,1,1,"instances")&amp;":"&amp;ADDRESS(A4,1,4,1)),"*END*")&gt;0,"",INDIRECT(ADDRESS(A4,4,4,1,"instances")))</f>
        <v>#REF!</v>
      </c>
      <c r="AA4" s="33"/>
      <c r="AB4" s="33"/>
      <c r="AC4" s="33" t="s">
        <v>190</v>
      </c>
      <c r="AD4" s="33"/>
      <c r="AE4" s="33" t="s">
        <v>191</v>
      </c>
      <c r="AF4" s="33" t="s">
        <v>192</v>
      </c>
      <c r="AG4" s="33"/>
      <c r="AH4" s="33" t="s">
        <v>67</v>
      </c>
      <c r="AI4" s="33" t="s">
        <v>75</v>
      </c>
      <c r="AJ4" s="33" t="s">
        <v>97</v>
      </c>
      <c r="AK4" s="35" t="s">
        <v>80</v>
      </c>
      <c r="AL4" s="33" t="s">
        <v>98</v>
      </c>
      <c r="AM4" s="33">
        <v>303</v>
      </c>
      <c r="AN4" s="33">
        <v>32</v>
      </c>
      <c r="AS4" s="32" t="s">
        <v>222</v>
      </c>
      <c r="AU4" s="46" t="str">
        <f t="shared" ca="1" si="1"/>
        <v>STG-ADMIN-DB-Sub</v>
      </c>
      <c r="AV4" s="32" t="str">
        <f ca="1"/>
        <v>STG-ADMIN-DB-Sub</v>
      </c>
    </row>
    <row r="5" spans="1:48" s="32" customFormat="1" x14ac:dyDescent="0.3">
      <c r="A5" s="32">
        <v>6</v>
      </c>
      <c r="B5" s="32" t="str" cm="1">
        <f t="array" aca="1" ref="B5" ca="1">IF(COUNTIF(INDIRECT(ADDRESS(3,1,1,1,"VCNS")&amp;":"&amp;ADDRESS(A5,18,4,1)),"*END*")&gt;0,"","VCN"&amp;"::"&amp;INDIRECT(ADDRESS(A5,3,4,1,"VCNS")))</f>
        <v/>
      </c>
      <c r="C5" s="32" t="str" cm="1">
        <f t="array" aca="1" ref="C5" ca="1">IF(COUNTIF(INDIRECT(ADDRESS(3,1,1,1,"VCNS")&amp;":"&amp;ADDRESS(A5,1,4,1)),"*END*")&gt;0,"",INDIRECT(ADDRESS(A5,3,4,1,"VCNS")))</f>
        <v/>
      </c>
      <c r="E5" s="25" t="str" cm="1">
        <f t="array" aca="1" ref="E5" ca="1">_xlfn.IFNA(IF($H5+1&gt;$G$2,"",INDEX(INDIRECT("SubnetsVLANs!$C$"&amp;$H5+2&amp;":$C$"&amp;$G$2)&amp;"_"&amp;INDIRECT("SubnetsVLANs!$D$"&amp;$H5+2&amp;":$D$"&amp;$G$2),MATCH("Subnet*",INDIRECT("SubnetsVLANs!$E$"&amp;$H5+2&amp;":$E$"&amp;$G$2),0))),"")</f>
        <v>STG-ADMIN-VCN_STG-ADMIN-DB-Sub</v>
      </c>
      <c r="F5" s="25" t="str">
        <f t="shared" ca="1" si="0"/>
        <v/>
      </c>
      <c r="G5" s="25">
        <f>MATCH("&lt;END&gt;",VCNs!$A$2:$A$998,0)</f>
        <v>3</v>
      </c>
      <c r="H5" s="26">
        <v>4</v>
      </c>
      <c r="I5" s="25"/>
      <c r="J5" s="25"/>
      <c r="K5" s="33"/>
      <c r="L5" t="s">
        <v>245</v>
      </c>
      <c r="M5" s="33"/>
      <c r="N5" s="33" t="s">
        <v>56</v>
      </c>
      <c r="O5" s="33"/>
      <c r="P5" s="33" t="e" cm="1">
        <f t="array" aca="1" ref="P5" ca="1">IF(COUNTIF(INDIRECT(ADDRESS(3,1,1,1,"DHCP")&amp;":"&amp;ADDRESS(A5,1,4,1)),"*END*")&gt;0,"",INDIRECT(ADDRESS(A5,4,4,1,"DHCP")))</f>
        <v>#REF!</v>
      </c>
      <c r="Q5" s="33"/>
      <c r="R5" s="33" t="e" cm="1">
        <f t="array" aca="1" ref="R5" ca="1">IF(COUNTIF(INDIRECT(ADDRESS(3,1,1,1,"DRGs")&amp;":"&amp;ADDRESS(A5,1,4,1)),"*END*")&gt;0,"",INDIRECT(ADDRESS(A5,3,4,1,"DRGs")))</f>
        <v>#REF!</v>
      </c>
      <c r="S5" s="33"/>
      <c r="T5" s="33" t="s">
        <v>194</v>
      </c>
      <c r="U5" s="34"/>
      <c r="V5" s="33"/>
      <c r="Y5" s="33" t="e" cm="1">
        <f t="array" aca="1" ref="Y5" ca="1">IF(COUNTIF(INDIRECT(ADDRESS(3,1,1,1,"DedicatedVMHosts")&amp;":"&amp;ADDRESS(A5,1,4,1)),"*END*")&gt;0,"",INDIRECT(ADDRESS(A5,3,4,1,"DedicatedVMHosts")))</f>
        <v>#REF!</v>
      </c>
      <c r="Z5" s="33" t="e" cm="1">
        <f t="array" aca="1" ref="Z5" ca="1">IF(COUNTIF(INDIRECT(ADDRESS(3,1,1,1,"instances")&amp;":"&amp;ADDRESS(A5,1,4,1)),"*END*")&gt;0,"",INDIRECT(ADDRESS(A5,4,4,1,"instances")))</f>
        <v>#REF!</v>
      </c>
      <c r="AA5" s="33"/>
      <c r="AB5" s="33"/>
      <c r="AC5" s="33"/>
      <c r="AD5" s="33"/>
      <c r="AE5" s="33" t="s">
        <v>214</v>
      </c>
      <c r="AF5" s="33"/>
      <c r="AG5" s="33"/>
      <c r="AH5" s="33"/>
      <c r="AI5" s="33" t="s">
        <v>68</v>
      </c>
      <c r="AJ5" s="33" t="s">
        <v>99</v>
      </c>
      <c r="AK5" s="35" t="s">
        <v>87</v>
      </c>
      <c r="AL5" s="33"/>
      <c r="AM5" s="33">
        <v>307</v>
      </c>
      <c r="AN5" s="33">
        <v>64</v>
      </c>
      <c r="AU5" s="46" t="str">
        <f t="shared" ca="1" si="1"/>
        <v>STG-ADMIN-DB-Sub</v>
      </c>
    </row>
    <row r="6" spans="1:48" s="32" customFormat="1" x14ac:dyDescent="0.3">
      <c r="A6" s="32">
        <v>7</v>
      </c>
      <c r="B6" s="32" t="str" cm="1">
        <f t="array" aca="1" ref="B6" ca="1">IF(COUNTIF(INDIRECT(ADDRESS(3,1,1,1,"VCNS")&amp;":"&amp;ADDRESS(A6,18,4,1)),"*END*")&gt;0,"","VCN"&amp;"::"&amp;INDIRECT(ADDRESS(A6,3,4,1,"VCNS")))</f>
        <v/>
      </c>
      <c r="C6" s="32" t="str" cm="1">
        <f t="array" aca="1" ref="C6" ca="1">IF(COUNTIF(INDIRECT(ADDRESS(3,1,1,1,"VCNS")&amp;":"&amp;ADDRESS(A6,1,4,1)),"*END*")&gt;0,"",INDIRECT(ADDRESS(A6,3,4,1,"VCNS")))</f>
        <v/>
      </c>
      <c r="E6" s="25" t="str" cm="1">
        <f t="array" aca="1" ref="E6" ca="1">_xlfn.IFNA(IF($H6+1&gt;$G$2,"",INDEX(INDIRECT("SubnetsVLANs!$C$"&amp;$H6+2&amp;":$C$"&amp;$G$2)&amp;"_"&amp;INDIRECT("SubnetsVLANs!$D$"&amp;$H6+2&amp;":$D$"&amp;$G$2),MATCH("Subnet*",INDIRECT("SubnetsVLANs!$E$"&amp;$H6+2&amp;":$E$"&amp;$G$2),0))),"")</f>
        <v/>
      </c>
      <c r="F6" s="25" t="str">
        <f t="shared" ca="1" si="0"/>
        <v/>
      </c>
      <c r="G6" s="25">
        <f ca="1">COUNTIF($D$2:$D$100,"*")</f>
        <v>2</v>
      </c>
      <c r="H6" s="26">
        <v>5</v>
      </c>
      <c r="I6" s="25"/>
      <c r="J6" s="25"/>
      <c r="K6" s="33"/>
      <c r="L6" t="s">
        <v>230</v>
      </c>
      <c r="M6" s="33"/>
      <c r="N6" s="33"/>
      <c r="O6" s="33"/>
      <c r="P6" s="33" t="e" cm="1">
        <f t="array" aca="1" ref="P6" ca="1">IF(COUNTIF(INDIRECT(ADDRESS(3,1,1,1,"DHCP")&amp;":"&amp;ADDRESS(A6,1,4,1)),"*END*")&gt;0,"",INDIRECT(ADDRESS(A6,4,4,1,"DHCP")))</f>
        <v>#REF!</v>
      </c>
      <c r="Q6" s="33"/>
      <c r="R6" s="33" t="e" cm="1">
        <f t="array" aca="1" ref="R6" ca="1">IF(COUNTIF(INDIRECT(ADDRESS(3,1,1,1,"DRGs")&amp;":"&amp;ADDRESS(A6,1,4,1)),"*END*")&gt;0,"",INDIRECT(ADDRESS(A6,3,4,1,"DRGs")))</f>
        <v>#REF!</v>
      </c>
      <c r="S6" s="33"/>
      <c r="T6" s="33"/>
      <c r="U6" s="34"/>
      <c r="V6" s="33"/>
      <c r="W6" s="33"/>
      <c r="X6" s="33"/>
      <c r="Y6" s="33" t="e" cm="1">
        <f t="array" aca="1" ref="Y6" ca="1">IF(COUNTIF(INDIRECT(ADDRESS(3,1,1,1,"DedicatedVMHosts")&amp;":"&amp;ADDRESS(A6,1,4,1)),"*END*")&gt;0,"",INDIRECT(ADDRESS(A6,3,4,1,"DedicatedVMHosts")))</f>
        <v>#REF!</v>
      </c>
      <c r="Z6" s="33" t="e" cm="1">
        <f t="array" aca="1" ref="Z6" ca="1">IF(COUNTIF(INDIRECT(ADDRESS(3,1,1,1,"instances")&amp;":"&amp;ADDRESS(A6,1,4,1)),"*END*")&gt;0,"",INDIRECT(ADDRESS(A6,4,4,1,"instances")))</f>
        <v>#REF!</v>
      </c>
      <c r="AA6" s="33"/>
      <c r="AB6" s="33"/>
      <c r="AC6" s="33"/>
      <c r="AD6" s="33"/>
      <c r="AE6" s="33"/>
      <c r="AF6" s="33"/>
      <c r="AG6" s="33"/>
      <c r="AH6" s="33"/>
      <c r="AI6" s="33" t="s">
        <v>81</v>
      </c>
      <c r="AJ6" s="33" t="s">
        <v>100</v>
      </c>
      <c r="AK6" s="36"/>
      <c r="AL6" s="33"/>
      <c r="AM6" s="33">
        <v>308</v>
      </c>
      <c r="AN6" s="33"/>
      <c r="AU6" s="46" t="str">
        <f t="shared" ca="1" si="1"/>
        <v/>
      </c>
    </row>
    <row r="7" spans="1:48" s="32" customFormat="1" x14ac:dyDescent="0.3">
      <c r="A7" s="32">
        <v>8</v>
      </c>
      <c r="B7" s="32" t="str" cm="1">
        <f t="array" aca="1" ref="B7" ca="1">IF(COUNTIF(INDIRECT(ADDRESS(3,1,1,1,"VCNS")&amp;":"&amp;ADDRESS(A7,18,4,1)),"*END*")&gt;0,"","VCN"&amp;"::"&amp;INDIRECT(ADDRESS(A7,3,4,1,"VCNS")))</f>
        <v/>
      </c>
      <c r="C7" s="32" t="str" cm="1">
        <f t="array" aca="1" ref="C7" ca="1">IF(COUNTIF(INDIRECT(ADDRESS(3,1,1,1,"VCNS")&amp;":"&amp;ADDRESS(A7,1,4,1)),"*END*")&gt;0,"",INDIRECT(ADDRESS(A7,3,4,1,"VCNS")))</f>
        <v/>
      </c>
      <c r="E7" s="25" t="str" cm="1">
        <f t="array" aca="1" ref="E7" ca="1">_xlfn.IFNA(IF($H7+1&gt;$G$2,"",INDEX(INDIRECT("SubnetsVLANs!$C$"&amp;$H7+2&amp;":$C$"&amp;$G$2)&amp;"_"&amp;INDIRECT("SubnetsVLANs!$D$"&amp;$H7+2&amp;":$D$"&amp;$G$2),MATCH("Subnet*",INDIRECT("SubnetsVLANs!$E$"&amp;$H7+2&amp;":$E$"&amp;$G$2),0))),"")</f>
        <v/>
      </c>
      <c r="F7" s="25" t="str">
        <f t="shared" ca="1" si="0"/>
        <v/>
      </c>
      <c r="G7" s="25"/>
      <c r="H7" s="26">
        <v>6</v>
      </c>
      <c r="I7" s="25"/>
      <c r="J7" s="25"/>
      <c r="K7" s="33"/>
      <c r="L7" t="s">
        <v>188</v>
      </c>
      <c r="M7" s="33"/>
      <c r="N7" s="33"/>
      <c r="O7" s="33"/>
      <c r="P7" s="33" t="e" cm="1">
        <f t="array" aca="1" ref="P7" ca="1">IF(COUNTIF(INDIRECT(ADDRESS(3,1,1,1,"DHCP")&amp;":"&amp;ADDRESS(A7,1,4,1)),"*END*")&gt;0,"",INDIRECT(ADDRESS(A7,4,4,1,"DHCP")))</f>
        <v>#REF!</v>
      </c>
      <c r="Q7" s="33"/>
      <c r="R7" s="33" t="e" cm="1">
        <f t="array" aca="1" ref="R7" ca="1">IF(COUNTIF(INDIRECT(ADDRESS(3,1,1,1,"DRGs")&amp;":"&amp;ADDRESS(A7,1,4,1)),"*END*")&gt;0,"",INDIRECT(ADDRESS(A7,3,4,1,"DRGs")))</f>
        <v>#REF!</v>
      </c>
      <c r="S7" s="33"/>
      <c r="T7" s="33"/>
      <c r="U7" s="34"/>
      <c r="V7" s="33"/>
      <c r="W7" s="33"/>
      <c r="X7" s="33"/>
      <c r="Y7" s="33" t="e" cm="1">
        <f t="array" aca="1" ref="Y7" ca="1">IF(COUNTIF(INDIRECT(ADDRESS(3,1,1,1,"DedicatedVMHosts")&amp;":"&amp;ADDRESS(A7,1,4,1)),"*END*")&gt;0,"",INDIRECT(ADDRESS(A7,3,4,1,"DedicatedVMHosts")))</f>
        <v>#REF!</v>
      </c>
      <c r="Z7" s="33" t="e" cm="1">
        <f t="array" aca="1" ref="Z7" ca="1">IF(COUNTIF(INDIRECT(ADDRESS(3,1,1,1,"instances")&amp;":"&amp;ADDRESS(A7,1,4,1)),"*END*")&gt;0,"",INDIRECT(ADDRESS(A7,4,4,1,"instances")))</f>
        <v>#REF!</v>
      </c>
      <c r="AA7" s="33"/>
      <c r="AB7" s="33"/>
      <c r="AC7" s="33"/>
      <c r="AD7" s="33"/>
      <c r="AE7" s="33"/>
      <c r="AF7" s="33"/>
      <c r="AG7" s="33"/>
      <c r="AH7" s="33"/>
      <c r="AI7" s="33" t="s">
        <v>86</v>
      </c>
      <c r="AJ7" s="33" t="s">
        <v>101</v>
      </c>
      <c r="AK7" s="36"/>
      <c r="AL7" s="33"/>
      <c r="AM7" s="33"/>
      <c r="AN7" s="33"/>
      <c r="AU7" s="46" t="str">
        <f t="shared" ca="1" si="1"/>
        <v/>
      </c>
    </row>
    <row r="8" spans="1:48" s="32" customFormat="1" x14ac:dyDescent="0.3">
      <c r="A8" s="32">
        <v>9</v>
      </c>
      <c r="B8" s="32" t="str" cm="1">
        <f t="array" aca="1" ref="B8" ca="1">IF(COUNTIF(INDIRECT(ADDRESS(3,1,1,1,"VCNS")&amp;":"&amp;ADDRESS(A8,18,4,1)),"*END*")&gt;0,"","VCN"&amp;"::"&amp;INDIRECT(ADDRESS(A8,3,4,1,"VCNS")))</f>
        <v/>
      </c>
      <c r="C8" s="32" t="str" cm="1">
        <f t="array" aca="1" ref="C8" ca="1">IF(COUNTIF(INDIRECT(ADDRESS(3,1,1,1,"VCNS")&amp;":"&amp;ADDRESS(A8,1,4,1)),"*END*")&gt;0,"",INDIRECT(ADDRESS(A8,3,4,1,"VCNS")))</f>
        <v/>
      </c>
      <c r="E8" s="25" t="str" cm="1">
        <f t="array" aca="1" ref="E8" ca="1">_xlfn.IFNA(IF($H8+1&gt;$G$2,"",INDEX(INDIRECT("SubnetsVLANs!$C$"&amp;$H8+2&amp;":$C$"&amp;$G$2)&amp;"_"&amp;INDIRECT("SubnetsVLANs!$D$"&amp;$H8+2&amp;":$D$"&amp;$G$2),MATCH("Subnet*",INDIRECT("SubnetsVLANs!$E$"&amp;$H8+2&amp;":$E$"&amp;$G$2),0))),"")</f>
        <v/>
      </c>
      <c r="F8" s="25" t="str">
        <f t="shared" ca="1" si="0"/>
        <v/>
      </c>
      <c r="G8" s="25"/>
      <c r="H8" s="26">
        <v>7</v>
      </c>
      <c r="I8" s="25"/>
      <c r="J8" s="25"/>
      <c r="K8" s="33"/>
      <c r="L8" t="s">
        <v>193</v>
      </c>
      <c r="M8" s="33"/>
      <c r="N8" s="33"/>
      <c r="O8" s="33"/>
      <c r="P8" s="33" t="e" cm="1">
        <f t="array" aca="1" ref="P8" ca="1">IF(COUNTIF(INDIRECT(ADDRESS(3,1,1,1,"DHCP")&amp;":"&amp;ADDRESS(A8,1,4,1)),"*END*")&gt;0,"",INDIRECT(ADDRESS(A8,4,4,1,"DHCP")))</f>
        <v>#REF!</v>
      </c>
      <c r="Q8" s="33"/>
      <c r="R8" s="33" t="e" cm="1">
        <f t="array" aca="1" ref="R8" ca="1">IF(COUNTIF(INDIRECT(ADDRESS(3,1,1,1,"DRGs")&amp;":"&amp;ADDRESS(A8,1,4,1)),"*END*")&gt;0,"",INDIRECT(ADDRESS(A8,3,4,1,"DRGs")))</f>
        <v>#REF!</v>
      </c>
      <c r="S8" s="33"/>
      <c r="T8" s="33"/>
      <c r="U8" s="34"/>
      <c r="V8" s="33"/>
      <c r="W8" s="33"/>
      <c r="X8" s="33"/>
      <c r="Y8" s="33" t="e" cm="1">
        <f t="array" aca="1" ref="Y8" ca="1">IF(COUNTIF(INDIRECT(ADDRESS(3,1,1,1,"DedicatedVMHosts")&amp;":"&amp;ADDRESS(A8,1,4,1)),"*END*")&gt;0,"",INDIRECT(ADDRESS(A8,3,4,1,"DedicatedVMHosts")))</f>
        <v>#REF!</v>
      </c>
      <c r="Z8" s="33" t="e" cm="1">
        <f t="array" aca="1" ref="Z8" ca="1">IF(COUNTIF(INDIRECT(ADDRESS(3,1,1,1,"instances")&amp;":"&amp;ADDRESS(A8,1,4,1)),"*END*")&gt;0,"",INDIRECT(ADDRESS(A8,4,4,1,"instances")))</f>
        <v>#REF!</v>
      </c>
      <c r="AA8" s="33"/>
      <c r="AB8" s="33"/>
      <c r="AC8" s="33"/>
      <c r="AD8" s="33"/>
      <c r="AE8" s="33"/>
      <c r="AF8" s="33"/>
      <c r="AG8" s="33"/>
      <c r="AH8" s="33"/>
      <c r="AI8" s="33" t="s">
        <v>74</v>
      </c>
      <c r="AJ8" s="33" t="s">
        <v>73</v>
      </c>
      <c r="AK8" s="36"/>
      <c r="AL8" s="33"/>
      <c r="AM8" s="33"/>
      <c r="AN8" s="33"/>
      <c r="AU8" s="46" t="str">
        <f t="shared" ca="1" si="1"/>
        <v/>
      </c>
    </row>
    <row r="9" spans="1:48" s="32" customFormat="1" x14ac:dyDescent="0.3">
      <c r="A9" s="32">
        <v>10</v>
      </c>
      <c r="B9" s="32" t="str" cm="1">
        <f t="array" aca="1" ref="B9" ca="1">IF(COUNTIF(INDIRECT(ADDRESS(3,1,1,1,"VCNS")&amp;":"&amp;ADDRESS(A9,18,4,1)),"*END*")&gt;0,"","VCN"&amp;"::"&amp;INDIRECT(ADDRESS(A9,3,4,1,"VCNS")))</f>
        <v/>
      </c>
      <c r="C9" s="32" t="str" cm="1">
        <f t="array" aca="1" ref="C9" ca="1">IF(COUNTIF(INDIRECT(ADDRESS(3,1,1,1,"VCNS")&amp;":"&amp;ADDRESS(A9,1,4,1)),"*END*")&gt;0,"",INDIRECT(ADDRESS(A9,3,4,1,"VCNS")))</f>
        <v/>
      </c>
      <c r="E9" s="25" t="str" cm="1">
        <f t="array" aca="1" ref="E9" ca="1">_xlfn.IFNA(IF($H9+1&gt;$G$2,"",INDEX(INDIRECT("SubnetsVLANs!$C$"&amp;$H9+2&amp;":$C$"&amp;$G$2)&amp;"_"&amp;INDIRECT("SubnetsVLANs!$D$"&amp;$H9+2&amp;":$D$"&amp;$G$2),MATCH("Subnet*",INDIRECT("SubnetsVLANs!$E$"&amp;$H9+2&amp;":$E$"&amp;$G$2),0))),"")</f>
        <v/>
      </c>
      <c r="F9" s="25" t="str">
        <f t="shared" ca="1" si="0"/>
        <v/>
      </c>
      <c r="G9" s="25"/>
      <c r="H9" s="26">
        <v>8</v>
      </c>
      <c r="I9" s="25"/>
      <c r="J9" s="25"/>
      <c r="K9" s="33"/>
      <c r="L9" t="s">
        <v>195</v>
      </c>
      <c r="M9" s="33"/>
      <c r="N9" s="33"/>
      <c r="O9" s="33"/>
      <c r="P9" s="33" t="e" cm="1">
        <f t="array" aca="1" ref="P9" ca="1">IF(COUNTIF(INDIRECT(ADDRESS(3,1,1,1,"DHCP")&amp;":"&amp;ADDRESS(A9,1,4,1)),"*END*")&gt;0,"",INDIRECT(ADDRESS(A9,4,4,1,"DHCP")))</f>
        <v>#REF!</v>
      </c>
      <c r="Q9" s="33"/>
      <c r="R9" s="33" t="e" cm="1">
        <f t="array" aca="1" ref="R9" ca="1">IF(COUNTIF(INDIRECT(ADDRESS(3,1,1,1,"DRGs")&amp;":"&amp;ADDRESS(A9,1,4,1)),"*END*")&gt;0,"",INDIRECT(ADDRESS(A9,3,4,1,"DRGs")))</f>
        <v>#REF!</v>
      </c>
      <c r="S9" s="33"/>
      <c r="T9" s="33"/>
      <c r="U9" s="34"/>
      <c r="V9" s="33"/>
      <c r="W9" s="33"/>
      <c r="X9" s="33"/>
      <c r="Y9" s="33" t="e" cm="1">
        <f t="array" aca="1" ref="Y9" ca="1">IF(COUNTIF(INDIRECT(ADDRESS(3,1,1,1,"DedicatedVMHosts")&amp;":"&amp;ADDRESS(A9,1,4,1)),"*END*")&gt;0,"",INDIRECT(ADDRESS(A9,3,4,1,"DedicatedVMHosts")))</f>
        <v>#REF!</v>
      </c>
      <c r="Z9" s="33" t="e" cm="1">
        <f t="array" aca="1" ref="Z9" ca="1">IF(COUNTIF(INDIRECT(ADDRESS(3,1,1,1,"instances")&amp;":"&amp;ADDRESS(A9,1,4,1)),"*END*")&gt;0,"",INDIRECT(ADDRESS(A9,4,4,1,"instances")))</f>
        <v>#REF!</v>
      </c>
      <c r="AA9" s="33"/>
      <c r="AB9" s="33"/>
      <c r="AC9" s="33"/>
      <c r="AD9" s="33"/>
      <c r="AE9" s="33"/>
      <c r="AF9" s="33"/>
      <c r="AG9" s="33"/>
      <c r="AH9" s="33"/>
      <c r="AI9" s="33" t="s">
        <v>77</v>
      </c>
      <c r="AJ9" s="33" t="s">
        <v>69</v>
      </c>
      <c r="AK9" s="36"/>
      <c r="AL9" s="33"/>
      <c r="AM9" s="33"/>
      <c r="AN9" s="33"/>
      <c r="AU9" s="46" t="str">
        <f t="shared" ca="1" si="1"/>
        <v/>
      </c>
    </row>
    <row r="10" spans="1:48" s="32" customFormat="1" x14ac:dyDescent="0.3">
      <c r="A10" s="32">
        <v>11</v>
      </c>
      <c r="B10" s="32" t="str" cm="1">
        <f t="array" aca="1" ref="B10" ca="1">IF(COUNTIF(INDIRECT(ADDRESS(3,1,1,1,"VCNS")&amp;":"&amp;ADDRESS(A10,18,4,1)),"*END*")&gt;0,"","VCN"&amp;"::"&amp;INDIRECT(ADDRESS(A10,3,4,1,"VCNS")))</f>
        <v/>
      </c>
      <c r="C10" s="32" t="str" cm="1">
        <f t="array" aca="1" ref="C10" ca="1">IF(COUNTIF(INDIRECT(ADDRESS(3,1,1,1,"VCNS")&amp;":"&amp;ADDRESS(A10,1,4,1)),"*END*")&gt;0,"",INDIRECT(ADDRESS(A10,3,4,1,"VCNS")))</f>
        <v/>
      </c>
      <c r="E10" s="25" t="str" cm="1">
        <f t="array" aca="1" ref="E10" ca="1">_xlfn.IFNA(IF($H10+1&gt;$G$2,"",INDEX(INDIRECT("SubnetsVLANs!$C$"&amp;$H10+2&amp;":$C$"&amp;$G$2)&amp;"_"&amp;INDIRECT("SubnetsVLANs!$D$"&amp;$H10+2&amp;":$D$"&amp;$G$2),MATCH("Subnet*",INDIRECT("SubnetsVLANs!$E$"&amp;$H10+2&amp;":$E$"&amp;$G$2),0))),"")</f>
        <v/>
      </c>
      <c r="F10" s="25" t="str">
        <f t="shared" ca="1" si="0"/>
        <v/>
      </c>
      <c r="G10" s="25"/>
      <c r="H10" s="26">
        <v>9</v>
      </c>
      <c r="I10" s="25"/>
      <c r="J10" s="25"/>
      <c r="K10" s="33"/>
      <c r="L10" t="s">
        <v>239</v>
      </c>
      <c r="M10" s="33"/>
      <c r="N10" s="33"/>
      <c r="O10" s="33"/>
      <c r="P10" s="33" t="e" cm="1">
        <f t="array" aca="1" ref="P10" ca="1">IF(COUNTIF(INDIRECT(ADDRESS(3,1,1,1,"DHCP")&amp;":"&amp;ADDRESS(A10,1,4,1)),"*END*")&gt;0,"",INDIRECT(ADDRESS(A10,4,4,1,"DHCP")))</f>
        <v>#REF!</v>
      </c>
      <c r="Q10" s="33"/>
      <c r="R10" s="33" t="e" cm="1">
        <f t="array" aca="1" ref="R10" ca="1">IF(COUNTIF(INDIRECT(ADDRESS(3,1,1,1,"DRGs")&amp;":"&amp;ADDRESS(A10,1,4,1)),"*END*")&gt;0,"",INDIRECT(ADDRESS(A10,3,4,1,"DRGs")))</f>
        <v>#REF!</v>
      </c>
      <c r="S10" s="33"/>
      <c r="T10" s="33"/>
      <c r="U10" s="34"/>
      <c r="V10" s="33"/>
      <c r="W10" s="33"/>
      <c r="X10" s="33"/>
      <c r="Y10" s="33" t="e" cm="1">
        <f t="array" aca="1" ref="Y10" ca="1">IF(COUNTIF(INDIRECT(ADDRESS(3,1,1,1,"DedicatedVMHosts")&amp;":"&amp;ADDRESS(A10,1,4,1)),"*END*")&gt;0,"",INDIRECT(ADDRESS(A10,3,4,1,"DedicatedVMHosts")))</f>
        <v>#REF!</v>
      </c>
      <c r="Z10" s="33" t="e" cm="1">
        <f t="array" aca="1" ref="Z10" ca="1">IF(COUNTIF(INDIRECT(ADDRESS(3,1,1,1,"instances")&amp;":"&amp;ADDRESS(A10,1,4,1)),"*END*")&gt;0,"",INDIRECT(ADDRESS(A10,4,4,1,"instances")))</f>
        <v>#REF!</v>
      </c>
      <c r="AA10" s="33"/>
      <c r="AB10" s="33"/>
      <c r="AC10" s="33"/>
      <c r="AD10" s="33"/>
      <c r="AE10" s="33"/>
      <c r="AF10" s="33"/>
      <c r="AG10" s="33"/>
      <c r="AH10" s="33"/>
      <c r="AI10" s="33" t="s">
        <v>83</v>
      </c>
      <c r="AJ10" s="33" t="s">
        <v>102</v>
      </c>
      <c r="AK10" s="36"/>
      <c r="AL10" s="33"/>
      <c r="AM10" s="33"/>
      <c r="AN10" s="33"/>
      <c r="AU10" s="46" t="str">
        <f t="shared" ca="1" si="1"/>
        <v/>
      </c>
    </row>
    <row r="11" spans="1:48" s="32" customFormat="1" x14ac:dyDescent="0.3">
      <c r="A11" s="32">
        <v>12</v>
      </c>
      <c r="B11" s="32" t="str" cm="1">
        <f t="array" aca="1" ref="B11" ca="1">IF(COUNTIF(INDIRECT(ADDRESS(3,1,1,1,"VCNS")&amp;":"&amp;ADDRESS(A11,18,4,1)),"*END*")&gt;0,"","VCN"&amp;"::"&amp;INDIRECT(ADDRESS(A11,3,4,1,"VCNS")))</f>
        <v/>
      </c>
      <c r="C11" s="32" t="str" cm="1">
        <f t="array" aca="1" ref="C11" ca="1">IF(COUNTIF(INDIRECT(ADDRESS(3,1,1,1,"VCNS")&amp;":"&amp;ADDRESS(A11,1,4,1)),"*END*")&gt;0,"",INDIRECT(ADDRESS(A11,3,4,1,"VCNS")))</f>
        <v/>
      </c>
      <c r="E11" s="25" t="str" cm="1">
        <f t="array" aca="1" ref="E11" ca="1">_xlfn.IFNA(IF($H11+1&gt;$G$2,"",INDEX(INDIRECT("SubnetsVLANs!$C$"&amp;$H11+2&amp;":$C$"&amp;$G$2)&amp;"_"&amp;INDIRECT("SubnetsVLANs!$D$"&amp;$H11+2&amp;":$D$"&amp;$G$2),MATCH("Subnet*",INDIRECT("SubnetsVLANs!$E$"&amp;$H11+2&amp;":$E$"&amp;$G$2),0))),"")</f>
        <v/>
      </c>
      <c r="F11" s="25" t="str">
        <f t="shared" ca="1" si="0"/>
        <v/>
      </c>
      <c r="G11" s="25"/>
      <c r="H11" s="26">
        <v>10</v>
      </c>
      <c r="I11" s="25"/>
      <c r="J11" s="25"/>
      <c r="K11" s="33"/>
      <c r="L11" t="s">
        <v>243</v>
      </c>
      <c r="M11" s="33"/>
      <c r="N11" s="33"/>
      <c r="O11" s="33"/>
      <c r="P11" s="33" t="e" cm="1">
        <f t="array" aca="1" ref="P11" ca="1">IF(COUNTIF(INDIRECT(ADDRESS(3,1,1,1,"DHCP")&amp;":"&amp;ADDRESS(A11,1,4,1)),"*END*")&gt;0,"",INDIRECT(ADDRESS(A11,4,4,1,"DHCP")))</f>
        <v>#REF!</v>
      </c>
      <c r="Q11" s="33"/>
      <c r="R11" s="33" t="e" cm="1">
        <f t="array" aca="1" ref="R11" ca="1">IF(COUNTIF(INDIRECT(ADDRESS(3,1,1,1,"DRGs")&amp;":"&amp;ADDRESS(A11,1,4,1)),"*END*")&gt;0,"",INDIRECT(ADDRESS(A11,3,4,1,"DRGs")))</f>
        <v>#REF!</v>
      </c>
      <c r="S11" s="33"/>
      <c r="T11" s="33"/>
      <c r="U11" s="34"/>
      <c r="V11" s="33"/>
      <c r="W11" s="33"/>
      <c r="X11" s="33"/>
      <c r="Y11" s="33" t="e" cm="1">
        <f t="array" aca="1" ref="Y11" ca="1">IF(COUNTIF(INDIRECT(ADDRESS(3,1,1,1,"DedicatedVMHosts")&amp;":"&amp;ADDRESS(A11,1,4,1)),"*END*")&gt;0,"",INDIRECT(ADDRESS(A11,3,4,1,"DedicatedVMHosts")))</f>
        <v>#REF!</v>
      </c>
      <c r="Z11" s="33" t="e" cm="1">
        <f t="array" aca="1" ref="Z11" ca="1">IF(COUNTIF(INDIRECT(ADDRESS(3,1,1,1,"instances")&amp;":"&amp;ADDRESS(A11,1,4,1)),"*END*")&gt;0,"",INDIRECT(ADDRESS(A11,4,4,1,"instances")))</f>
        <v>#REF!</v>
      </c>
      <c r="AA11" s="33"/>
      <c r="AB11" s="33"/>
      <c r="AC11" s="33"/>
      <c r="AD11" s="33"/>
      <c r="AE11" s="33"/>
      <c r="AF11" s="33"/>
      <c r="AG11" s="33"/>
      <c r="AH11" s="33"/>
      <c r="AI11" s="33" t="s">
        <v>85</v>
      </c>
      <c r="AJ11" s="33" t="s">
        <v>103</v>
      </c>
      <c r="AK11" s="36"/>
      <c r="AL11" s="33"/>
      <c r="AM11" s="33"/>
      <c r="AN11" s="33"/>
      <c r="AU11" s="46" t="str">
        <f t="shared" ca="1" si="1"/>
        <v/>
      </c>
    </row>
    <row r="12" spans="1:48" s="32" customFormat="1" x14ac:dyDescent="0.3">
      <c r="A12" s="32">
        <v>13</v>
      </c>
      <c r="B12" s="32" t="str" cm="1">
        <f t="array" aca="1" ref="B12" ca="1">IF(COUNTIF(INDIRECT(ADDRESS(3,1,1,1,"VCNS")&amp;":"&amp;ADDRESS(A12,18,4,1)),"*END*")&gt;0,"","VCN"&amp;"::"&amp;INDIRECT(ADDRESS(A12,3,4,1,"VCNS")))</f>
        <v/>
      </c>
      <c r="C12" s="32" t="str" cm="1">
        <f t="array" aca="1" ref="C12" ca="1">IF(COUNTIF(INDIRECT(ADDRESS(3,1,1,1,"VCNS")&amp;":"&amp;ADDRESS(A12,1,4,1)),"*END*")&gt;0,"",INDIRECT(ADDRESS(A12,3,4,1,"VCNS")))</f>
        <v/>
      </c>
      <c r="E12" s="25" t="str" cm="1">
        <f t="array" aca="1" ref="E12" ca="1">_xlfn.IFNA(IF($H12+1&gt;$G$2,"",INDEX(INDIRECT("SubnetsVLANs!$C$"&amp;$H12+2&amp;":$C$"&amp;$G$2)&amp;"_"&amp;INDIRECT("SubnetsVLANs!$D$"&amp;$H12+2&amp;":$D$"&amp;$G$2),MATCH("Subnet*",INDIRECT("SubnetsVLANs!$E$"&amp;$H12+2&amp;":$E$"&amp;$G$2),0))),"")</f>
        <v/>
      </c>
      <c r="F12" s="25" t="str">
        <f t="shared" ca="1" si="0"/>
        <v/>
      </c>
      <c r="G12" s="25"/>
      <c r="H12" s="26">
        <v>11</v>
      </c>
      <c r="I12" s="25"/>
      <c r="J12" s="25"/>
      <c r="K12" s="33"/>
      <c r="L12" t="s">
        <v>240</v>
      </c>
      <c r="M12" s="33"/>
      <c r="N12" s="33"/>
      <c r="O12" s="33"/>
      <c r="P12" s="33" t="e" cm="1">
        <f t="array" aca="1" ref="P12" ca="1">IF(COUNTIF(INDIRECT(ADDRESS(3,1,1,1,"DHCP")&amp;":"&amp;ADDRESS(A12,1,4,1)),"*END*")&gt;0,"",INDIRECT(ADDRESS(A12,4,4,1,"DHCP")))</f>
        <v>#REF!</v>
      </c>
      <c r="Q12" s="33"/>
      <c r="R12" s="33" t="e" cm="1">
        <f t="array" aca="1" ref="R12" ca="1">IF(COUNTIF(INDIRECT(ADDRESS(3,1,1,1,"DRGs")&amp;":"&amp;ADDRESS(A12,1,4,1)),"*END*")&gt;0,"",INDIRECT(ADDRESS(A12,3,4,1,"DRGs")))</f>
        <v>#REF!</v>
      </c>
      <c r="S12" s="33"/>
      <c r="T12" s="33"/>
      <c r="U12" s="34"/>
      <c r="V12" s="33"/>
      <c r="W12" s="33"/>
      <c r="X12" s="33"/>
      <c r="Y12" s="33" t="e" cm="1">
        <f t="array" aca="1" ref="Y12" ca="1">IF(COUNTIF(INDIRECT(ADDRESS(3,1,1,1,"DedicatedVMHosts")&amp;":"&amp;ADDRESS(A12,1,4,1)),"*END*")&gt;0,"",INDIRECT(ADDRESS(A12,3,4,1,"DedicatedVMHosts")))</f>
        <v>#REF!</v>
      </c>
      <c r="Z12" s="33" t="e" cm="1">
        <f t="array" aca="1" ref="Z12" ca="1">IF(COUNTIF(INDIRECT(ADDRESS(3,1,1,1,"instances")&amp;":"&amp;ADDRESS(A12,1,4,1)),"*END*")&gt;0,"",INDIRECT(ADDRESS(A12,4,4,1,"instances")))</f>
        <v>#REF!</v>
      </c>
      <c r="AA12" s="33"/>
      <c r="AB12" s="33"/>
      <c r="AC12" s="33"/>
      <c r="AD12" s="33"/>
      <c r="AE12" s="33"/>
      <c r="AF12" s="33"/>
      <c r="AG12" s="33"/>
      <c r="AH12" s="33"/>
      <c r="AI12" s="33"/>
      <c r="AJ12" s="33" t="s">
        <v>104</v>
      </c>
      <c r="AK12" s="36"/>
      <c r="AL12" s="33"/>
      <c r="AM12" s="33"/>
      <c r="AN12" s="33"/>
      <c r="AU12" s="46" t="str">
        <f t="shared" ca="1" si="1"/>
        <v/>
      </c>
    </row>
    <row r="13" spans="1:48" s="32" customFormat="1" x14ac:dyDescent="0.3">
      <c r="A13" s="32">
        <v>14</v>
      </c>
      <c r="B13" s="32" t="str" cm="1">
        <f t="array" aca="1" ref="B13" ca="1">IF(COUNTIF(INDIRECT(ADDRESS(3,1,1,1,"VCNS")&amp;":"&amp;ADDRESS(A13,18,4,1)),"*END*")&gt;0,"","VCN"&amp;"::"&amp;INDIRECT(ADDRESS(A13,3,4,1,"VCNS")))</f>
        <v/>
      </c>
      <c r="C13" s="32" t="str" cm="1">
        <f t="array" aca="1" ref="C13" ca="1">IF(COUNTIF(INDIRECT(ADDRESS(3,1,1,1,"VCNS")&amp;":"&amp;ADDRESS(A13,1,4,1)),"*END*")&gt;0,"",INDIRECT(ADDRESS(A13,3,4,1,"VCNS")))</f>
        <v/>
      </c>
      <c r="E13" s="25" t="str" cm="1">
        <f t="array" aca="1" ref="E13" ca="1">_xlfn.IFNA(IF($H13+1&gt;$G$2,"",INDEX(INDIRECT("SubnetsVLANs!$C$"&amp;$H13+2&amp;":$C$"&amp;$G$2)&amp;"_"&amp;INDIRECT("SubnetsVLANs!$D$"&amp;$H13+2&amp;":$D$"&amp;$G$2),MATCH("Subnet*",INDIRECT("SubnetsVLANs!$E$"&amp;$H13+2&amp;":$E$"&amp;$G$2),0))),"")</f>
        <v/>
      </c>
      <c r="F13" s="25" t="str">
        <f t="shared" ca="1" si="0"/>
        <v/>
      </c>
      <c r="G13" s="25"/>
      <c r="H13" s="26">
        <v>12</v>
      </c>
      <c r="I13" s="25"/>
      <c r="J13" s="25"/>
      <c r="K13" s="33"/>
      <c r="L13" t="s">
        <v>242</v>
      </c>
      <c r="M13" s="33"/>
      <c r="N13" s="33"/>
      <c r="O13" s="33"/>
      <c r="P13" s="33" t="e" cm="1">
        <f t="array" aca="1" ref="P13" ca="1">IF(COUNTIF(INDIRECT(ADDRESS(3,1,1,1,"DHCP")&amp;":"&amp;ADDRESS(A13,1,4,1)),"*END*")&gt;0,"",INDIRECT(ADDRESS(A13,4,4,1,"DHCP")))</f>
        <v>#REF!</v>
      </c>
      <c r="Q13" s="33"/>
      <c r="R13" s="33" t="e" cm="1">
        <f t="array" aca="1" ref="R13" ca="1">IF(COUNTIF(INDIRECT(ADDRESS(3,1,1,1,"DRGs")&amp;":"&amp;ADDRESS(A13,1,4,1)),"*END*")&gt;0,"",INDIRECT(ADDRESS(A13,3,4,1,"DRGs")))</f>
        <v>#REF!</v>
      </c>
      <c r="S13" s="33"/>
      <c r="T13" s="33"/>
      <c r="U13" s="34"/>
      <c r="V13" s="33"/>
      <c r="W13" s="33"/>
      <c r="X13" s="33"/>
      <c r="Y13" s="33" t="e" cm="1">
        <f t="array" aca="1" ref="Y13" ca="1">IF(COUNTIF(INDIRECT(ADDRESS(3,1,1,1,"DedicatedVMHosts")&amp;":"&amp;ADDRESS(A13,1,4,1)),"*END*")&gt;0,"",INDIRECT(ADDRESS(A13,3,4,1,"DedicatedVMHosts")))</f>
        <v>#REF!</v>
      </c>
      <c r="Z13" s="33" t="e" cm="1">
        <f t="array" aca="1" ref="Z13" ca="1">IF(COUNTIF(INDIRECT(ADDRESS(3,1,1,1,"instances")&amp;":"&amp;ADDRESS(A13,1,4,1)),"*END*")&gt;0,"",INDIRECT(ADDRESS(A13,4,4,1,"instances")))</f>
        <v>#REF!</v>
      </c>
      <c r="AA13" s="33"/>
      <c r="AB13" s="33"/>
      <c r="AC13" s="33"/>
      <c r="AD13" s="33"/>
      <c r="AE13" s="33"/>
      <c r="AF13" s="33"/>
      <c r="AG13" s="33"/>
      <c r="AH13" s="33"/>
      <c r="AI13" s="33"/>
      <c r="AJ13" s="33" t="s">
        <v>105</v>
      </c>
      <c r="AK13" s="36"/>
      <c r="AL13" s="33"/>
      <c r="AM13" s="33"/>
      <c r="AN13" s="33"/>
      <c r="AU13" s="46" t="str">
        <f t="shared" ca="1" si="1"/>
        <v/>
      </c>
    </row>
    <row r="14" spans="1:48" s="32" customFormat="1" x14ac:dyDescent="0.3">
      <c r="A14" s="32">
        <v>15</v>
      </c>
      <c r="B14" s="32" t="str" cm="1">
        <f t="array" aca="1" ref="B14" ca="1">IF(COUNTIF(INDIRECT(ADDRESS(3,1,1,1,"VCNS")&amp;":"&amp;ADDRESS(A14,18,4,1)),"*END*")&gt;0,"","VCN"&amp;"::"&amp;INDIRECT(ADDRESS(A14,3,4,1,"VCNS")))</f>
        <v/>
      </c>
      <c r="C14" s="32" t="str" cm="1">
        <f t="array" aca="1" ref="C14" ca="1">IF(COUNTIF(INDIRECT(ADDRESS(3,1,1,1,"VCNS")&amp;":"&amp;ADDRESS(A14,1,4,1)),"*END*")&gt;0,"",INDIRECT(ADDRESS(A14,3,4,1,"VCNS")))</f>
        <v/>
      </c>
      <c r="E14" s="25" t="str" cm="1">
        <f t="array" aca="1" ref="E14" ca="1">_xlfn.IFNA(IF($H14+1&gt;$G$2,"",INDEX(INDIRECT("SubnetsVLANs!$C$"&amp;$H14+2&amp;":$C$"&amp;$G$2)&amp;"_"&amp;INDIRECT("SubnetsVLANs!$D$"&amp;$H14+2&amp;":$D$"&amp;$G$2),MATCH("Subnet*",INDIRECT("SubnetsVLANs!$E$"&amp;$H14+2&amp;":$E$"&amp;$G$2),0))),"")</f>
        <v/>
      </c>
      <c r="F14" s="25" t="str">
        <f t="shared" ca="1" si="0"/>
        <v/>
      </c>
      <c r="G14" s="25"/>
      <c r="H14" s="26">
        <v>13</v>
      </c>
      <c r="I14" s="25"/>
      <c r="J14" s="25"/>
      <c r="K14" s="33"/>
      <c r="L14" t="s">
        <v>241</v>
      </c>
      <c r="M14" s="33"/>
      <c r="N14" s="33"/>
      <c r="O14" s="33"/>
      <c r="P14" s="33" t="e" cm="1">
        <f t="array" aca="1" ref="P14" ca="1">IF(COUNTIF(INDIRECT(ADDRESS(3,1,1,1,"DHCP")&amp;":"&amp;ADDRESS(A14,1,4,1)),"*END*")&gt;0,"",INDIRECT(ADDRESS(A14,4,4,1,"DHCP")))</f>
        <v>#REF!</v>
      </c>
      <c r="Q14" s="33"/>
      <c r="R14" s="33" t="e" cm="1">
        <f t="array" aca="1" ref="R14" ca="1">IF(COUNTIF(INDIRECT(ADDRESS(3,1,1,1,"DRGs")&amp;":"&amp;ADDRESS(A14,1,4,1)),"*END*")&gt;0,"",INDIRECT(ADDRESS(A14,3,4,1,"DRGs")))</f>
        <v>#REF!</v>
      </c>
      <c r="S14" s="33"/>
      <c r="T14" s="33"/>
      <c r="U14" s="34"/>
      <c r="V14" s="33"/>
      <c r="W14" s="33"/>
      <c r="X14" s="33"/>
      <c r="Y14" s="33" t="e" cm="1">
        <f t="array" aca="1" ref="Y14" ca="1">IF(COUNTIF(INDIRECT(ADDRESS(3,1,1,1,"DedicatedVMHosts")&amp;":"&amp;ADDRESS(A14,1,4,1)),"*END*")&gt;0,"",INDIRECT(ADDRESS(A14,3,4,1,"DedicatedVMHosts")))</f>
        <v>#REF!</v>
      </c>
      <c r="Z14" s="33" t="e" cm="1">
        <f t="array" aca="1" ref="Z14" ca="1">IF(COUNTIF(INDIRECT(ADDRESS(3,1,1,1,"instances")&amp;":"&amp;ADDRESS(A14,1,4,1)),"*END*")&gt;0,"",INDIRECT(ADDRESS(A14,4,4,1,"instances")))</f>
        <v>#REF!</v>
      </c>
      <c r="AA14" s="33"/>
      <c r="AB14" s="33"/>
      <c r="AC14" s="33"/>
      <c r="AD14" s="33"/>
      <c r="AE14" s="33"/>
      <c r="AF14" s="33"/>
      <c r="AG14" s="33"/>
      <c r="AH14" s="33"/>
      <c r="AI14" s="33"/>
      <c r="AJ14" s="33" t="s">
        <v>106</v>
      </c>
      <c r="AK14" s="36"/>
      <c r="AL14" s="33"/>
      <c r="AM14" s="33"/>
      <c r="AN14" s="33"/>
      <c r="AU14" s="46" t="str">
        <f t="shared" ca="1" si="1"/>
        <v/>
      </c>
    </row>
    <row r="15" spans="1:48" s="32" customFormat="1" x14ac:dyDescent="0.3">
      <c r="A15" s="32">
        <v>16</v>
      </c>
      <c r="B15" s="32" t="str" cm="1">
        <f t="array" aca="1" ref="B15" ca="1">IF(COUNTIF(INDIRECT(ADDRESS(3,1,1,1,"VCNS")&amp;":"&amp;ADDRESS(A15,18,4,1)),"*END*")&gt;0,"","VCN"&amp;"::"&amp;INDIRECT(ADDRESS(A15,3,4,1,"VCNS")))</f>
        <v/>
      </c>
      <c r="C15" s="32" t="str" cm="1">
        <f t="array" aca="1" ref="C15" ca="1">IF(COUNTIF(INDIRECT(ADDRESS(3,1,1,1,"VCNS")&amp;":"&amp;ADDRESS(A15,1,4,1)),"*END*")&gt;0,"",INDIRECT(ADDRESS(A15,3,4,1,"VCNS")))</f>
        <v/>
      </c>
      <c r="E15" s="25" t="str" cm="1">
        <f t="array" aca="1" ref="E15" ca="1">_xlfn.IFNA(IF($H15+1&gt;$G$2,"",INDEX(INDIRECT("SubnetsVLANs!$C$"&amp;$H15+2&amp;":$C$"&amp;$G$2)&amp;"_"&amp;INDIRECT("SubnetsVLANs!$D$"&amp;$H15+2&amp;":$D$"&amp;$G$2),MATCH("Subnet*",INDIRECT("SubnetsVLANs!$E$"&amp;$H15+2&amp;":$E$"&amp;$G$2),0))),"")</f>
        <v/>
      </c>
      <c r="F15" s="25" t="str">
        <f t="shared" ca="1" si="0"/>
        <v/>
      </c>
      <c r="G15" s="25"/>
      <c r="H15" s="26">
        <v>14</v>
      </c>
      <c r="I15" s="25"/>
      <c r="J15" s="25"/>
      <c r="K15" s="33"/>
      <c r="L15" t="s">
        <v>196</v>
      </c>
      <c r="M15" s="33"/>
      <c r="N15" s="33"/>
      <c r="O15" s="33"/>
      <c r="P15" s="33" t="e" cm="1">
        <f t="array" aca="1" ref="P15" ca="1">IF(COUNTIF(INDIRECT(ADDRESS(3,1,1,1,"DHCP")&amp;":"&amp;ADDRESS(A15,1,4,1)),"*END*")&gt;0,"",INDIRECT(ADDRESS(A15,4,4,1,"DHCP")))</f>
        <v>#REF!</v>
      </c>
      <c r="Q15" s="33"/>
      <c r="R15" s="33" t="e" cm="1">
        <f t="array" aca="1" ref="R15" ca="1">IF(COUNTIF(INDIRECT(ADDRESS(3,1,1,1,"DRGs")&amp;":"&amp;ADDRESS(A15,1,4,1)),"*END*")&gt;0,"",INDIRECT(ADDRESS(A15,3,4,1,"DRGs")))</f>
        <v>#REF!</v>
      </c>
      <c r="S15" s="33"/>
      <c r="T15" s="33"/>
      <c r="U15" s="34"/>
      <c r="V15" s="33"/>
      <c r="W15" s="33"/>
      <c r="X15" s="33"/>
      <c r="Y15" s="33" t="e" cm="1">
        <f t="array" aca="1" ref="Y15" ca="1">IF(COUNTIF(INDIRECT(ADDRESS(3,1,1,1,"DedicatedVMHosts")&amp;":"&amp;ADDRESS(A15,1,4,1)),"*END*")&gt;0,"",INDIRECT(ADDRESS(A15,3,4,1,"DedicatedVMHosts")))</f>
        <v>#REF!</v>
      </c>
      <c r="Z15" s="33" t="e" cm="1">
        <f t="array" aca="1" ref="Z15" ca="1">IF(COUNTIF(INDIRECT(ADDRESS(3,1,1,1,"instances")&amp;":"&amp;ADDRESS(A15,1,4,1)),"*END*")&gt;0,"",INDIRECT(ADDRESS(A15,4,4,1,"instances")))</f>
        <v>#REF!</v>
      </c>
      <c r="AA15" s="33"/>
      <c r="AB15" s="33"/>
      <c r="AC15" s="33"/>
      <c r="AD15" s="33"/>
      <c r="AE15" s="33"/>
      <c r="AF15" s="33"/>
      <c r="AG15" s="33"/>
      <c r="AH15" s="33"/>
      <c r="AI15" s="33"/>
      <c r="AJ15" s="33" t="s">
        <v>107</v>
      </c>
      <c r="AK15" s="36"/>
      <c r="AL15" s="33"/>
      <c r="AM15" s="33"/>
      <c r="AN15" s="33"/>
      <c r="AU15" s="46" t="str">
        <f t="shared" ca="1" si="1"/>
        <v/>
      </c>
    </row>
    <row r="16" spans="1:48" s="32" customFormat="1" x14ac:dyDescent="0.3">
      <c r="A16" s="32">
        <v>17</v>
      </c>
      <c r="B16" s="32" t="str" cm="1">
        <f t="array" aca="1" ref="B16" ca="1">IF(COUNTIF(INDIRECT(ADDRESS(3,1,1,1,"VCNS")&amp;":"&amp;ADDRESS(A16,18,4,1)),"*END*")&gt;0,"","VCN"&amp;"::"&amp;INDIRECT(ADDRESS(A16,3,4,1,"VCNS")))</f>
        <v/>
      </c>
      <c r="C16" s="32" t="str" cm="1">
        <f t="array" aca="1" ref="C16" ca="1">IF(COUNTIF(INDIRECT(ADDRESS(3,1,1,1,"VCNS")&amp;":"&amp;ADDRESS(A16,1,4,1)),"*END*")&gt;0,"",INDIRECT(ADDRESS(A16,3,4,1,"VCNS")))</f>
        <v/>
      </c>
      <c r="E16" s="25" t="str" cm="1">
        <f t="array" aca="1" ref="E16" ca="1">_xlfn.IFNA(IF($H16+1&gt;$G$2,"",INDEX(INDIRECT("SubnetsVLANs!$C$"&amp;$H16+2&amp;":$C$"&amp;$G$2)&amp;"_"&amp;INDIRECT("SubnetsVLANs!$D$"&amp;$H16+2&amp;":$D$"&amp;$G$2),MATCH("Subnet*",INDIRECT("SubnetsVLANs!$E$"&amp;$H16+2&amp;":$E$"&amp;$G$2),0))),"")</f>
        <v/>
      </c>
      <c r="F16" s="25" t="str">
        <f t="shared" ca="1" si="0"/>
        <v/>
      </c>
      <c r="G16" s="25"/>
      <c r="H16" s="26">
        <v>15</v>
      </c>
      <c r="I16" s="25"/>
      <c r="J16" s="25"/>
      <c r="K16" s="33"/>
      <c r="L16" t="s">
        <v>197</v>
      </c>
      <c r="M16" s="33"/>
      <c r="N16" s="33"/>
      <c r="O16" s="33"/>
      <c r="P16" s="33" t="e" cm="1">
        <f t="array" aca="1" ref="P16" ca="1">IF(COUNTIF(INDIRECT(ADDRESS(3,1,1,1,"DHCP")&amp;":"&amp;ADDRESS(A16,1,4,1)),"*END*")&gt;0,"",INDIRECT(ADDRESS(A16,4,4,1,"DHCP")))</f>
        <v>#REF!</v>
      </c>
      <c r="Q16" s="33"/>
      <c r="R16" s="33" t="e" cm="1">
        <f t="array" aca="1" ref="R16" ca="1">IF(COUNTIF(INDIRECT(ADDRESS(3,1,1,1,"DRGs")&amp;":"&amp;ADDRESS(A16,1,4,1)),"*END*")&gt;0,"",INDIRECT(ADDRESS(A16,3,4,1,"DRGs")))</f>
        <v>#REF!</v>
      </c>
      <c r="S16" s="33"/>
      <c r="T16" s="33"/>
      <c r="U16" s="34"/>
      <c r="V16" s="33"/>
      <c r="W16" s="33"/>
      <c r="X16" s="33"/>
      <c r="Y16" s="33" t="e" cm="1">
        <f t="array" aca="1" ref="Y16" ca="1">IF(COUNTIF(INDIRECT(ADDRESS(3,1,1,1,"DedicatedVMHosts")&amp;":"&amp;ADDRESS(A16,1,4,1)),"*END*")&gt;0,"",INDIRECT(ADDRESS(A16,3,4,1,"DedicatedVMHosts")))</f>
        <v>#REF!</v>
      </c>
      <c r="Z16" s="33" t="e" cm="1">
        <f t="array" aca="1" ref="Z16" ca="1">IF(COUNTIF(INDIRECT(ADDRESS(3,1,1,1,"instances")&amp;":"&amp;ADDRESS(A16,1,4,1)),"*END*")&gt;0,"",INDIRECT(ADDRESS(A16,4,4,1,"instances")))</f>
        <v>#REF!</v>
      </c>
      <c r="AA16" s="33"/>
      <c r="AB16" s="33"/>
      <c r="AC16" s="33"/>
      <c r="AD16" s="33"/>
      <c r="AE16" s="33"/>
      <c r="AF16" s="33"/>
      <c r="AG16" s="33"/>
      <c r="AH16" s="33"/>
      <c r="AI16" s="33"/>
      <c r="AJ16" s="33" t="s">
        <v>108</v>
      </c>
      <c r="AK16" s="36"/>
      <c r="AL16" s="33"/>
      <c r="AM16" s="33"/>
      <c r="AN16" s="33"/>
      <c r="AU16" s="46" t="str">
        <f t="shared" ca="1" si="1"/>
        <v/>
      </c>
    </row>
    <row r="17" spans="1:47" s="32" customFormat="1" x14ac:dyDescent="0.3">
      <c r="A17" s="32">
        <v>18</v>
      </c>
      <c r="B17" s="32" t="str" cm="1">
        <f t="array" aca="1" ref="B17" ca="1">IF(COUNTIF(INDIRECT(ADDRESS(3,1,1,1,"VCNS")&amp;":"&amp;ADDRESS(A17,18,4,1)),"*END*")&gt;0,"","VCN"&amp;"::"&amp;INDIRECT(ADDRESS(A17,3,4,1,"VCNS")))</f>
        <v/>
      </c>
      <c r="C17" s="32" t="str" cm="1">
        <f t="array" aca="1" ref="C17" ca="1">IF(COUNTIF(INDIRECT(ADDRESS(3,1,1,1,"VCNS")&amp;":"&amp;ADDRESS(A17,1,4,1)),"*END*")&gt;0,"",INDIRECT(ADDRESS(A17,3,4,1,"VCNS")))</f>
        <v/>
      </c>
      <c r="E17" s="25" t="str" cm="1">
        <f t="array" aca="1" ref="E17" ca="1">_xlfn.IFNA(IF($H17+1&gt;$G$2,"",INDEX(INDIRECT("SubnetsVLANs!$C$"&amp;$H17+2&amp;":$C$"&amp;$G$2)&amp;"_"&amp;INDIRECT("SubnetsVLANs!$D$"&amp;$H17+2&amp;":$D$"&amp;$G$2),MATCH("Subnet*",INDIRECT("SubnetsVLANs!$E$"&amp;$H17+2&amp;":$E$"&amp;$G$2),0))),"")</f>
        <v/>
      </c>
      <c r="F17" s="25" t="str">
        <f t="shared" ca="1" si="0"/>
        <v/>
      </c>
      <c r="G17" s="25"/>
      <c r="H17" s="26">
        <v>16</v>
      </c>
      <c r="I17" s="25"/>
      <c r="J17" s="25"/>
      <c r="K17" s="33"/>
      <c r="L17" t="s">
        <v>231</v>
      </c>
      <c r="M17" s="33"/>
      <c r="N17" s="33"/>
      <c r="O17" s="33"/>
      <c r="P17" s="33" t="e" cm="1">
        <f t="array" aca="1" ref="P17" ca="1">IF(COUNTIF(INDIRECT(ADDRESS(3,1,1,1,"DHCP")&amp;":"&amp;ADDRESS(A17,1,4,1)),"*END*")&gt;0,"",INDIRECT(ADDRESS(A17,4,4,1,"DHCP")))</f>
        <v>#REF!</v>
      </c>
      <c r="Q17" s="33"/>
      <c r="R17" s="33" t="e" cm="1">
        <f t="array" aca="1" ref="R17" ca="1">IF(COUNTIF(INDIRECT(ADDRESS(3,1,1,1,"DRGs")&amp;":"&amp;ADDRESS(A17,1,4,1)),"*END*")&gt;0,"",INDIRECT(ADDRESS(A17,3,4,1,"DRGs")))</f>
        <v>#REF!</v>
      </c>
      <c r="S17" s="33"/>
      <c r="T17" s="33"/>
      <c r="U17" s="34"/>
      <c r="V17" s="33"/>
      <c r="W17" s="33"/>
      <c r="X17" s="33"/>
      <c r="Y17" s="33" t="e" cm="1">
        <f t="array" aca="1" ref="Y17" ca="1">IF(COUNTIF(INDIRECT(ADDRESS(3,1,1,1,"DedicatedVMHosts")&amp;":"&amp;ADDRESS(A17,1,4,1)),"*END*")&gt;0,"",INDIRECT(ADDRESS(A17,3,4,1,"DedicatedVMHosts")))</f>
        <v>#REF!</v>
      </c>
      <c r="Z17" s="33" t="e" cm="1">
        <f t="array" aca="1" ref="Z17" ca="1">IF(COUNTIF(INDIRECT(ADDRESS(3,1,1,1,"instances")&amp;":"&amp;ADDRESS(A17,1,4,1)),"*END*")&gt;0,"",INDIRECT(ADDRESS(A17,4,4,1,"instances")))</f>
        <v>#REF!</v>
      </c>
      <c r="AA17" s="33"/>
      <c r="AB17" s="33"/>
      <c r="AC17" s="33"/>
      <c r="AD17" s="33"/>
      <c r="AE17" s="33"/>
      <c r="AF17" s="33"/>
      <c r="AG17" s="33"/>
      <c r="AH17" s="33"/>
      <c r="AI17" s="33"/>
      <c r="AJ17" s="33" t="s">
        <v>109</v>
      </c>
      <c r="AK17" s="36"/>
      <c r="AL17" s="33"/>
      <c r="AM17" s="33"/>
      <c r="AN17" s="33"/>
      <c r="AU17" s="46" t="str">
        <f t="shared" ca="1" si="1"/>
        <v/>
      </c>
    </row>
    <row r="18" spans="1:47" s="32" customFormat="1" x14ac:dyDescent="0.3">
      <c r="A18" s="32">
        <v>19</v>
      </c>
      <c r="B18" s="32" t="str" cm="1">
        <f t="array" aca="1" ref="B18" ca="1">IF(COUNTIF(INDIRECT(ADDRESS(3,1,1,1,"VCNS")&amp;":"&amp;ADDRESS(A18,18,4,1)),"*END*")&gt;0,"","VCN"&amp;"::"&amp;INDIRECT(ADDRESS(A18,3,4,1,"VCNS")))</f>
        <v/>
      </c>
      <c r="C18" s="32" t="str" cm="1">
        <f t="array" aca="1" ref="C18" ca="1">IF(COUNTIF(INDIRECT(ADDRESS(3,1,1,1,"VCNS")&amp;":"&amp;ADDRESS(A18,1,4,1)),"*END*")&gt;0,"",INDIRECT(ADDRESS(A18,3,4,1,"VCNS")))</f>
        <v/>
      </c>
      <c r="E18" s="25" t="str" cm="1">
        <f t="array" aca="1" ref="E18" ca="1">_xlfn.IFNA(IF($H18+1&gt;$G$2,"",INDEX(INDIRECT("SubnetsVLANs!$C$"&amp;$H18+2&amp;":$C$"&amp;$G$2)&amp;"_"&amp;INDIRECT("SubnetsVLANs!$D$"&amp;$H18+2&amp;":$D$"&amp;$G$2),MATCH("Subnet*",INDIRECT("SubnetsVLANs!$E$"&amp;$H18+2&amp;":$E$"&amp;$G$2),0))),"")</f>
        <v/>
      </c>
      <c r="F18" s="25" t="str">
        <f t="shared" ca="1" si="0"/>
        <v/>
      </c>
      <c r="G18" s="25"/>
      <c r="H18" s="26">
        <v>17</v>
      </c>
      <c r="I18" s="25"/>
      <c r="J18" s="25"/>
      <c r="K18" s="33"/>
      <c r="L18" t="s">
        <v>232</v>
      </c>
      <c r="M18" s="33"/>
      <c r="N18" s="33"/>
      <c r="O18" s="33"/>
      <c r="P18" s="33" t="e" cm="1">
        <f t="array" aca="1" ref="P18" ca="1">IF(COUNTIF(INDIRECT(ADDRESS(3,1,1,1,"DHCP")&amp;":"&amp;ADDRESS(A18,1,4,1)),"*END*")&gt;0,"",INDIRECT(ADDRESS(A18,4,4,1,"DHCP")))</f>
        <v>#REF!</v>
      </c>
      <c r="Q18" s="33"/>
      <c r="R18" s="33" t="e" cm="1">
        <f t="array" aca="1" ref="R18" ca="1">IF(COUNTIF(INDIRECT(ADDRESS(3,1,1,1,"DRGs")&amp;":"&amp;ADDRESS(A18,1,4,1)),"*END*")&gt;0,"",INDIRECT(ADDRESS(A18,3,4,1,"DRGs")))</f>
        <v>#REF!</v>
      </c>
      <c r="S18" s="33"/>
      <c r="T18" s="33"/>
      <c r="U18" s="34"/>
      <c r="V18" s="33"/>
      <c r="W18" s="33"/>
      <c r="X18" s="33"/>
      <c r="Y18" s="33" t="e" cm="1">
        <f t="array" aca="1" ref="Y18" ca="1">IF(COUNTIF(INDIRECT(ADDRESS(3,1,1,1,"DedicatedVMHosts")&amp;":"&amp;ADDRESS(A18,1,4,1)),"*END*")&gt;0,"",INDIRECT(ADDRESS(A18,3,4,1,"DedicatedVMHosts")))</f>
        <v>#REF!</v>
      </c>
      <c r="Z18" s="33" t="e" cm="1">
        <f t="array" aca="1" ref="Z18" ca="1">IF(COUNTIF(INDIRECT(ADDRESS(3,1,1,1,"instances")&amp;":"&amp;ADDRESS(A18,1,4,1)),"*END*")&gt;0,"",INDIRECT(ADDRESS(A18,4,4,1,"instances")))</f>
        <v>#REF!</v>
      </c>
      <c r="AA18" s="33"/>
      <c r="AB18" s="33"/>
      <c r="AC18" s="33"/>
      <c r="AD18" s="33"/>
      <c r="AE18" s="33"/>
      <c r="AF18" s="33"/>
      <c r="AG18" s="33"/>
      <c r="AH18" s="33"/>
      <c r="AI18" s="33"/>
      <c r="AJ18" s="33" t="s">
        <v>110</v>
      </c>
      <c r="AK18" s="36"/>
      <c r="AL18" s="33"/>
      <c r="AM18" s="33"/>
      <c r="AN18" s="33"/>
      <c r="AU18" s="46" t="str">
        <f t="shared" ca="1" si="1"/>
        <v/>
      </c>
    </row>
    <row r="19" spans="1:47" s="32" customFormat="1" x14ac:dyDescent="0.3">
      <c r="A19" s="32">
        <v>20</v>
      </c>
      <c r="B19" s="32" t="str" cm="1">
        <f t="array" aca="1" ref="B19" ca="1">IF(COUNTIF(INDIRECT(ADDRESS(3,1,1,1,"VCNS")&amp;":"&amp;ADDRESS(A19,18,4,1)),"*END*")&gt;0,"","VCN"&amp;"::"&amp;INDIRECT(ADDRESS(A19,3,4,1,"VCNS")))</f>
        <v/>
      </c>
      <c r="C19" s="32" t="str" cm="1">
        <f t="array" aca="1" ref="C19" ca="1">IF(COUNTIF(INDIRECT(ADDRESS(3,1,1,1,"VCNS")&amp;":"&amp;ADDRESS(A19,1,4,1)),"*END*")&gt;0,"",INDIRECT(ADDRESS(A19,3,4,1,"VCNS")))</f>
        <v/>
      </c>
      <c r="E19" s="25" t="str" cm="1">
        <f t="array" aca="1" ref="E19" ca="1">_xlfn.IFNA(IF($H19+1&gt;$G$2,"",INDEX(INDIRECT("SubnetsVLANs!$C$"&amp;$H19+2&amp;":$C$"&amp;$G$2)&amp;"_"&amp;INDIRECT("SubnetsVLANs!$D$"&amp;$H19+2&amp;":$D$"&amp;$G$2),MATCH("Subnet*",INDIRECT("SubnetsVLANs!$E$"&amp;$H19+2&amp;":$E$"&amp;$G$2),0))),"")</f>
        <v/>
      </c>
      <c r="F19" s="25" t="str">
        <f t="shared" ca="1" si="0"/>
        <v/>
      </c>
      <c r="G19" s="25"/>
      <c r="H19" s="26">
        <v>18</v>
      </c>
      <c r="I19" s="25"/>
      <c r="J19" s="25"/>
      <c r="K19" s="33"/>
      <c r="L19" t="s">
        <v>407</v>
      </c>
      <c r="M19" s="33"/>
      <c r="N19" s="33"/>
      <c r="O19" s="33"/>
      <c r="P19" s="33" t="e" cm="1">
        <f t="array" aca="1" ref="P19" ca="1">IF(COUNTIF(INDIRECT(ADDRESS(3,1,1,1,"DHCP")&amp;":"&amp;ADDRESS(A19,1,4,1)),"*END*")&gt;0,"",INDIRECT(ADDRESS(A19,4,4,1,"DHCP")))</f>
        <v>#REF!</v>
      </c>
      <c r="Q19" s="33"/>
      <c r="R19" s="33" t="e" cm="1">
        <f t="array" aca="1" ref="R19" ca="1">IF(COUNTIF(INDIRECT(ADDRESS(3,1,1,1,"DRGs")&amp;":"&amp;ADDRESS(A19,1,4,1)),"*END*")&gt;0,"",INDIRECT(ADDRESS(A19,3,4,1,"DRGs")))</f>
        <v>#REF!</v>
      </c>
      <c r="S19" s="33"/>
      <c r="T19" s="33"/>
      <c r="U19" s="34"/>
      <c r="V19" s="33"/>
      <c r="W19" s="33"/>
      <c r="X19" s="33"/>
      <c r="Y19" s="33" t="e" cm="1">
        <f t="array" aca="1" ref="Y19" ca="1">IF(COUNTIF(INDIRECT(ADDRESS(3,1,1,1,"DedicatedVMHosts")&amp;":"&amp;ADDRESS(A19,1,4,1)),"*END*")&gt;0,"",INDIRECT(ADDRESS(A19,3,4,1,"DedicatedVMHosts")))</f>
        <v>#REF!</v>
      </c>
      <c r="Z19" s="33" t="e" cm="1">
        <f t="array" aca="1" ref="Z19" ca="1">IF(COUNTIF(INDIRECT(ADDRESS(3,1,1,1,"instances")&amp;":"&amp;ADDRESS(A19,1,4,1)),"*END*")&gt;0,"",INDIRECT(ADDRESS(A19,4,4,1,"instances")))</f>
        <v>#REF!</v>
      </c>
      <c r="AA19" s="33"/>
      <c r="AB19" s="33"/>
      <c r="AC19" s="33"/>
      <c r="AD19" s="33"/>
      <c r="AE19" s="33"/>
      <c r="AF19" s="33"/>
      <c r="AG19" s="33"/>
      <c r="AH19" s="33"/>
      <c r="AI19" s="33"/>
      <c r="AJ19" s="33" t="s">
        <v>111</v>
      </c>
      <c r="AK19" s="36"/>
      <c r="AL19" s="33"/>
      <c r="AM19" s="33"/>
      <c r="AN19" s="33"/>
      <c r="AU19" s="46" t="str">
        <f t="shared" ca="1" si="1"/>
        <v/>
      </c>
    </row>
    <row r="20" spans="1:47" s="32" customFormat="1" x14ac:dyDescent="0.3">
      <c r="A20" s="32">
        <v>21</v>
      </c>
      <c r="B20" s="32" t="str" cm="1">
        <f t="array" aca="1" ref="B20" ca="1">IF(COUNTIF(INDIRECT(ADDRESS(3,1,1,1,"VCNS")&amp;":"&amp;ADDRESS(A20,18,4,1)),"*END*")&gt;0,"","VCN"&amp;"::"&amp;INDIRECT(ADDRESS(A20,3,4,1,"VCNS")))</f>
        <v/>
      </c>
      <c r="C20" s="32" t="str" cm="1">
        <f t="array" aca="1" ref="C20" ca="1">IF(COUNTIF(INDIRECT(ADDRESS(3,1,1,1,"VCNS")&amp;":"&amp;ADDRESS(A20,1,4,1)),"*END*")&gt;0,"",INDIRECT(ADDRESS(A20,3,4,1,"VCNS")))</f>
        <v/>
      </c>
      <c r="E20" s="25" t="str" cm="1">
        <f t="array" aca="1" ref="E20" ca="1">_xlfn.IFNA(IF($H20+1&gt;$G$2,"",INDEX(INDIRECT("SubnetsVLANs!$C$"&amp;$H20+2&amp;":$C$"&amp;$G$2)&amp;"_"&amp;INDIRECT("SubnetsVLANs!$D$"&amp;$H20+2&amp;":$D$"&amp;$G$2),MATCH("Subnet*",INDIRECT("SubnetsVLANs!$E$"&amp;$H20+2&amp;":$E$"&amp;$G$2),0))),"")</f>
        <v/>
      </c>
      <c r="F20" s="25" t="str">
        <f t="shared" ca="1" si="0"/>
        <v/>
      </c>
      <c r="G20" s="25"/>
      <c r="H20" s="26">
        <v>19</v>
      </c>
      <c r="I20" s="25"/>
      <c r="J20" s="25"/>
      <c r="K20" s="33"/>
      <c r="L20" t="s">
        <v>246</v>
      </c>
      <c r="M20" s="33"/>
      <c r="N20" s="33"/>
      <c r="O20" s="33"/>
      <c r="P20" s="33" t="e" cm="1">
        <f t="array" aca="1" ref="P20" ca="1">IF(COUNTIF(INDIRECT(ADDRESS(3,1,1,1,"DHCP")&amp;":"&amp;ADDRESS(A20,1,4,1)),"*END*")&gt;0,"",INDIRECT(ADDRESS(A20,4,4,1,"DHCP")))</f>
        <v>#REF!</v>
      </c>
      <c r="Q20" s="33"/>
      <c r="R20" s="33" t="e" cm="1">
        <f t="array" aca="1" ref="R20" ca="1">IF(COUNTIF(INDIRECT(ADDRESS(3,1,1,1,"DRGs")&amp;":"&amp;ADDRESS(A20,1,4,1)),"*END*")&gt;0,"",INDIRECT(ADDRESS(A20,3,4,1,"DRGs")))</f>
        <v>#REF!</v>
      </c>
      <c r="S20" s="33"/>
      <c r="T20" s="33"/>
      <c r="U20" s="34"/>
      <c r="V20" s="33"/>
      <c r="W20" s="33"/>
      <c r="X20" s="33"/>
      <c r="Y20" s="33" t="e" cm="1">
        <f t="array" aca="1" ref="Y20" ca="1">IF(COUNTIF(INDIRECT(ADDRESS(3,1,1,1,"DedicatedVMHosts")&amp;":"&amp;ADDRESS(A20,1,4,1)),"*END*")&gt;0,"",INDIRECT(ADDRESS(A20,3,4,1,"DedicatedVMHosts")))</f>
        <v>#REF!</v>
      </c>
      <c r="Z20" s="33" t="e" cm="1">
        <f t="array" aca="1" ref="Z20" ca="1">IF(COUNTIF(INDIRECT(ADDRESS(3,1,1,1,"instances")&amp;":"&amp;ADDRESS(A20,1,4,1)),"*END*")&gt;0,"",INDIRECT(ADDRESS(A20,4,4,1,"instances")))</f>
        <v>#REF!</v>
      </c>
      <c r="AA20" s="33"/>
      <c r="AB20" s="33"/>
      <c r="AC20" s="33"/>
      <c r="AD20" s="33"/>
      <c r="AE20" s="33"/>
      <c r="AF20" s="33"/>
      <c r="AG20" s="33"/>
      <c r="AH20" s="33"/>
      <c r="AI20" s="33"/>
      <c r="AJ20" s="33" t="s">
        <v>112</v>
      </c>
      <c r="AK20" s="36"/>
      <c r="AL20" s="33"/>
      <c r="AM20" s="33"/>
      <c r="AN20" s="33"/>
      <c r="AU20" s="46" t="str">
        <f t="shared" ca="1" si="1"/>
        <v/>
      </c>
    </row>
    <row r="21" spans="1:47" s="32" customFormat="1" x14ac:dyDescent="0.3">
      <c r="A21" s="32">
        <v>22</v>
      </c>
      <c r="B21" s="32" t="str" cm="1">
        <f t="array" aca="1" ref="B21" ca="1">IF(COUNTIF(INDIRECT(ADDRESS(3,1,1,1,"VCNS")&amp;":"&amp;ADDRESS(A21,18,4,1)),"*END*")&gt;0,"","VCN"&amp;"::"&amp;INDIRECT(ADDRESS(A21,3,4,1,"VCNS")))</f>
        <v/>
      </c>
      <c r="C21" s="32" t="str" cm="1">
        <f t="array" aca="1" ref="C21" ca="1">IF(COUNTIF(INDIRECT(ADDRESS(3,1,1,1,"VCNS")&amp;":"&amp;ADDRESS(A21,1,4,1)),"*END*")&gt;0,"",INDIRECT(ADDRESS(A21,3,4,1,"VCNS")))</f>
        <v/>
      </c>
      <c r="E21" s="25" t="str" cm="1">
        <f t="array" aca="1" ref="E21" ca="1">_xlfn.IFNA(IF($H21+1&gt;$G$2,"",INDEX(INDIRECT("SubnetsVLANs!$C$"&amp;$H21+2&amp;":$C$"&amp;$G$2)&amp;"_"&amp;INDIRECT("SubnetsVLANs!$D$"&amp;$H21+2&amp;":$D$"&amp;$G$2),MATCH("Subnet*",INDIRECT("SubnetsVLANs!$E$"&amp;$H21+2&amp;":$E$"&amp;$G$2),0))),"")</f>
        <v/>
      </c>
      <c r="F21" s="25" t="str">
        <f t="shared" ca="1" si="0"/>
        <v/>
      </c>
      <c r="G21" s="25"/>
      <c r="H21" s="26">
        <v>20</v>
      </c>
      <c r="I21" s="25"/>
      <c r="J21" s="25"/>
      <c r="K21" s="33"/>
      <c r="L21" t="s">
        <v>198</v>
      </c>
      <c r="M21" s="33"/>
      <c r="N21" s="33"/>
      <c r="O21" s="33"/>
      <c r="P21" s="33" t="e" cm="1">
        <f t="array" aca="1" ref="P21" ca="1">IF(COUNTIF(INDIRECT(ADDRESS(3,1,1,1,"DHCP")&amp;":"&amp;ADDRESS(A21,1,4,1)),"*END*")&gt;0,"",INDIRECT(ADDRESS(A21,4,4,1,"DHCP")))</f>
        <v>#REF!</v>
      </c>
      <c r="Q21" s="33"/>
      <c r="R21" s="33" t="e" cm="1">
        <f t="array" aca="1" ref="R21" ca="1">IF(COUNTIF(INDIRECT(ADDRESS(3,1,1,1,"DRGs")&amp;":"&amp;ADDRESS(A21,1,4,1)),"*END*")&gt;0,"",INDIRECT(ADDRESS(A21,3,4,1,"DRGs")))</f>
        <v>#REF!</v>
      </c>
      <c r="S21" s="33"/>
      <c r="T21" s="33"/>
      <c r="U21" s="34"/>
      <c r="V21" s="33"/>
      <c r="W21" s="33"/>
      <c r="X21" s="33"/>
      <c r="Y21" s="33" t="e" cm="1">
        <f t="array" aca="1" ref="Y21" ca="1">IF(COUNTIF(INDIRECT(ADDRESS(3,1,1,1,"DedicatedVMHosts")&amp;":"&amp;ADDRESS(A21,1,4,1)),"*END*")&gt;0,"",INDIRECT(ADDRESS(A21,3,4,1,"DedicatedVMHosts")))</f>
        <v>#REF!</v>
      </c>
      <c r="Z21" s="33" t="e" cm="1">
        <f t="array" aca="1" ref="Z21" ca="1">IF(COUNTIF(INDIRECT(ADDRESS(3,1,1,1,"instances")&amp;":"&amp;ADDRESS(A21,1,4,1)),"*END*")&gt;0,"",INDIRECT(ADDRESS(A21,4,4,1,"instances")))</f>
        <v>#REF!</v>
      </c>
      <c r="AA21" s="33"/>
      <c r="AB21" s="33"/>
      <c r="AC21" s="33"/>
      <c r="AD21" s="33"/>
      <c r="AE21" s="33"/>
      <c r="AF21" s="33"/>
      <c r="AG21" s="33"/>
      <c r="AH21" s="33"/>
      <c r="AI21" s="33"/>
      <c r="AJ21" s="33" t="s">
        <v>113</v>
      </c>
      <c r="AK21" s="36"/>
      <c r="AL21" s="33"/>
      <c r="AM21" s="33"/>
      <c r="AN21" s="33"/>
      <c r="AU21" s="46" t="str">
        <f t="shared" ca="1" si="1"/>
        <v/>
      </c>
    </row>
    <row r="22" spans="1:47" s="32" customFormat="1" x14ac:dyDescent="0.3">
      <c r="A22" s="32">
        <v>23</v>
      </c>
      <c r="B22" s="32" t="str" cm="1">
        <f t="array" aca="1" ref="B22" ca="1">IF(COUNTIF(INDIRECT(ADDRESS(3,1,1,1,"VCNS")&amp;":"&amp;ADDRESS(A22,18,4,1)),"*END*")&gt;0,"","VCN"&amp;"::"&amp;INDIRECT(ADDRESS(A22,3,4,1,"VCNS")))</f>
        <v/>
      </c>
      <c r="C22" s="32" t="str" cm="1">
        <f t="array" aca="1" ref="C22" ca="1">IF(COUNTIF(INDIRECT(ADDRESS(3,1,1,1,"VCNS")&amp;":"&amp;ADDRESS(A22,1,4,1)),"*END*")&gt;0,"",INDIRECT(ADDRESS(A22,3,4,1,"VCNS")))</f>
        <v/>
      </c>
      <c r="E22" s="25" t="str" cm="1">
        <f t="array" aca="1" ref="E22" ca="1">_xlfn.IFNA(IF($H22+1&gt;$G$2,"",INDEX(INDIRECT("SubnetsVLANs!$C$"&amp;$H22+2&amp;":$C$"&amp;$G$2)&amp;"_"&amp;INDIRECT("SubnetsVLANs!$D$"&amp;$H22+2&amp;":$D$"&amp;$G$2),MATCH("Subnet*",INDIRECT("SubnetsVLANs!$E$"&amp;$H22+2&amp;":$E$"&amp;$G$2),0))),"")</f>
        <v/>
      </c>
      <c r="F22" s="25" t="str">
        <f t="shared" ca="1" si="0"/>
        <v/>
      </c>
      <c r="G22" s="25"/>
      <c r="H22" s="26">
        <v>21</v>
      </c>
      <c r="I22" s="25"/>
      <c r="J22" s="25"/>
      <c r="K22" s="33"/>
      <c r="L22" t="s">
        <v>247</v>
      </c>
      <c r="M22" s="33"/>
      <c r="N22" s="33"/>
      <c r="O22" s="33"/>
      <c r="P22" s="33" t="e" cm="1">
        <f t="array" aca="1" ref="P22" ca="1">IF(COUNTIF(INDIRECT(ADDRESS(3,1,1,1,"DHCP")&amp;":"&amp;ADDRESS(A22,1,4,1)),"*END*")&gt;0,"",INDIRECT(ADDRESS(A22,4,4,1,"DHCP")))</f>
        <v>#REF!</v>
      </c>
      <c r="Q22" s="33"/>
      <c r="R22" s="33" t="e" cm="1">
        <f t="array" aca="1" ref="R22" ca="1">IF(COUNTIF(INDIRECT(ADDRESS(3,1,1,1,"DRGs")&amp;":"&amp;ADDRESS(A22,1,4,1)),"*END*")&gt;0,"",INDIRECT(ADDRESS(A22,3,4,1,"DRGs")))</f>
        <v>#REF!</v>
      </c>
      <c r="S22" s="33"/>
      <c r="T22" s="33"/>
      <c r="U22" s="34"/>
      <c r="V22" s="33"/>
      <c r="W22" s="33"/>
      <c r="X22" s="33"/>
      <c r="Y22" s="33" t="e" cm="1">
        <f t="array" aca="1" ref="Y22" ca="1">IF(COUNTIF(INDIRECT(ADDRESS(3,1,1,1,"DedicatedVMHosts")&amp;":"&amp;ADDRESS(A22,1,4,1)),"*END*")&gt;0,"",INDIRECT(ADDRESS(A22,3,4,1,"DedicatedVMHosts")))</f>
        <v>#REF!</v>
      </c>
      <c r="Z22" s="33" t="e" cm="1">
        <f t="array" aca="1" ref="Z22" ca="1">IF(COUNTIF(INDIRECT(ADDRESS(3,1,1,1,"instances")&amp;":"&amp;ADDRESS(A22,1,4,1)),"*END*")&gt;0,"",INDIRECT(ADDRESS(A22,4,4,1,"instances")))</f>
        <v>#REF!</v>
      </c>
      <c r="AA22" s="33"/>
      <c r="AB22" s="33"/>
      <c r="AC22" s="33"/>
      <c r="AD22" s="33"/>
      <c r="AE22" s="33"/>
      <c r="AF22" s="33"/>
      <c r="AG22" s="33"/>
      <c r="AH22" s="33"/>
      <c r="AI22" s="33"/>
      <c r="AJ22" s="33" t="s">
        <v>114</v>
      </c>
      <c r="AK22" s="36"/>
      <c r="AL22" s="33"/>
      <c r="AM22" s="33"/>
      <c r="AN22" s="33"/>
      <c r="AU22" s="46" t="str">
        <f t="shared" ca="1" si="1"/>
        <v/>
      </c>
    </row>
    <row r="23" spans="1:47" s="32" customFormat="1" x14ac:dyDescent="0.3">
      <c r="A23" s="32">
        <v>24</v>
      </c>
      <c r="B23" s="32" t="str" cm="1">
        <f t="array" aca="1" ref="B23" ca="1">IF(COUNTIF(INDIRECT(ADDRESS(3,1,1,1,"VCNS")&amp;":"&amp;ADDRESS(A23,18,4,1)),"*END*")&gt;0,"","VCN"&amp;"::"&amp;INDIRECT(ADDRESS(A23,3,4,1,"VCNS")))</f>
        <v/>
      </c>
      <c r="C23" s="32" t="str" cm="1">
        <f t="array" aca="1" ref="C23" ca="1">IF(COUNTIF(INDIRECT(ADDRESS(3,1,1,1,"VCNS")&amp;":"&amp;ADDRESS(A23,1,4,1)),"*END*")&gt;0,"",INDIRECT(ADDRESS(A23,3,4,1,"VCNS")))</f>
        <v/>
      </c>
      <c r="E23" s="25" t="str" cm="1">
        <f t="array" aca="1" ref="E23" ca="1">_xlfn.IFNA(IF($H23+1&gt;$G$2,"",INDEX(INDIRECT("SubnetsVLANs!$C$"&amp;$H23+2&amp;":$C$"&amp;$G$2)&amp;"_"&amp;INDIRECT("SubnetsVLANs!$D$"&amp;$H23+2&amp;":$D$"&amp;$G$2),MATCH("Subnet*",INDIRECT("SubnetsVLANs!$E$"&amp;$H23+2&amp;":$E$"&amp;$G$2),0))),"")</f>
        <v/>
      </c>
      <c r="F23" s="25" t="str">
        <f t="shared" ca="1" si="0"/>
        <v/>
      </c>
      <c r="G23" s="25"/>
      <c r="H23" s="26">
        <v>22</v>
      </c>
      <c r="I23" s="25"/>
      <c r="J23" s="25"/>
      <c r="K23" s="33"/>
      <c r="L23" t="s">
        <v>233</v>
      </c>
      <c r="M23" s="33"/>
      <c r="N23" s="33"/>
      <c r="O23" s="33"/>
      <c r="P23" s="33" t="e" cm="1">
        <f t="array" aca="1" ref="P23" ca="1">IF(COUNTIF(INDIRECT(ADDRESS(3,1,1,1,"DHCP")&amp;":"&amp;ADDRESS(A23,1,4,1)),"*END*")&gt;0,"",INDIRECT(ADDRESS(A23,4,4,1,"DHCP")))</f>
        <v>#REF!</v>
      </c>
      <c r="Q23" s="33"/>
      <c r="R23" s="33" t="e" cm="1">
        <f t="array" aca="1" ref="R23" ca="1">IF(COUNTIF(INDIRECT(ADDRESS(3,1,1,1,"DRGs")&amp;":"&amp;ADDRESS(A23,1,4,1)),"*END*")&gt;0,"",INDIRECT(ADDRESS(A23,3,4,1,"DRGs")))</f>
        <v>#REF!</v>
      </c>
      <c r="S23" s="33"/>
      <c r="T23" s="33"/>
      <c r="U23" s="34"/>
      <c r="V23" s="33"/>
      <c r="W23" s="33"/>
      <c r="X23" s="33"/>
      <c r="Y23" s="33" t="e" cm="1">
        <f t="array" aca="1" ref="Y23" ca="1">IF(COUNTIF(INDIRECT(ADDRESS(3,1,1,1,"DedicatedVMHosts")&amp;":"&amp;ADDRESS(A23,1,4,1)),"*END*")&gt;0,"",INDIRECT(ADDRESS(A23,3,4,1,"DedicatedVMHosts")))</f>
        <v>#REF!</v>
      </c>
      <c r="Z23" s="33" t="e" cm="1">
        <f t="array" aca="1" ref="Z23" ca="1">IF(COUNTIF(INDIRECT(ADDRESS(3,1,1,1,"instances")&amp;":"&amp;ADDRESS(A23,1,4,1)),"*END*")&gt;0,"",INDIRECT(ADDRESS(A23,4,4,1,"instances")))</f>
        <v>#REF!</v>
      </c>
      <c r="AA23" s="33"/>
      <c r="AB23" s="33"/>
      <c r="AC23" s="33"/>
      <c r="AD23" s="33"/>
      <c r="AE23" s="33"/>
      <c r="AF23" s="33"/>
      <c r="AG23" s="33"/>
      <c r="AH23" s="33"/>
      <c r="AI23" s="33"/>
      <c r="AJ23" s="33" t="s">
        <v>115</v>
      </c>
      <c r="AK23" s="36"/>
      <c r="AL23" s="33"/>
      <c r="AM23" s="33"/>
      <c r="AN23" s="33"/>
      <c r="AU23" s="46" t="str">
        <f t="shared" ca="1" si="1"/>
        <v/>
      </c>
    </row>
    <row r="24" spans="1:47" s="32" customFormat="1" x14ac:dyDescent="0.3">
      <c r="A24" s="32">
        <v>25</v>
      </c>
      <c r="B24" s="32" t="str" cm="1">
        <f t="array" aca="1" ref="B24" ca="1">IF(COUNTIF(INDIRECT(ADDRESS(3,1,1,1,"VCNS")&amp;":"&amp;ADDRESS(A24,18,4,1)),"*END*")&gt;0,"","VCN"&amp;"::"&amp;INDIRECT(ADDRESS(A24,3,4,1,"VCNS")))</f>
        <v/>
      </c>
      <c r="C24" s="32" t="str" cm="1">
        <f t="array" aca="1" ref="C24" ca="1">IF(COUNTIF(INDIRECT(ADDRESS(3,1,1,1,"VCNS")&amp;":"&amp;ADDRESS(A24,1,4,1)),"*END*")&gt;0,"",INDIRECT(ADDRESS(A24,3,4,1,"VCNS")))</f>
        <v/>
      </c>
      <c r="E24" s="25" t="str" cm="1">
        <f t="array" aca="1" ref="E24" ca="1">_xlfn.IFNA(IF($H24+1&gt;$G$2,"",INDEX(INDIRECT("SubnetsVLANs!$C$"&amp;$H24+2&amp;":$C$"&amp;$G$2)&amp;"_"&amp;INDIRECT("SubnetsVLANs!$D$"&amp;$H24+2&amp;":$D$"&amp;$G$2),MATCH("Subnet*",INDIRECT("SubnetsVLANs!$E$"&amp;$H24+2&amp;":$E$"&amp;$G$2),0))),"")</f>
        <v/>
      </c>
      <c r="F24" s="25" t="str">
        <f t="shared" ca="1" si="0"/>
        <v/>
      </c>
      <c r="G24" s="25"/>
      <c r="H24" s="26">
        <v>23</v>
      </c>
      <c r="I24" s="25"/>
      <c r="J24" s="25"/>
      <c r="K24" s="33"/>
      <c r="L24" t="s">
        <v>234</v>
      </c>
      <c r="M24" s="33"/>
      <c r="N24" s="33"/>
      <c r="O24" s="33"/>
      <c r="P24" s="33" t="e" cm="1">
        <f t="array" aca="1" ref="P24" ca="1">IF(COUNTIF(INDIRECT(ADDRESS(3,1,1,1,"DHCP")&amp;":"&amp;ADDRESS(A24,1,4,1)),"*END*")&gt;0,"",INDIRECT(ADDRESS(A24,4,4,1,"DHCP")))</f>
        <v>#REF!</v>
      </c>
      <c r="Q24" s="33"/>
      <c r="R24" s="33" t="e" cm="1">
        <f t="array" aca="1" ref="R24" ca="1">IF(COUNTIF(INDIRECT(ADDRESS(3,1,1,1,"DRGs")&amp;":"&amp;ADDRESS(A24,1,4,1)),"*END*")&gt;0,"",INDIRECT(ADDRESS(A24,3,4,1,"DRGs")))</f>
        <v>#REF!</v>
      </c>
      <c r="S24" s="33"/>
      <c r="T24" s="33"/>
      <c r="U24" s="33"/>
      <c r="V24" s="33"/>
      <c r="W24" s="33"/>
      <c r="X24" s="33"/>
      <c r="Y24" s="33" t="e" cm="1">
        <f t="array" aca="1" ref="Y24" ca="1">IF(COUNTIF(INDIRECT(ADDRESS(3,1,1,1,"DedicatedVMHosts")&amp;":"&amp;ADDRESS(A24,1,4,1)),"*END*")&gt;0,"",INDIRECT(ADDRESS(A24,3,4,1,"DedicatedVMHosts")))</f>
        <v>#REF!</v>
      </c>
      <c r="Z24" s="33" t="e" cm="1">
        <f t="array" aca="1" ref="Z24" ca="1">IF(COUNTIF(INDIRECT(ADDRESS(3,1,1,1,"instances")&amp;":"&amp;ADDRESS(A24,1,4,1)),"*END*")&gt;0,"",INDIRECT(ADDRESS(A24,4,4,1,"instances")))</f>
        <v>#REF!</v>
      </c>
      <c r="AA24" s="33"/>
      <c r="AB24" s="33"/>
      <c r="AC24" s="33"/>
      <c r="AD24" s="33"/>
      <c r="AE24" s="33"/>
      <c r="AF24" s="33"/>
      <c r="AG24" s="33"/>
      <c r="AH24" s="33"/>
      <c r="AI24" s="33"/>
      <c r="AJ24" s="33" t="s">
        <v>116</v>
      </c>
      <c r="AK24" s="36"/>
      <c r="AL24" s="33"/>
      <c r="AM24" s="33"/>
      <c r="AN24" s="33"/>
      <c r="AU24" s="46" t="str">
        <f t="shared" ca="1" si="1"/>
        <v/>
      </c>
    </row>
    <row r="25" spans="1:47" s="32" customFormat="1" x14ac:dyDescent="0.3">
      <c r="A25" s="32">
        <v>26</v>
      </c>
      <c r="B25" s="32" t="str" cm="1">
        <f t="array" aca="1" ref="B25" ca="1">IF(COUNTIF(INDIRECT(ADDRESS(3,1,1,1,"VCNS")&amp;":"&amp;ADDRESS(A25,18,4,1)),"*END*")&gt;0,"","VCN"&amp;"::"&amp;INDIRECT(ADDRESS(A25,3,4,1,"VCNS")))</f>
        <v/>
      </c>
      <c r="C25" s="32" t="str" cm="1">
        <f t="array" aca="1" ref="C25" ca="1">IF(COUNTIF(INDIRECT(ADDRESS(3,1,1,1,"VCNS")&amp;":"&amp;ADDRESS(A25,1,4,1)),"*END*")&gt;0,"",INDIRECT(ADDRESS(A25,3,4,1,"VCNS")))</f>
        <v/>
      </c>
      <c r="E25" s="25" t="str" cm="1">
        <f t="array" aca="1" ref="E25" ca="1">_xlfn.IFNA(IF($H25+1&gt;$G$2,"",INDEX(INDIRECT("SubnetsVLANs!$C$"&amp;$H25+2&amp;":$C$"&amp;$G$2)&amp;"_"&amp;INDIRECT("SubnetsVLANs!$D$"&amp;$H25+2&amp;":$D$"&amp;$G$2),MATCH("Subnet*",INDIRECT("SubnetsVLANs!$E$"&amp;$H25+2&amp;":$E$"&amp;$G$2),0))),"")</f>
        <v/>
      </c>
      <c r="F25" s="25" t="str">
        <f t="shared" ca="1" si="0"/>
        <v/>
      </c>
      <c r="G25" s="25"/>
      <c r="H25" s="26">
        <v>24</v>
      </c>
      <c r="I25" s="25"/>
      <c r="J25" s="25"/>
      <c r="K25" s="33"/>
      <c r="L25" t="s">
        <v>199</v>
      </c>
      <c r="M25" s="33"/>
      <c r="N25" s="33"/>
      <c r="O25" s="33"/>
      <c r="P25" s="33" t="e" cm="1">
        <f t="array" aca="1" ref="P25" ca="1">IF(COUNTIF(INDIRECT(ADDRESS(3,1,1,1,"DHCP")&amp;":"&amp;ADDRESS(A25,1,4,1)),"*END*")&gt;0,"",INDIRECT(ADDRESS(A25,4,4,1,"DHCP")))</f>
        <v>#REF!</v>
      </c>
      <c r="Q25" s="33"/>
      <c r="R25" s="33" t="e" cm="1">
        <f t="array" aca="1" ref="R25" ca="1">IF(COUNTIF(INDIRECT(ADDRESS(3,1,1,1,"DRGs")&amp;":"&amp;ADDRESS(A25,1,4,1)),"*END*")&gt;0,"",INDIRECT(ADDRESS(A25,3,4,1,"DRGs")))</f>
        <v>#REF!</v>
      </c>
      <c r="S25" s="33"/>
      <c r="T25" s="33"/>
      <c r="U25" s="33"/>
      <c r="V25" s="33"/>
      <c r="W25" s="33"/>
      <c r="X25" s="33"/>
      <c r="Y25" s="33" t="e" cm="1">
        <f t="array" aca="1" ref="Y25" ca="1">IF(COUNTIF(INDIRECT(ADDRESS(3,1,1,1,"DedicatedVMHosts")&amp;":"&amp;ADDRESS(A25,1,4,1)),"*END*")&gt;0,"",INDIRECT(ADDRESS(A25,3,4,1,"DedicatedVMHosts")))</f>
        <v>#REF!</v>
      </c>
      <c r="Z25" s="33" t="e" cm="1">
        <f t="array" aca="1" ref="Z25" ca="1">IF(COUNTIF(INDIRECT(ADDRESS(3,1,1,1,"instances")&amp;":"&amp;ADDRESS(A25,1,4,1)),"*END*")&gt;0,"",INDIRECT(ADDRESS(A25,4,4,1,"instances")))</f>
        <v>#REF!</v>
      </c>
      <c r="AA25" s="33"/>
      <c r="AB25" s="33"/>
      <c r="AC25" s="33"/>
      <c r="AD25" s="33"/>
      <c r="AE25" s="33"/>
      <c r="AF25" s="33"/>
      <c r="AG25" s="33"/>
      <c r="AH25" s="33"/>
      <c r="AI25" s="33"/>
      <c r="AJ25" s="33" t="s">
        <v>117</v>
      </c>
      <c r="AK25" s="36"/>
      <c r="AL25" s="33"/>
      <c r="AM25" s="33"/>
      <c r="AN25" s="33"/>
      <c r="AU25" s="46" t="str">
        <f t="shared" ca="1" si="1"/>
        <v/>
      </c>
    </row>
    <row r="26" spans="1:47" s="32" customFormat="1" x14ac:dyDescent="0.3">
      <c r="A26" s="32">
        <v>27</v>
      </c>
      <c r="B26" s="32" t="str" cm="1">
        <f t="array" aca="1" ref="B26" ca="1">IF(COUNTIF(INDIRECT(ADDRESS(3,1,1,1,"VCNS")&amp;":"&amp;ADDRESS(A26,18,4,1)),"*END*")&gt;0,"","VCN"&amp;"::"&amp;INDIRECT(ADDRESS(A26,3,4,1,"VCNS")))</f>
        <v/>
      </c>
      <c r="C26" s="32" t="str" cm="1">
        <f t="array" aca="1" ref="C26" ca="1">IF(COUNTIF(INDIRECT(ADDRESS(3,1,1,1,"VCNS")&amp;":"&amp;ADDRESS(A26,1,4,1)),"*END*")&gt;0,"",INDIRECT(ADDRESS(A26,3,4,1,"VCNS")))</f>
        <v/>
      </c>
      <c r="E26" s="25" t="str" cm="1">
        <f t="array" aca="1" ref="E26" ca="1">_xlfn.IFNA(IF($H26+1&gt;$G$2,"",INDEX(INDIRECT("SubnetsVLANs!$C$"&amp;$H26+2&amp;":$C$"&amp;$G$2)&amp;"_"&amp;INDIRECT("SubnetsVLANs!$D$"&amp;$H26+2&amp;":$D$"&amp;$G$2),MATCH("Subnet*",INDIRECT("SubnetsVLANs!$E$"&amp;$H26+2&amp;":$E$"&amp;$G$2),0))),"")</f>
        <v/>
      </c>
      <c r="F26" s="25" t="str">
        <f t="shared" ca="1" si="0"/>
        <v/>
      </c>
      <c r="G26" s="25"/>
      <c r="H26" s="26">
        <v>25</v>
      </c>
      <c r="I26" s="25"/>
      <c r="J26" s="25"/>
      <c r="K26" s="33"/>
      <c r="L26" t="s">
        <v>235</v>
      </c>
      <c r="M26" s="33"/>
      <c r="N26" s="33"/>
      <c r="O26" s="33"/>
      <c r="P26" s="33" t="e" cm="1">
        <f t="array" aca="1" ref="P26" ca="1">IF(COUNTIF(INDIRECT(ADDRESS(3,1,1,1,"DHCP")&amp;":"&amp;ADDRESS(A26,1,4,1)),"*END*")&gt;0,"",INDIRECT(ADDRESS(A26,4,4,1,"DHCP")))</f>
        <v>#REF!</v>
      </c>
      <c r="Q26" s="33"/>
      <c r="R26" s="33" t="e" cm="1">
        <f t="array" aca="1" ref="R26" ca="1">IF(COUNTIF(INDIRECT(ADDRESS(3,1,1,1,"DRGs")&amp;":"&amp;ADDRESS(A26,1,4,1)),"*END*")&gt;0,"",INDIRECT(ADDRESS(A26,3,4,1,"DRGs")))</f>
        <v>#REF!</v>
      </c>
      <c r="S26" s="33"/>
      <c r="T26" s="33"/>
      <c r="U26" s="33"/>
      <c r="V26" s="33"/>
      <c r="W26" s="33"/>
      <c r="X26" s="33"/>
      <c r="Y26" s="33" t="e" cm="1">
        <f t="array" aca="1" ref="Y26" ca="1">IF(COUNTIF(INDIRECT(ADDRESS(3,1,1,1,"DedicatedVMHosts")&amp;":"&amp;ADDRESS(A26,1,4,1)),"*END*")&gt;0,"",INDIRECT(ADDRESS(A26,3,4,1,"DedicatedVMHosts")))</f>
        <v>#REF!</v>
      </c>
      <c r="Z26" s="33" t="e" cm="1">
        <f t="array" aca="1" ref="Z26" ca="1">IF(COUNTIF(INDIRECT(ADDRESS(3,1,1,1,"instances")&amp;":"&amp;ADDRESS(A26,1,4,1)),"*END*")&gt;0,"",INDIRECT(ADDRESS(A26,4,4,1,"instances")))</f>
        <v>#REF!</v>
      </c>
      <c r="AA26" s="33"/>
      <c r="AB26" s="33"/>
      <c r="AC26" s="33"/>
      <c r="AD26" s="33"/>
      <c r="AE26" s="33"/>
      <c r="AF26" s="33"/>
      <c r="AG26" s="33"/>
      <c r="AH26" s="33"/>
      <c r="AI26" s="33"/>
      <c r="AJ26" s="33" t="s">
        <v>118</v>
      </c>
      <c r="AK26" s="36"/>
      <c r="AL26" s="33"/>
      <c r="AM26" s="33"/>
      <c r="AN26" s="33"/>
      <c r="AU26" s="46" t="str">
        <f t="shared" ca="1" si="1"/>
        <v/>
      </c>
    </row>
    <row r="27" spans="1:47" s="32" customFormat="1" x14ac:dyDescent="0.3">
      <c r="A27" s="32">
        <v>28</v>
      </c>
      <c r="B27" s="32" t="str" cm="1">
        <f t="array" aca="1" ref="B27" ca="1">IF(COUNTIF(INDIRECT(ADDRESS(3,1,1,1,"VCNS")&amp;":"&amp;ADDRESS(A27,18,4,1)),"*END*")&gt;0,"","VCN"&amp;"::"&amp;INDIRECT(ADDRESS(A27,3,4,1,"VCNS")))</f>
        <v/>
      </c>
      <c r="C27" s="32" t="str" cm="1">
        <f t="array" aca="1" ref="C27" ca="1">IF(COUNTIF(INDIRECT(ADDRESS(3,1,1,1,"VCNS")&amp;":"&amp;ADDRESS(A27,1,4,1)),"*END*")&gt;0,"",INDIRECT(ADDRESS(A27,3,4,1,"VCNS")))</f>
        <v/>
      </c>
      <c r="E27" s="25" t="str" cm="1">
        <f t="array" aca="1" ref="E27" ca="1">_xlfn.IFNA(IF($H27+1&gt;$G$2,"",INDEX(INDIRECT("SubnetsVLANs!$C$"&amp;$H27+2&amp;":$C$"&amp;$G$2)&amp;"_"&amp;INDIRECT("SubnetsVLANs!$D$"&amp;$H27+2&amp;":$D$"&amp;$G$2),MATCH("Subnet*",INDIRECT("SubnetsVLANs!$E$"&amp;$H27+2&amp;":$E$"&amp;$G$2),0))),"")</f>
        <v/>
      </c>
      <c r="F27" s="25" t="str">
        <f t="shared" ca="1" si="0"/>
        <v/>
      </c>
      <c r="G27" s="25"/>
      <c r="H27" s="26">
        <v>26</v>
      </c>
      <c r="I27" s="25"/>
      <c r="J27" s="25"/>
      <c r="K27" s="33"/>
      <c r="L27" t="s">
        <v>200</v>
      </c>
      <c r="M27" s="33"/>
      <c r="N27" s="33"/>
      <c r="O27" s="33"/>
      <c r="P27" s="33" t="e" cm="1">
        <f t="array" aca="1" ref="P27" ca="1">IF(COUNTIF(INDIRECT(ADDRESS(3,1,1,1,"DHCP")&amp;":"&amp;ADDRESS(A27,1,4,1)),"*END*")&gt;0,"",INDIRECT(ADDRESS(A27,4,4,1,"DHCP")))</f>
        <v>#REF!</v>
      </c>
      <c r="Q27" s="33"/>
      <c r="R27" s="33" t="e" cm="1">
        <f t="array" aca="1" ref="R27" ca="1">IF(COUNTIF(INDIRECT(ADDRESS(3,1,1,1,"DRGs")&amp;":"&amp;ADDRESS(A27,1,4,1)),"*END*")&gt;0,"",INDIRECT(ADDRESS(A27,3,4,1,"DRGs")))</f>
        <v>#REF!</v>
      </c>
      <c r="S27" s="33"/>
      <c r="T27" s="33"/>
      <c r="U27" s="33"/>
      <c r="V27" s="33"/>
      <c r="W27" s="33"/>
      <c r="X27" s="33"/>
      <c r="Y27" s="33" t="e" cm="1">
        <f t="array" aca="1" ref="Y27" ca="1">IF(COUNTIF(INDIRECT(ADDRESS(3,1,1,1,"DedicatedVMHosts")&amp;":"&amp;ADDRESS(A27,1,4,1)),"*END*")&gt;0,"",INDIRECT(ADDRESS(A27,3,4,1,"DedicatedVMHosts")))</f>
        <v>#REF!</v>
      </c>
      <c r="Z27" s="33" t="e" cm="1">
        <f t="array" aca="1" ref="Z27" ca="1">IF(COUNTIF(INDIRECT(ADDRESS(3,1,1,1,"instances")&amp;":"&amp;ADDRESS(A27,1,4,1)),"*END*")&gt;0,"",INDIRECT(ADDRESS(A27,4,4,1,"instances")))</f>
        <v>#REF!</v>
      </c>
      <c r="AA27" s="33"/>
      <c r="AB27" s="33"/>
      <c r="AC27" s="33"/>
      <c r="AD27" s="33"/>
      <c r="AE27" s="33"/>
      <c r="AF27" s="33"/>
      <c r="AG27" s="33"/>
      <c r="AH27" s="33"/>
      <c r="AI27" s="33"/>
      <c r="AJ27" s="33" t="s">
        <v>119</v>
      </c>
      <c r="AK27" s="36"/>
      <c r="AL27" s="33"/>
      <c r="AM27" s="33"/>
      <c r="AN27" s="33"/>
      <c r="AU27" s="46" t="str">
        <f t="shared" ca="1" si="1"/>
        <v/>
      </c>
    </row>
    <row r="28" spans="1:47" s="32" customFormat="1" x14ac:dyDescent="0.3">
      <c r="A28" s="32">
        <v>29</v>
      </c>
      <c r="B28" s="32" t="str" cm="1">
        <f t="array" aca="1" ref="B28" ca="1">IF(COUNTIF(INDIRECT(ADDRESS(3,1,1,1,"VCNS")&amp;":"&amp;ADDRESS(A28,18,4,1)),"*END*")&gt;0,"","VCN"&amp;"::"&amp;INDIRECT(ADDRESS(A28,3,4,1,"VCNS")))</f>
        <v/>
      </c>
      <c r="C28" s="32" t="str" cm="1">
        <f t="array" aca="1" ref="C28" ca="1">IF(COUNTIF(INDIRECT(ADDRESS(3,1,1,1,"VCNS")&amp;":"&amp;ADDRESS(A28,1,4,1)),"*END*")&gt;0,"",INDIRECT(ADDRESS(A28,3,4,1,"VCNS")))</f>
        <v/>
      </c>
      <c r="E28" s="25" t="str" cm="1">
        <f t="array" aca="1" ref="E28" ca="1">_xlfn.IFNA(IF($H28+1&gt;$G$2,"",INDEX(INDIRECT("SubnetsVLANs!$C$"&amp;$H28+2&amp;":$C$"&amp;$G$2)&amp;"_"&amp;INDIRECT("SubnetsVLANs!$D$"&amp;$H28+2&amp;":$D$"&amp;$G$2),MATCH("Subnet*",INDIRECT("SubnetsVLANs!$E$"&amp;$H28+2&amp;":$E$"&amp;$G$2),0))),"")</f>
        <v/>
      </c>
      <c r="F28" s="25" t="str">
        <f t="shared" ca="1" si="0"/>
        <v/>
      </c>
      <c r="G28" s="25"/>
      <c r="H28" s="26">
        <v>27</v>
      </c>
      <c r="I28" s="25"/>
      <c r="J28" s="25"/>
      <c r="K28" s="33"/>
      <c r="L28" t="s">
        <v>201</v>
      </c>
      <c r="M28" s="33"/>
      <c r="N28" s="33"/>
      <c r="O28" s="33"/>
      <c r="P28" s="33" t="e" cm="1">
        <f t="array" aca="1" ref="P28" ca="1">IF(COUNTIF(INDIRECT(ADDRESS(3,1,1,1,"DHCP")&amp;":"&amp;ADDRESS(A28,1,4,1)),"*END*")&gt;0,"",INDIRECT(ADDRESS(A28,4,4,1,"DHCP")))</f>
        <v>#REF!</v>
      </c>
      <c r="Q28" s="33"/>
      <c r="R28" s="33" t="e" cm="1">
        <f t="array" aca="1" ref="R28" ca="1">IF(COUNTIF(INDIRECT(ADDRESS(3,1,1,1,"DRGs")&amp;":"&amp;ADDRESS(A28,1,4,1)),"*END*")&gt;0,"",INDIRECT(ADDRESS(A28,3,4,1,"DRGs")))</f>
        <v>#REF!</v>
      </c>
      <c r="S28" s="33"/>
      <c r="T28" s="33"/>
      <c r="U28" s="33"/>
      <c r="V28" s="33"/>
      <c r="W28" s="33"/>
      <c r="X28" s="33"/>
      <c r="Y28" s="33" t="e" cm="1">
        <f t="array" aca="1" ref="Y28" ca="1">IF(COUNTIF(INDIRECT(ADDRESS(3,1,1,1,"DedicatedVMHosts")&amp;":"&amp;ADDRESS(A28,1,4,1)),"*END*")&gt;0,"",INDIRECT(ADDRESS(A28,3,4,1,"DedicatedVMHosts")))</f>
        <v>#REF!</v>
      </c>
      <c r="Z28" s="33" t="e" cm="1">
        <f t="array" aca="1" ref="Z28" ca="1">IF(COUNTIF(INDIRECT(ADDRESS(3,1,1,1,"instances")&amp;":"&amp;ADDRESS(A28,1,4,1)),"*END*")&gt;0,"",INDIRECT(ADDRESS(A28,4,4,1,"instances")))</f>
        <v>#REF!</v>
      </c>
      <c r="AA28" s="33"/>
      <c r="AB28" s="33"/>
      <c r="AC28" s="33"/>
      <c r="AD28" s="33"/>
      <c r="AE28" s="33"/>
      <c r="AF28" s="33"/>
      <c r="AG28" s="33"/>
      <c r="AH28" s="33"/>
      <c r="AI28" s="33"/>
      <c r="AJ28" s="33" t="s">
        <v>120</v>
      </c>
      <c r="AK28" s="36"/>
      <c r="AL28" s="33"/>
      <c r="AM28" s="33"/>
      <c r="AN28" s="33"/>
      <c r="AU28" s="46" t="str">
        <f t="shared" ca="1" si="1"/>
        <v/>
      </c>
    </row>
    <row r="29" spans="1:47" s="32" customFormat="1" x14ac:dyDescent="0.3">
      <c r="A29" s="32">
        <v>30</v>
      </c>
      <c r="B29" s="32" t="str" cm="1">
        <f t="array" aca="1" ref="B29" ca="1">IF(COUNTIF(INDIRECT(ADDRESS(3,1,1,1,"VCNS")&amp;":"&amp;ADDRESS(A29,18,4,1)),"*END*")&gt;0,"","VCN"&amp;"::"&amp;INDIRECT(ADDRESS(A29,3,4,1,"VCNS")))</f>
        <v/>
      </c>
      <c r="C29" s="32" t="str" cm="1">
        <f t="array" aca="1" ref="C29" ca="1">IF(COUNTIF(INDIRECT(ADDRESS(3,1,1,1,"VCNS")&amp;":"&amp;ADDRESS(A29,1,4,1)),"*END*")&gt;0,"",INDIRECT(ADDRESS(A29,3,4,1,"VCNS")))</f>
        <v/>
      </c>
      <c r="E29" s="25" t="str" cm="1">
        <f t="array" aca="1" ref="E29" ca="1">_xlfn.IFNA(IF($H29+1&gt;$G$2,"",INDEX(INDIRECT("SubnetsVLANs!$C$"&amp;$H29+2&amp;":$C$"&amp;$G$2)&amp;"_"&amp;INDIRECT("SubnetsVLANs!$D$"&amp;$H29+2&amp;":$D$"&amp;$G$2),MATCH("Subnet*",INDIRECT("SubnetsVLANs!$E$"&amp;$H29+2&amp;":$E$"&amp;$G$2),0))),"")</f>
        <v/>
      </c>
      <c r="F29" s="25" t="str">
        <f t="shared" ca="1" si="0"/>
        <v/>
      </c>
      <c r="G29" s="25"/>
      <c r="H29" s="26">
        <v>28</v>
      </c>
      <c r="I29" s="25"/>
      <c r="J29" s="25"/>
      <c r="K29" s="33"/>
      <c r="L29" t="s">
        <v>408</v>
      </c>
      <c r="M29" s="33"/>
      <c r="N29" s="33"/>
      <c r="O29" s="33"/>
      <c r="P29" s="33" t="e" cm="1">
        <f t="array" aca="1" ref="P29" ca="1">IF(COUNTIF(INDIRECT(ADDRESS(3,1,1,1,"DHCP")&amp;":"&amp;ADDRESS(A29,1,4,1)),"*END*")&gt;0,"",INDIRECT(ADDRESS(A29,4,4,1,"DHCP")))</f>
        <v>#REF!</v>
      </c>
      <c r="Q29" s="33"/>
      <c r="R29" s="33" t="e" cm="1">
        <f t="array" aca="1" ref="R29" ca="1">IF(COUNTIF(INDIRECT(ADDRESS(3,1,1,1,"DRGs")&amp;":"&amp;ADDRESS(A29,1,4,1)),"*END*")&gt;0,"",INDIRECT(ADDRESS(A29,3,4,1,"DRGs")))</f>
        <v>#REF!</v>
      </c>
      <c r="S29" s="33"/>
      <c r="T29" s="33"/>
      <c r="U29" s="33"/>
      <c r="V29" s="33"/>
      <c r="W29" s="33"/>
      <c r="X29" s="33"/>
      <c r="Y29" s="33" t="e" cm="1">
        <f t="array" aca="1" ref="Y29" ca="1">IF(COUNTIF(INDIRECT(ADDRESS(3,1,1,1,"DedicatedVMHosts")&amp;":"&amp;ADDRESS(A29,1,4,1)),"*END*")&gt;0,"",INDIRECT(ADDRESS(A29,3,4,1,"DedicatedVMHosts")))</f>
        <v>#REF!</v>
      </c>
      <c r="Z29" s="33" t="e" cm="1">
        <f t="array" aca="1" ref="Z29" ca="1">IF(COUNTIF(INDIRECT(ADDRESS(3,1,1,1,"instances")&amp;":"&amp;ADDRESS(A29,1,4,1)),"*END*")&gt;0,"",INDIRECT(ADDRESS(A29,4,4,1,"instances")))</f>
        <v>#REF!</v>
      </c>
      <c r="AA29" s="33"/>
      <c r="AB29" s="33"/>
      <c r="AC29" s="33"/>
      <c r="AD29" s="33"/>
      <c r="AE29" s="33"/>
      <c r="AF29" s="33"/>
      <c r="AG29" s="33"/>
      <c r="AH29" s="33"/>
      <c r="AI29" s="33"/>
      <c r="AJ29" s="33" t="s">
        <v>121</v>
      </c>
      <c r="AK29" s="36"/>
      <c r="AL29" s="33"/>
      <c r="AM29" s="33"/>
      <c r="AN29" s="33"/>
      <c r="AU29" s="46" t="str">
        <f t="shared" ca="1" si="1"/>
        <v/>
      </c>
    </row>
    <row r="30" spans="1:47" s="32" customFormat="1" x14ac:dyDescent="0.3">
      <c r="A30" s="32">
        <v>31</v>
      </c>
      <c r="B30" s="32" t="str" cm="1">
        <f t="array" aca="1" ref="B30" ca="1">IF(COUNTIF(INDIRECT(ADDRESS(3,1,1,1,"VCNS")&amp;":"&amp;ADDRESS(A30,18,4,1)),"*END*")&gt;0,"","VCN"&amp;"::"&amp;INDIRECT(ADDRESS(A30,3,4,1,"VCNS")))</f>
        <v/>
      </c>
      <c r="C30" s="32" t="str" cm="1">
        <f t="array" aca="1" ref="C30" ca="1">IF(COUNTIF(INDIRECT(ADDRESS(3,1,1,1,"VCNS")&amp;":"&amp;ADDRESS(A30,1,4,1)),"*END*")&gt;0,"",INDIRECT(ADDRESS(A30,3,4,1,"VCNS")))</f>
        <v/>
      </c>
      <c r="E30" s="25" t="str" cm="1">
        <f t="array" aca="1" ref="E30" ca="1">_xlfn.IFNA(IF($H30+1&gt;$G$2,"",INDEX(INDIRECT("SubnetsVLANs!$C$"&amp;$H30+2&amp;":$C$"&amp;$G$2)&amp;"_"&amp;INDIRECT("SubnetsVLANs!$D$"&amp;$H30+2&amp;":$D$"&amp;$G$2),MATCH("Subnet*",INDIRECT("SubnetsVLANs!$E$"&amp;$H30+2&amp;":$E$"&amp;$G$2),0))),"")</f>
        <v/>
      </c>
      <c r="F30" s="25" t="str">
        <f t="shared" ca="1" si="0"/>
        <v/>
      </c>
      <c r="G30" s="25"/>
      <c r="H30" s="26">
        <v>29</v>
      </c>
      <c r="I30" s="25"/>
      <c r="J30" s="25"/>
      <c r="K30" s="33"/>
      <c r="L30" t="s">
        <v>202</v>
      </c>
      <c r="M30" s="33"/>
      <c r="N30" s="33"/>
      <c r="O30" s="33"/>
      <c r="P30" s="33" t="e" cm="1">
        <f t="array" aca="1" ref="P30" ca="1">IF(COUNTIF(INDIRECT(ADDRESS(3,1,1,1,"DHCP")&amp;":"&amp;ADDRESS(A30,1,4,1)),"*END*")&gt;0,"",INDIRECT(ADDRESS(A30,4,4,1,"DHCP")))</f>
        <v>#REF!</v>
      </c>
      <c r="Q30" s="33"/>
      <c r="R30" s="33" t="e" cm="1">
        <f t="array" aca="1" ref="R30" ca="1">IF(COUNTIF(INDIRECT(ADDRESS(3,1,1,1,"DRGs")&amp;":"&amp;ADDRESS(A30,1,4,1)),"*END*")&gt;0,"",INDIRECT(ADDRESS(A30,3,4,1,"DRGs")))</f>
        <v>#REF!</v>
      </c>
      <c r="S30" s="33"/>
      <c r="T30" s="33"/>
      <c r="U30" s="33"/>
      <c r="V30" s="33"/>
      <c r="W30" s="33"/>
      <c r="X30" s="33"/>
      <c r="Y30" s="33" t="e" cm="1">
        <f t="array" aca="1" ref="Y30" ca="1">IF(COUNTIF(INDIRECT(ADDRESS(3,1,1,1,"DedicatedVMHosts")&amp;":"&amp;ADDRESS(A30,1,4,1)),"*END*")&gt;0,"",INDIRECT(ADDRESS(A30,3,4,1,"DedicatedVMHosts")))</f>
        <v>#REF!</v>
      </c>
      <c r="Z30" s="33" t="e" cm="1">
        <f t="array" aca="1" ref="Z30" ca="1">IF(COUNTIF(INDIRECT(ADDRESS(3,1,1,1,"instances")&amp;":"&amp;ADDRESS(A30,1,4,1)),"*END*")&gt;0,"",INDIRECT(ADDRESS(A30,4,4,1,"instances")))</f>
        <v>#REF!</v>
      </c>
      <c r="AA30" s="33"/>
      <c r="AB30" s="33"/>
      <c r="AC30" s="33"/>
      <c r="AD30" s="33"/>
      <c r="AE30" s="33"/>
      <c r="AF30" s="33"/>
      <c r="AG30" s="33"/>
      <c r="AH30" s="33"/>
      <c r="AI30" s="33"/>
      <c r="AJ30" s="33" t="s">
        <v>122</v>
      </c>
      <c r="AK30" s="36"/>
      <c r="AL30" s="33"/>
      <c r="AM30" s="33"/>
      <c r="AN30" s="33"/>
      <c r="AU30" s="46" t="str">
        <f t="shared" ca="1" si="1"/>
        <v/>
      </c>
    </row>
    <row r="31" spans="1:47" s="32" customFormat="1" x14ac:dyDescent="0.3">
      <c r="A31" s="32">
        <v>32</v>
      </c>
      <c r="B31" s="32" t="str" cm="1">
        <f t="array" aca="1" ref="B31" ca="1">IF(COUNTIF(INDIRECT(ADDRESS(3,1,1,1,"VCNS")&amp;":"&amp;ADDRESS(A31,18,4,1)),"*END*")&gt;0,"","VCN"&amp;"::"&amp;INDIRECT(ADDRESS(A31,3,4,1,"VCNS")))</f>
        <v/>
      </c>
      <c r="C31" s="32" t="str" cm="1">
        <f t="array" aca="1" ref="C31" ca="1">IF(COUNTIF(INDIRECT(ADDRESS(3,1,1,1,"VCNS")&amp;":"&amp;ADDRESS(A31,1,4,1)),"*END*")&gt;0,"",INDIRECT(ADDRESS(A31,3,4,1,"VCNS")))</f>
        <v/>
      </c>
      <c r="E31" s="25" t="str" cm="1">
        <f t="array" aca="1" ref="E31" ca="1">_xlfn.IFNA(IF($H31+1&gt;$G$2,"",INDEX(INDIRECT("SubnetsVLANs!$C$"&amp;$H31+2&amp;":$C$"&amp;$G$2)&amp;"_"&amp;INDIRECT("SubnetsVLANs!$D$"&amp;$H31+2&amp;":$D$"&amp;$G$2),MATCH("Subnet*",INDIRECT("SubnetsVLANs!$E$"&amp;$H31+2&amp;":$E$"&amp;$G$2),0))),"")</f>
        <v/>
      </c>
      <c r="F31" s="25" t="str">
        <f t="shared" ca="1" si="0"/>
        <v/>
      </c>
      <c r="G31" s="25"/>
      <c r="H31" s="26">
        <v>30</v>
      </c>
      <c r="I31" s="25"/>
      <c r="J31" s="25"/>
      <c r="K31" s="33"/>
      <c r="L31" t="s">
        <v>248</v>
      </c>
      <c r="M31" s="33"/>
      <c r="N31" s="33"/>
      <c r="O31" s="33"/>
      <c r="P31" s="33" t="e" cm="1">
        <f t="array" aca="1" ref="P31" ca="1">IF(COUNTIF(INDIRECT(ADDRESS(3,1,1,1,"DHCP")&amp;":"&amp;ADDRESS(A31,1,4,1)),"*END*")&gt;0,"",INDIRECT(ADDRESS(A31,4,4,1,"DHCP")))</f>
        <v>#REF!</v>
      </c>
      <c r="Q31" s="33"/>
      <c r="R31" s="33" t="e" cm="1">
        <f t="array" aca="1" ref="R31" ca="1">IF(COUNTIF(INDIRECT(ADDRESS(3,1,1,1,"DRGs")&amp;":"&amp;ADDRESS(A31,1,4,1)),"*END*")&gt;0,"",INDIRECT(ADDRESS(A31,3,4,1,"DRGs")))</f>
        <v>#REF!</v>
      </c>
      <c r="S31" s="33"/>
      <c r="T31" s="33"/>
      <c r="U31" s="33"/>
      <c r="V31" s="33"/>
      <c r="W31" s="33"/>
      <c r="X31" s="33"/>
      <c r="Y31" s="33" t="e" cm="1">
        <f t="array" aca="1" ref="Y31" ca="1">IF(COUNTIF(INDIRECT(ADDRESS(3,1,1,1,"DedicatedVMHosts")&amp;":"&amp;ADDRESS(A31,1,4,1)),"*END*")&gt;0,"",INDIRECT(ADDRESS(A31,3,4,1,"DedicatedVMHosts")))</f>
        <v>#REF!</v>
      </c>
      <c r="Z31" s="33" t="e" cm="1">
        <f t="array" aca="1" ref="Z31" ca="1">IF(COUNTIF(INDIRECT(ADDRESS(3,1,1,1,"instances")&amp;":"&amp;ADDRESS(A31,1,4,1)),"*END*")&gt;0,"",INDIRECT(ADDRESS(A31,4,4,1,"instances")))</f>
        <v>#REF!</v>
      </c>
      <c r="AA31" s="33"/>
      <c r="AB31" s="33"/>
      <c r="AC31" s="33"/>
      <c r="AD31" s="33"/>
      <c r="AE31" s="33"/>
      <c r="AF31" s="33"/>
      <c r="AG31" s="33"/>
      <c r="AH31" s="33"/>
      <c r="AI31" s="33"/>
      <c r="AJ31" s="33" t="s">
        <v>123</v>
      </c>
      <c r="AK31" s="36"/>
      <c r="AL31" s="33"/>
      <c r="AM31" s="33"/>
      <c r="AN31" s="33"/>
      <c r="AU31" s="46" t="str">
        <f t="shared" ca="1" si="1"/>
        <v/>
      </c>
    </row>
    <row r="32" spans="1:47" s="32" customFormat="1" x14ac:dyDescent="0.3">
      <c r="A32" s="32">
        <v>33</v>
      </c>
      <c r="B32" s="32" t="str" cm="1">
        <f t="array" aca="1" ref="B32" ca="1">IF(COUNTIF(INDIRECT(ADDRESS(3,1,1,1,"VCNS")&amp;":"&amp;ADDRESS(A32,18,4,1)),"*END*")&gt;0,"","VCN"&amp;"::"&amp;INDIRECT(ADDRESS(A32,3,4,1,"VCNS")))</f>
        <v/>
      </c>
      <c r="C32" s="32" t="str" cm="1">
        <f t="array" aca="1" ref="C32" ca="1">IF(COUNTIF(INDIRECT(ADDRESS(3,1,1,1,"VCNS")&amp;":"&amp;ADDRESS(A32,1,4,1)),"*END*")&gt;0,"",INDIRECT(ADDRESS(A32,3,4,1,"VCNS")))</f>
        <v/>
      </c>
      <c r="E32" s="25" t="str" cm="1">
        <f t="array" aca="1" ref="E32" ca="1">_xlfn.IFNA(IF($H32+1&gt;$G$2,"",INDEX(INDIRECT("SubnetsVLANs!$C$"&amp;$H32+2&amp;":$C$"&amp;$G$2)&amp;"_"&amp;INDIRECT("SubnetsVLANs!$D$"&amp;$H32+2&amp;":$D$"&amp;$G$2),MATCH("Subnet*",INDIRECT("SubnetsVLANs!$E$"&amp;$H32+2&amp;":$E$"&amp;$G$2),0))),"")</f>
        <v/>
      </c>
      <c r="F32" s="25" t="str">
        <f t="shared" ca="1" si="0"/>
        <v/>
      </c>
      <c r="G32" s="25"/>
      <c r="H32" s="26">
        <v>31</v>
      </c>
      <c r="I32" s="25"/>
      <c r="J32" s="25"/>
      <c r="K32" s="33"/>
      <c r="L32" t="s">
        <v>2</v>
      </c>
      <c r="M32" s="33"/>
      <c r="N32" s="33"/>
      <c r="O32" s="33"/>
      <c r="P32" s="33" t="e" cm="1">
        <f t="array" aca="1" ref="P32" ca="1">IF(COUNTIF(INDIRECT(ADDRESS(3,1,1,1,"DHCP")&amp;":"&amp;ADDRESS(A32,1,4,1)),"*END*")&gt;0,"",INDIRECT(ADDRESS(A32,4,4,1,"DHCP")))</f>
        <v>#REF!</v>
      </c>
      <c r="Q32" s="33"/>
      <c r="R32" s="33" t="e" cm="1">
        <f t="array" aca="1" ref="R32" ca="1">IF(COUNTIF(INDIRECT(ADDRESS(3,1,1,1,"DRGs")&amp;":"&amp;ADDRESS(A32,1,4,1)),"*END*")&gt;0,"",INDIRECT(ADDRESS(A32,3,4,1,"DRGs")))</f>
        <v>#REF!</v>
      </c>
      <c r="S32" s="33"/>
      <c r="T32" s="33"/>
      <c r="U32" s="33"/>
      <c r="V32" s="33"/>
      <c r="W32" s="33"/>
      <c r="X32" s="33"/>
      <c r="Y32" s="33" t="e" cm="1">
        <f t="array" aca="1" ref="Y32" ca="1">IF(COUNTIF(INDIRECT(ADDRESS(3,1,1,1,"DedicatedVMHosts")&amp;":"&amp;ADDRESS(A32,1,4,1)),"*END*")&gt;0,"",INDIRECT(ADDRESS(A32,3,4,1,"DedicatedVMHosts")))</f>
        <v>#REF!</v>
      </c>
      <c r="Z32" s="33" t="e" cm="1">
        <f t="array" aca="1" ref="Z32" ca="1">IF(COUNTIF(INDIRECT(ADDRESS(3,1,1,1,"instances")&amp;":"&amp;ADDRESS(A32,1,4,1)),"*END*")&gt;0,"",INDIRECT(ADDRESS(A32,4,4,1,"instances")))</f>
        <v>#REF!</v>
      </c>
      <c r="AA32" s="33"/>
      <c r="AB32" s="33"/>
      <c r="AC32" s="33"/>
      <c r="AD32" s="33"/>
      <c r="AE32" s="33"/>
      <c r="AF32" s="33"/>
      <c r="AG32" s="33"/>
      <c r="AH32" s="33"/>
      <c r="AI32" s="33"/>
      <c r="AJ32" s="33" t="s">
        <v>124</v>
      </c>
      <c r="AK32" s="36"/>
      <c r="AL32" s="33"/>
      <c r="AM32" s="33"/>
      <c r="AN32" s="33"/>
      <c r="AU32" s="46" t="str">
        <f t="shared" ca="1" si="1"/>
        <v/>
      </c>
    </row>
    <row r="33" spans="1:47" s="32" customFormat="1" x14ac:dyDescent="0.3">
      <c r="A33" s="32">
        <v>34</v>
      </c>
      <c r="B33" s="32" t="str" cm="1">
        <f t="array" aca="1" ref="B33" ca="1">IF(COUNTIF(INDIRECT(ADDRESS(3,1,1,1,"VCNS")&amp;":"&amp;ADDRESS(A33,18,4,1)),"*END*")&gt;0,"","VCN"&amp;"::"&amp;INDIRECT(ADDRESS(A33,3,4,1,"VCNS")))</f>
        <v/>
      </c>
      <c r="C33" s="32" t="str" cm="1">
        <f t="array" aca="1" ref="C33" ca="1">IF(COUNTIF(INDIRECT(ADDRESS(3,1,1,1,"VCNS")&amp;":"&amp;ADDRESS(A33,1,4,1)),"*END*")&gt;0,"",INDIRECT(ADDRESS(A33,3,4,1,"VCNS")))</f>
        <v/>
      </c>
      <c r="E33" s="25" t="str" cm="1">
        <f t="array" aca="1" ref="E33" ca="1">_xlfn.IFNA(IF($H33+1&gt;$G$2,"",INDEX(INDIRECT("SubnetsVLANs!$C$"&amp;$H33+2&amp;":$C$"&amp;$G$2)&amp;"_"&amp;INDIRECT("SubnetsVLANs!$D$"&amp;$H33+2&amp;":$D$"&amp;$G$2),MATCH("Subnet*",INDIRECT("SubnetsVLANs!$E$"&amp;$H33+2&amp;":$E$"&amp;$G$2),0))),"")</f>
        <v/>
      </c>
      <c r="F33" s="25" t="str">
        <f t="shared" ca="1" si="0"/>
        <v/>
      </c>
      <c r="G33" s="25"/>
      <c r="H33" s="26">
        <v>32</v>
      </c>
      <c r="I33" s="25"/>
      <c r="J33" s="25"/>
      <c r="K33" s="33"/>
      <c r="L33" t="s">
        <v>236</v>
      </c>
      <c r="M33" s="33"/>
      <c r="N33" s="33"/>
      <c r="O33" s="33"/>
      <c r="P33" s="33" t="e" cm="1">
        <f t="array" aca="1" ref="P33" ca="1">IF(COUNTIF(INDIRECT(ADDRESS(3,1,1,1,"DHCP")&amp;":"&amp;ADDRESS(A33,1,4,1)),"*END*")&gt;0,"",INDIRECT(ADDRESS(A33,4,4,1,"DHCP")))</f>
        <v>#REF!</v>
      </c>
      <c r="Q33" s="33"/>
      <c r="R33" s="33" t="e" cm="1">
        <f t="array" aca="1" ref="R33" ca="1">IF(COUNTIF(INDIRECT(ADDRESS(3,1,1,1,"DRGs")&amp;":"&amp;ADDRESS(A33,1,4,1)),"*END*")&gt;0,"",INDIRECT(ADDRESS(A33,3,4,1,"DRGs")))</f>
        <v>#REF!</v>
      </c>
      <c r="S33" s="33"/>
      <c r="T33" s="33"/>
      <c r="U33" s="33"/>
      <c r="V33" s="33"/>
      <c r="W33" s="33"/>
      <c r="X33" s="33"/>
      <c r="Y33" s="33" t="e" cm="1">
        <f t="array" aca="1" ref="Y33" ca="1">IF(COUNTIF(INDIRECT(ADDRESS(3,1,1,1,"DedicatedVMHosts")&amp;":"&amp;ADDRESS(A33,1,4,1)),"*END*")&gt;0,"",INDIRECT(ADDRESS(A33,3,4,1,"DedicatedVMHosts")))</f>
        <v>#REF!</v>
      </c>
      <c r="Z33" s="33" t="e" cm="1">
        <f t="array" aca="1" ref="Z33" ca="1">IF(COUNTIF(INDIRECT(ADDRESS(3,1,1,1,"instances")&amp;":"&amp;ADDRESS(A33,1,4,1)),"*END*")&gt;0,"",INDIRECT(ADDRESS(A33,4,4,1,"instances")))</f>
        <v>#REF!</v>
      </c>
      <c r="AA33" s="33"/>
      <c r="AB33" s="33"/>
      <c r="AC33" s="33"/>
      <c r="AD33" s="33"/>
      <c r="AE33" s="33"/>
      <c r="AF33" s="33"/>
      <c r="AG33" s="33"/>
      <c r="AH33" s="33"/>
      <c r="AI33" s="33"/>
      <c r="AJ33" s="33" t="s">
        <v>125</v>
      </c>
      <c r="AK33" s="36"/>
      <c r="AL33" s="33"/>
      <c r="AM33" s="33"/>
      <c r="AN33" s="33"/>
      <c r="AU33" s="46" t="str">
        <f t="shared" ca="1" si="1"/>
        <v/>
      </c>
    </row>
    <row r="34" spans="1:47" s="32" customFormat="1" x14ac:dyDescent="0.3">
      <c r="A34" s="32">
        <v>35</v>
      </c>
      <c r="B34" s="32" t="str" cm="1">
        <f t="array" aca="1" ref="B34" ca="1">IF(COUNTIF(INDIRECT(ADDRESS(3,1,1,1,"VCNS")&amp;":"&amp;ADDRESS(A34,18,4,1)),"*END*")&gt;0,"","VCN"&amp;"::"&amp;INDIRECT(ADDRESS(A34,3,4,1,"VCNS")))</f>
        <v/>
      </c>
      <c r="C34" s="32" t="str" cm="1">
        <f t="array" aca="1" ref="C34" ca="1">IF(COUNTIF(INDIRECT(ADDRESS(3,1,1,1,"VCNS")&amp;":"&amp;ADDRESS(A34,1,4,1)),"*END*")&gt;0,"",INDIRECT(ADDRESS(A34,3,4,1,"VCNS")))</f>
        <v/>
      </c>
      <c r="E34" s="25" t="str" cm="1">
        <f t="array" aca="1" ref="E34" ca="1">_xlfn.IFNA(IF($H34+1&gt;$G$2,"",INDEX(INDIRECT("SubnetsVLANs!$C$"&amp;$H34+2&amp;":$C$"&amp;$G$2)&amp;"_"&amp;INDIRECT("SubnetsVLANs!$D$"&amp;$H34+2&amp;":$D$"&amp;$G$2),MATCH("Subnet*",INDIRECT("SubnetsVLANs!$E$"&amp;$H34+2&amp;":$E$"&amp;$G$2),0))),"")</f>
        <v/>
      </c>
      <c r="F34" s="25" t="str">
        <f t="shared" ca="1" si="0"/>
        <v/>
      </c>
      <c r="G34" s="25"/>
      <c r="H34" s="26">
        <v>33</v>
      </c>
      <c r="I34" s="25"/>
      <c r="J34" s="25"/>
      <c r="K34" s="33"/>
      <c r="L34" t="s">
        <v>237</v>
      </c>
      <c r="M34" s="33"/>
      <c r="N34" s="33"/>
      <c r="O34" s="33"/>
      <c r="P34" s="33" t="e" cm="1">
        <f t="array" aca="1" ref="P34" ca="1">IF(COUNTIF(INDIRECT(ADDRESS(3,1,1,1,"DHCP")&amp;":"&amp;ADDRESS(A34,1,4,1)),"*END*")&gt;0,"",INDIRECT(ADDRESS(A34,4,4,1,"DHCP")))</f>
        <v>#REF!</v>
      </c>
      <c r="Q34" s="33"/>
      <c r="R34" s="33" t="e" cm="1">
        <f t="array" aca="1" ref="R34" ca="1">IF(COUNTIF(INDIRECT(ADDRESS(3,1,1,1,"DRGs")&amp;":"&amp;ADDRESS(A34,1,4,1)),"*END*")&gt;0,"",INDIRECT(ADDRESS(A34,3,4,1,"DRGs")))</f>
        <v>#REF!</v>
      </c>
      <c r="S34" s="33"/>
      <c r="T34" s="33"/>
      <c r="U34" s="33"/>
      <c r="V34" s="33"/>
      <c r="W34" s="33"/>
      <c r="X34" s="33"/>
      <c r="Y34" s="33" t="e" cm="1">
        <f t="array" aca="1" ref="Y34" ca="1">IF(COUNTIF(INDIRECT(ADDRESS(3,1,1,1,"DedicatedVMHosts")&amp;":"&amp;ADDRESS(A34,1,4,1)),"*END*")&gt;0,"",INDIRECT(ADDRESS(A34,3,4,1,"DedicatedVMHosts")))</f>
        <v>#REF!</v>
      </c>
      <c r="Z34" s="33" t="e" cm="1">
        <f t="array" aca="1" ref="Z34" ca="1">IF(COUNTIF(INDIRECT(ADDRESS(3,1,1,1,"instances")&amp;":"&amp;ADDRESS(A34,1,4,1)),"*END*")&gt;0,"",INDIRECT(ADDRESS(A34,4,4,1,"instances")))</f>
        <v>#REF!</v>
      </c>
      <c r="AA34" s="33"/>
      <c r="AB34" s="33"/>
      <c r="AC34" s="33"/>
      <c r="AD34" s="33"/>
      <c r="AE34" s="33"/>
      <c r="AF34" s="33"/>
      <c r="AG34" s="33"/>
      <c r="AH34" s="33"/>
      <c r="AI34" s="33"/>
      <c r="AJ34" s="33" t="s">
        <v>72</v>
      </c>
      <c r="AK34" s="36"/>
      <c r="AL34" s="33"/>
      <c r="AM34" s="33"/>
      <c r="AN34" s="33"/>
      <c r="AU34" s="46" t="str">
        <f t="shared" ca="1" si="1"/>
        <v/>
      </c>
    </row>
    <row r="35" spans="1:47" s="32" customFormat="1" x14ac:dyDescent="0.3">
      <c r="A35" s="32">
        <v>36</v>
      </c>
      <c r="B35" s="32" t="str" cm="1">
        <f t="array" aca="1" ref="B35" ca="1">IF(COUNTIF(INDIRECT(ADDRESS(3,1,1,1,"VCNS")&amp;":"&amp;ADDRESS(A35,18,4,1)),"*END*")&gt;0,"","VCN"&amp;"::"&amp;INDIRECT(ADDRESS(A35,3,4,1,"VCNS")))</f>
        <v/>
      </c>
      <c r="C35" s="32" t="str" cm="1">
        <f t="array" aca="1" ref="C35" ca="1">IF(COUNTIF(INDIRECT(ADDRESS(3,1,1,1,"VCNS")&amp;":"&amp;ADDRESS(A35,1,4,1)),"*END*")&gt;0,"",INDIRECT(ADDRESS(A35,3,4,1,"VCNS")))</f>
        <v/>
      </c>
      <c r="E35" s="25" t="str" cm="1">
        <f t="array" aca="1" ref="E35" ca="1">_xlfn.IFNA(IF($H35+1&gt;$G$2,"",INDEX(INDIRECT("SubnetsVLANs!$C$"&amp;$H35+2&amp;":$C$"&amp;$G$2)&amp;"_"&amp;INDIRECT("SubnetsVLANs!$D$"&amp;$H35+2&amp;":$D$"&amp;$G$2),MATCH("Subnet*",INDIRECT("SubnetsVLANs!$E$"&amp;$H35+2&amp;":$E$"&amp;$G$2),0))),"")</f>
        <v/>
      </c>
      <c r="F35" s="25" t="str">
        <f t="shared" ca="1" si="0"/>
        <v/>
      </c>
      <c r="G35" s="25"/>
      <c r="H35" s="26">
        <v>34</v>
      </c>
      <c r="I35" s="25"/>
      <c r="J35" s="25"/>
      <c r="K35" s="33"/>
      <c r="L35" t="s">
        <v>203</v>
      </c>
      <c r="M35" s="33"/>
      <c r="N35" s="33"/>
      <c r="O35" s="33"/>
      <c r="P35" s="33" t="e" cm="1">
        <f t="array" aca="1" ref="P35" ca="1">IF(COUNTIF(INDIRECT(ADDRESS(3,1,1,1,"DHCP")&amp;":"&amp;ADDRESS(A35,1,4,1)),"*END*")&gt;0,"",INDIRECT(ADDRESS(A35,4,4,1,"DHCP")))</f>
        <v>#REF!</v>
      </c>
      <c r="Q35" s="33"/>
      <c r="R35" s="33" t="e" cm="1">
        <f t="array" aca="1" ref="R35" ca="1">IF(COUNTIF(INDIRECT(ADDRESS(3,1,1,1,"DRGs")&amp;":"&amp;ADDRESS(A35,1,4,1)),"*END*")&gt;0,"",INDIRECT(ADDRESS(A35,3,4,1,"DRGs")))</f>
        <v>#REF!</v>
      </c>
      <c r="S35" s="33"/>
      <c r="T35" s="33"/>
      <c r="U35" s="33"/>
      <c r="V35" s="33"/>
      <c r="W35" s="33"/>
      <c r="X35" s="33"/>
      <c r="Y35" s="33" t="e" cm="1">
        <f t="array" aca="1" ref="Y35" ca="1">IF(COUNTIF(INDIRECT(ADDRESS(3,1,1,1,"DedicatedVMHosts")&amp;":"&amp;ADDRESS(A35,1,4,1)),"*END*")&gt;0,"",INDIRECT(ADDRESS(A35,3,4,1,"DedicatedVMHosts")))</f>
        <v>#REF!</v>
      </c>
      <c r="Z35" s="33" t="e" cm="1">
        <f t="array" aca="1" ref="Z35" ca="1">IF(COUNTIF(INDIRECT(ADDRESS(3,1,1,1,"instances")&amp;":"&amp;ADDRESS(A35,1,4,1)),"*END*")&gt;0,"",INDIRECT(ADDRESS(A35,4,4,1,"instances")))</f>
        <v>#REF!</v>
      </c>
      <c r="AA35" s="33"/>
      <c r="AB35" s="33"/>
      <c r="AC35" s="33"/>
      <c r="AD35" s="33"/>
      <c r="AE35" s="33"/>
      <c r="AF35" s="33"/>
      <c r="AG35" s="33"/>
      <c r="AH35" s="33"/>
      <c r="AI35" s="33"/>
      <c r="AJ35" s="33" t="s">
        <v>126</v>
      </c>
      <c r="AK35" s="36"/>
      <c r="AL35" s="33"/>
      <c r="AM35" s="33"/>
      <c r="AN35" s="33"/>
      <c r="AU35" s="46" t="str">
        <f t="shared" ca="1" si="1"/>
        <v/>
      </c>
    </row>
    <row r="36" spans="1:47" s="32" customFormat="1" x14ac:dyDescent="0.3">
      <c r="A36" s="32">
        <v>37</v>
      </c>
      <c r="B36" s="32" t="str" cm="1">
        <f t="array" aca="1" ref="B36" ca="1">IF(COUNTIF(INDIRECT(ADDRESS(3,1,1,1,"VCNS")&amp;":"&amp;ADDRESS(A36,18,4,1)),"*END*")&gt;0,"","VCN"&amp;"::"&amp;INDIRECT(ADDRESS(A36,3,4,1,"VCNS")))</f>
        <v/>
      </c>
      <c r="C36" s="32" t="str" cm="1">
        <f t="array" aca="1" ref="C36" ca="1">IF(COUNTIF(INDIRECT(ADDRESS(3,1,1,1,"VCNS")&amp;":"&amp;ADDRESS(A36,1,4,1)),"*END*")&gt;0,"",INDIRECT(ADDRESS(A36,3,4,1,"VCNS")))</f>
        <v/>
      </c>
      <c r="E36" s="25" t="str" cm="1">
        <f t="array" aca="1" ref="E36" ca="1">_xlfn.IFNA(IF($H36+1&gt;$G$2,"",INDEX(INDIRECT("SubnetsVLANs!$C$"&amp;$H36+2&amp;":$C$"&amp;$G$2)&amp;"_"&amp;INDIRECT("SubnetsVLANs!$D$"&amp;$H36+2&amp;":$D$"&amp;$G$2),MATCH("Subnet*",INDIRECT("SubnetsVLANs!$E$"&amp;$H36+2&amp;":$E$"&amp;$G$2),0))),"")</f>
        <v/>
      </c>
      <c r="F36" s="25" t="str">
        <f t="shared" ca="1" si="0"/>
        <v/>
      </c>
      <c r="G36" s="25"/>
      <c r="H36" s="26">
        <v>35</v>
      </c>
      <c r="I36" s="25"/>
      <c r="J36" s="25"/>
      <c r="K36" s="33"/>
      <c r="L36" t="s">
        <v>249</v>
      </c>
      <c r="M36" s="33"/>
      <c r="N36" s="33"/>
      <c r="O36" s="33"/>
      <c r="P36" s="33" t="e" cm="1">
        <f t="array" aca="1" ref="P36" ca="1">IF(COUNTIF(INDIRECT(ADDRESS(3,1,1,1,"DHCP")&amp;":"&amp;ADDRESS(A36,1,4,1)),"*END*")&gt;0,"",INDIRECT(ADDRESS(A36,4,4,1,"DHCP")))</f>
        <v>#REF!</v>
      </c>
      <c r="Q36" s="33"/>
      <c r="R36" s="33" t="e" cm="1">
        <f t="array" aca="1" ref="R36" ca="1">IF(COUNTIF(INDIRECT(ADDRESS(3,1,1,1,"DRGs")&amp;":"&amp;ADDRESS(A36,1,4,1)),"*END*")&gt;0,"",INDIRECT(ADDRESS(A36,3,4,1,"DRGs")))</f>
        <v>#REF!</v>
      </c>
      <c r="S36" s="33"/>
      <c r="T36" s="33"/>
      <c r="U36" s="33"/>
      <c r="V36" s="33"/>
      <c r="W36" s="33"/>
      <c r="X36" s="33"/>
      <c r="Y36" s="33" t="e" cm="1">
        <f t="array" aca="1" ref="Y36" ca="1">IF(COUNTIF(INDIRECT(ADDRESS(3,1,1,1,"DedicatedVMHosts")&amp;":"&amp;ADDRESS(A36,1,4,1)),"*END*")&gt;0,"",INDIRECT(ADDRESS(A36,3,4,1,"DedicatedVMHosts")))</f>
        <v>#REF!</v>
      </c>
      <c r="Z36" s="33" t="e" cm="1">
        <f t="array" aca="1" ref="Z36" ca="1">IF(COUNTIF(INDIRECT(ADDRESS(3,1,1,1,"instances")&amp;":"&amp;ADDRESS(A36,1,4,1)),"*END*")&gt;0,"",INDIRECT(ADDRESS(A36,4,4,1,"instances")))</f>
        <v>#REF!</v>
      </c>
      <c r="AA36" s="33"/>
      <c r="AB36" s="33"/>
      <c r="AC36" s="33"/>
      <c r="AD36" s="33"/>
      <c r="AE36" s="33"/>
      <c r="AF36" s="33"/>
      <c r="AG36" s="33"/>
      <c r="AH36" s="33"/>
      <c r="AI36" s="33"/>
      <c r="AJ36" s="33" t="s">
        <v>70</v>
      </c>
      <c r="AK36" s="36"/>
      <c r="AL36" s="33"/>
      <c r="AM36" s="33"/>
      <c r="AN36" s="33"/>
      <c r="AU36" s="46" t="str">
        <f t="shared" ca="1" si="1"/>
        <v/>
      </c>
    </row>
    <row r="37" spans="1:47" s="32" customFormat="1" x14ac:dyDescent="0.3">
      <c r="A37" s="32">
        <v>38</v>
      </c>
      <c r="B37" s="32" t="str" cm="1">
        <f t="array" aca="1" ref="B37" ca="1">IF(COUNTIF(INDIRECT(ADDRESS(3,1,1,1,"VCNS")&amp;":"&amp;ADDRESS(A37,18,4,1)),"*END*")&gt;0,"","VCN"&amp;"::"&amp;INDIRECT(ADDRESS(A37,3,4,1,"VCNS")))</f>
        <v/>
      </c>
      <c r="C37" s="32" t="str" cm="1">
        <f t="array" aca="1" ref="C37" ca="1">IF(COUNTIF(INDIRECT(ADDRESS(3,1,1,1,"VCNS")&amp;":"&amp;ADDRESS(A37,1,4,1)),"*END*")&gt;0,"",INDIRECT(ADDRESS(A37,3,4,1,"VCNS")))</f>
        <v/>
      </c>
      <c r="E37" s="25" t="str" cm="1">
        <f t="array" aca="1" ref="E37" ca="1">_xlfn.IFNA(IF($H37+1&gt;$G$2,"",INDEX(INDIRECT("SubnetsVLANs!$C$"&amp;$H37+2&amp;":$C$"&amp;$G$2)&amp;"_"&amp;INDIRECT("SubnetsVLANs!$D$"&amp;$H37+2&amp;":$D$"&amp;$G$2),MATCH("Subnet*",INDIRECT("SubnetsVLANs!$E$"&amp;$H37+2&amp;":$E$"&amp;$G$2),0))),"")</f>
        <v/>
      </c>
      <c r="F37" s="25" t="str">
        <f t="shared" ca="1" si="0"/>
        <v/>
      </c>
      <c r="G37" s="25"/>
      <c r="H37" s="26">
        <v>36</v>
      </c>
      <c r="I37" s="25"/>
      <c r="J37" s="25"/>
      <c r="K37" s="33"/>
      <c r="L37" t="s">
        <v>204</v>
      </c>
      <c r="M37" s="33"/>
      <c r="N37" s="33"/>
      <c r="O37" s="33"/>
      <c r="P37" s="33" t="e" cm="1">
        <f t="array" aca="1" ref="P37" ca="1">IF(COUNTIF(INDIRECT(ADDRESS(3,1,1,1,"DHCP")&amp;":"&amp;ADDRESS(A37,1,4,1)),"*END*")&gt;0,"",INDIRECT(ADDRESS(A37,4,4,1,"DHCP")))</f>
        <v>#REF!</v>
      </c>
      <c r="Q37" s="33"/>
      <c r="R37" s="33" t="e" cm="1">
        <f t="array" aca="1" ref="R37" ca="1">IF(COUNTIF(INDIRECT(ADDRESS(3,1,1,1,"DRGs")&amp;":"&amp;ADDRESS(A37,1,4,1)),"*END*")&gt;0,"",INDIRECT(ADDRESS(A37,3,4,1,"DRGs")))</f>
        <v>#REF!</v>
      </c>
      <c r="S37" s="33"/>
      <c r="T37" s="33"/>
      <c r="U37" s="33"/>
      <c r="V37" s="33"/>
      <c r="W37" s="33"/>
      <c r="X37" s="33"/>
      <c r="Y37" s="33" t="e" cm="1">
        <f t="array" aca="1" ref="Y37" ca="1">IF(COUNTIF(INDIRECT(ADDRESS(3,1,1,1,"DedicatedVMHosts")&amp;":"&amp;ADDRESS(A37,1,4,1)),"*END*")&gt;0,"",INDIRECT(ADDRESS(A37,3,4,1,"DedicatedVMHosts")))</f>
        <v>#REF!</v>
      </c>
      <c r="Z37" s="33" t="e" cm="1">
        <f t="array" aca="1" ref="Z37" ca="1">IF(COUNTIF(INDIRECT(ADDRESS(3,1,1,1,"instances")&amp;":"&amp;ADDRESS(A37,1,4,1)),"*END*")&gt;0,"",INDIRECT(ADDRESS(A37,4,4,1,"instances")))</f>
        <v>#REF!</v>
      </c>
      <c r="AA37" s="33"/>
      <c r="AB37" s="33"/>
      <c r="AC37" s="33"/>
      <c r="AD37" s="33"/>
      <c r="AE37" s="33"/>
      <c r="AF37" s="33"/>
      <c r="AG37" s="33"/>
      <c r="AH37" s="33"/>
      <c r="AI37" s="33"/>
      <c r="AJ37" s="33" t="s">
        <v>127</v>
      </c>
      <c r="AK37" s="36"/>
      <c r="AL37" s="33"/>
      <c r="AM37" s="33"/>
      <c r="AN37" s="33"/>
      <c r="AU37" s="46" t="str">
        <f t="shared" ca="1" si="1"/>
        <v/>
      </c>
    </row>
    <row r="38" spans="1:47" s="32" customFormat="1" x14ac:dyDescent="0.3">
      <c r="A38" s="32">
        <v>39</v>
      </c>
      <c r="B38" s="32" t="str" cm="1">
        <f t="array" aca="1" ref="B38" ca="1">IF(COUNTIF(INDIRECT(ADDRESS(3,1,1,1,"VCNS")&amp;":"&amp;ADDRESS(A38,18,4,1)),"*END*")&gt;0,"","VCN"&amp;"::"&amp;INDIRECT(ADDRESS(A38,3,4,1,"VCNS")))</f>
        <v/>
      </c>
      <c r="C38" s="32" t="str" cm="1">
        <f t="array" aca="1" ref="C38" ca="1">IF(COUNTIF(INDIRECT(ADDRESS(3,1,1,1,"VCNS")&amp;":"&amp;ADDRESS(A38,1,4,1)),"*END*")&gt;0,"",INDIRECT(ADDRESS(A38,3,4,1,"VCNS")))</f>
        <v/>
      </c>
      <c r="E38" s="25" t="str" cm="1">
        <f t="array" aca="1" ref="E38" ca="1">_xlfn.IFNA(IF($H38+1&gt;$G$2,"",INDEX(INDIRECT("SubnetsVLANs!$C$"&amp;$H38+2&amp;":$C$"&amp;$G$2)&amp;"_"&amp;INDIRECT("SubnetsVLANs!$D$"&amp;$H38+2&amp;":$D$"&amp;$G$2),MATCH("Subnet*",INDIRECT("SubnetsVLANs!$E$"&amp;$H38+2&amp;":$E$"&amp;$G$2),0))),"")</f>
        <v/>
      </c>
      <c r="F38" s="25" t="str">
        <f t="shared" ca="1" si="0"/>
        <v/>
      </c>
      <c r="G38" s="25"/>
      <c r="H38" s="26">
        <v>37</v>
      </c>
      <c r="I38" s="25"/>
      <c r="J38" s="25"/>
      <c r="K38" s="33"/>
      <c r="L38" t="s">
        <v>238</v>
      </c>
      <c r="M38" s="33"/>
      <c r="N38" s="33"/>
      <c r="O38" s="33"/>
      <c r="P38" s="33" t="e" cm="1">
        <f t="array" aca="1" ref="P38" ca="1">IF(COUNTIF(INDIRECT(ADDRESS(3,1,1,1,"DHCP")&amp;":"&amp;ADDRESS(A38,1,4,1)),"*END*")&gt;0,"",INDIRECT(ADDRESS(A38,4,4,1,"DHCP")))</f>
        <v>#REF!</v>
      </c>
      <c r="Q38" s="33"/>
      <c r="R38" s="33" t="e" cm="1">
        <f t="array" aca="1" ref="R38" ca="1">IF(COUNTIF(INDIRECT(ADDRESS(3,1,1,1,"DRGs")&amp;":"&amp;ADDRESS(A38,1,4,1)),"*END*")&gt;0,"",INDIRECT(ADDRESS(A38,3,4,1,"DRGs")))</f>
        <v>#REF!</v>
      </c>
      <c r="S38" s="33"/>
      <c r="T38" s="33"/>
      <c r="U38" s="33"/>
      <c r="V38" s="33"/>
      <c r="W38" s="33"/>
      <c r="X38" s="33"/>
      <c r="Y38" s="33" t="e" cm="1">
        <f t="array" aca="1" ref="Y38" ca="1">IF(COUNTIF(INDIRECT(ADDRESS(3,1,1,1,"DedicatedVMHosts")&amp;":"&amp;ADDRESS(A38,1,4,1)),"*END*")&gt;0,"",INDIRECT(ADDRESS(A38,3,4,1,"DedicatedVMHosts")))</f>
        <v>#REF!</v>
      </c>
      <c r="Z38" s="33" t="e" cm="1">
        <f t="array" aca="1" ref="Z38" ca="1">IF(COUNTIF(INDIRECT(ADDRESS(3,1,1,1,"instances")&amp;":"&amp;ADDRESS(A38,1,4,1)),"*END*")&gt;0,"",INDIRECT(ADDRESS(A38,4,4,1,"instances")))</f>
        <v>#REF!</v>
      </c>
      <c r="AA38" s="33"/>
      <c r="AB38" s="33"/>
      <c r="AC38" s="33"/>
      <c r="AD38" s="33"/>
      <c r="AE38" s="33"/>
      <c r="AF38" s="33"/>
      <c r="AG38" s="33"/>
      <c r="AH38" s="33"/>
      <c r="AI38" s="33"/>
      <c r="AJ38" s="33" t="s">
        <v>71</v>
      </c>
      <c r="AK38" s="36"/>
      <c r="AL38" s="33"/>
      <c r="AM38" s="33"/>
      <c r="AN38" s="33"/>
      <c r="AU38" s="46" t="str">
        <f t="shared" ca="1" si="1"/>
        <v/>
      </c>
    </row>
    <row r="39" spans="1:47" s="32" customFormat="1" x14ac:dyDescent="0.3">
      <c r="A39" s="32">
        <v>40</v>
      </c>
      <c r="B39" s="32" t="str" cm="1">
        <f t="array" aca="1" ref="B39" ca="1">IF(COUNTIF(INDIRECT(ADDRESS(3,1,1,1,"VCNS")&amp;":"&amp;ADDRESS(A39,18,4,1)),"*END*")&gt;0,"","VCN"&amp;"::"&amp;INDIRECT(ADDRESS(A39,3,4,1,"VCNS")))</f>
        <v/>
      </c>
      <c r="C39" s="32" t="str" cm="1">
        <f t="array" aca="1" ref="C39" ca="1">IF(COUNTIF(INDIRECT(ADDRESS(3,1,1,1,"VCNS")&amp;":"&amp;ADDRESS(A39,1,4,1)),"*END*")&gt;0,"",INDIRECT(ADDRESS(A39,3,4,1,"VCNS")))</f>
        <v/>
      </c>
      <c r="E39" s="25" t="str" cm="1">
        <f t="array" aca="1" ref="E39" ca="1">_xlfn.IFNA(IF($H39+1&gt;$G$2,"",INDEX(INDIRECT("SubnetsVLANs!$C$"&amp;$H39+2&amp;":$C$"&amp;$G$2)&amp;"_"&amp;INDIRECT("SubnetsVLANs!$D$"&amp;$H39+2&amp;":$D$"&amp;$G$2),MATCH("Subnet*",INDIRECT("SubnetsVLANs!$E$"&amp;$H39+2&amp;":$E$"&amp;$G$2),0))),"")</f>
        <v/>
      </c>
      <c r="F39" s="25" t="str">
        <f t="shared" ca="1" si="0"/>
        <v/>
      </c>
      <c r="G39" s="25"/>
      <c r="H39" s="26">
        <v>38</v>
      </c>
      <c r="I39" s="25"/>
      <c r="J39" s="25"/>
      <c r="K39" s="33"/>
      <c r="L39" t="s">
        <v>250</v>
      </c>
      <c r="M39" s="33"/>
      <c r="N39" s="33"/>
      <c r="O39" s="33"/>
      <c r="P39" s="33" t="e" cm="1">
        <f t="array" aca="1" ref="P39" ca="1">IF(COUNTIF(INDIRECT(ADDRESS(3,1,1,1,"DHCP")&amp;":"&amp;ADDRESS(A39,1,4,1)),"*END*")&gt;0,"",INDIRECT(ADDRESS(A39,4,4,1,"DHCP")))</f>
        <v>#REF!</v>
      </c>
      <c r="Q39" s="33"/>
      <c r="R39" s="33" t="e" cm="1">
        <f t="array" aca="1" ref="R39" ca="1">IF(COUNTIF(INDIRECT(ADDRESS(3,1,1,1,"DRGs")&amp;":"&amp;ADDRESS(A39,1,4,1)),"*END*")&gt;0,"",INDIRECT(ADDRESS(A39,3,4,1,"DRGs")))</f>
        <v>#REF!</v>
      </c>
      <c r="S39" s="33"/>
      <c r="T39" s="33"/>
      <c r="U39" s="33"/>
      <c r="V39" s="33"/>
      <c r="W39" s="33"/>
      <c r="X39" s="33"/>
      <c r="Y39" s="33" t="e" cm="1">
        <f t="array" aca="1" ref="Y39" ca="1">IF(COUNTIF(INDIRECT(ADDRESS(3,1,1,1,"DedicatedVMHosts")&amp;":"&amp;ADDRESS(A39,1,4,1)),"*END*")&gt;0,"",INDIRECT(ADDRESS(A39,3,4,1,"DedicatedVMHosts")))</f>
        <v>#REF!</v>
      </c>
      <c r="Z39" s="33" t="e" cm="1">
        <f t="array" aca="1" ref="Z39" ca="1">IF(COUNTIF(INDIRECT(ADDRESS(3,1,1,1,"instances")&amp;":"&amp;ADDRESS(A39,1,4,1)),"*END*")&gt;0,"",INDIRECT(ADDRESS(A39,4,4,1,"instances")))</f>
        <v>#REF!</v>
      </c>
      <c r="AA39" s="33"/>
      <c r="AB39" s="33"/>
      <c r="AC39" s="33"/>
      <c r="AD39" s="33"/>
      <c r="AE39" s="33"/>
      <c r="AF39" s="33"/>
      <c r="AG39" s="33"/>
      <c r="AH39" s="33"/>
      <c r="AI39" s="33"/>
      <c r="AJ39" s="33" t="s">
        <v>128</v>
      </c>
      <c r="AK39" s="36"/>
      <c r="AL39" s="33"/>
      <c r="AM39" s="33"/>
      <c r="AN39" s="33"/>
      <c r="AU39" s="46" t="str">
        <f t="shared" ca="1" si="1"/>
        <v/>
      </c>
    </row>
    <row r="40" spans="1:47" s="32" customFormat="1" x14ac:dyDescent="0.3">
      <c r="A40" s="32">
        <v>41</v>
      </c>
      <c r="B40" s="32" t="str" cm="1">
        <f t="array" aca="1" ref="B40" ca="1">IF(COUNTIF(INDIRECT(ADDRESS(3,1,1,1,"VCNS")&amp;":"&amp;ADDRESS(A40,18,4,1)),"*END*")&gt;0,"","VCN"&amp;"::"&amp;INDIRECT(ADDRESS(A40,3,4,1,"VCNS")))</f>
        <v/>
      </c>
      <c r="C40" s="32" t="str" cm="1">
        <f t="array" aca="1" ref="C40" ca="1">IF(COUNTIF(INDIRECT(ADDRESS(3,1,1,1,"VCNS")&amp;":"&amp;ADDRESS(A40,1,4,1)),"*END*")&gt;0,"",INDIRECT(ADDRESS(A40,3,4,1,"VCNS")))</f>
        <v/>
      </c>
      <c r="E40" s="25" t="str" cm="1">
        <f t="array" aca="1" ref="E40" ca="1">_xlfn.IFNA(IF($H40+1&gt;$G$2,"",INDEX(INDIRECT("SubnetsVLANs!$C$"&amp;$H40+2&amp;":$C$"&amp;$G$2)&amp;"_"&amp;INDIRECT("SubnetsVLANs!$D$"&amp;$H40+2&amp;":$D$"&amp;$G$2),MATCH("Subnet*",INDIRECT("SubnetsVLANs!$E$"&amp;$H40+2&amp;":$E$"&amp;$G$2),0))),"")</f>
        <v/>
      </c>
      <c r="F40" s="25" t="str">
        <f t="shared" ca="1" si="0"/>
        <v/>
      </c>
      <c r="G40" s="25"/>
      <c r="H40" s="26">
        <v>39</v>
      </c>
      <c r="I40" s="25"/>
      <c r="J40" s="25"/>
      <c r="K40" s="33"/>
      <c r="L40" t="s">
        <v>205</v>
      </c>
      <c r="M40" s="33"/>
      <c r="N40" s="33"/>
      <c r="O40" s="33"/>
      <c r="P40" s="33" t="e" cm="1">
        <f t="array" aca="1" ref="P40" ca="1">IF(COUNTIF(INDIRECT(ADDRESS(3,1,1,1,"DHCP")&amp;":"&amp;ADDRESS(A40,1,4,1)),"*END*")&gt;0,"",INDIRECT(ADDRESS(A40,4,4,1,"DHCP")))</f>
        <v>#REF!</v>
      </c>
      <c r="Q40" s="33"/>
      <c r="R40" s="33" t="e" cm="1">
        <f t="array" aca="1" ref="R40" ca="1">IF(COUNTIF(INDIRECT(ADDRESS(3,1,1,1,"DRGs")&amp;":"&amp;ADDRESS(A40,1,4,1)),"*END*")&gt;0,"",INDIRECT(ADDRESS(A40,3,4,1,"DRGs")))</f>
        <v>#REF!</v>
      </c>
      <c r="S40" s="33"/>
      <c r="T40" s="33"/>
      <c r="U40" s="33"/>
      <c r="V40" s="33"/>
      <c r="W40" s="33"/>
      <c r="X40" s="33"/>
      <c r="Y40" s="33" t="e" cm="1">
        <f t="array" aca="1" ref="Y40" ca="1">IF(COUNTIF(INDIRECT(ADDRESS(3,1,1,1,"DedicatedVMHosts")&amp;":"&amp;ADDRESS(A40,1,4,1)),"*END*")&gt;0,"",INDIRECT(ADDRESS(A40,3,4,1,"DedicatedVMHosts")))</f>
        <v>#REF!</v>
      </c>
      <c r="Z40" s="33" t="e" cm="1">
        <f t="array" aca="1" ref="Z40" ca="1">IF(COUNTIF(INDIRECT(ADDRESS(3,1,1,1,"instances")&amp;":"&amp;ADDRESS(A40,1,4,1)),"*END*")&gt;0,"",INDIRECT(ADDRESS(A40,4,4,1,"instances")))</f>
        <v>#REF!</v>
      </c>
      <c r="AA40" s="33"/>
      <c r="AB40" s="33"/>
      <c r="AC40" s="33"/>
      <c r="AD40" s="33"/>
      <c r="AE40" s="33"/>
      <c r="AF40" s="33"/>
      <c r="AH40" s="33"/>
      <c r="AI40" s="33"/>
      <c r="AJ40" s="33" t="s">
        <v>129</v>
      </c>
      <c r="AK40" s="36"/>
      <c r="AL40" s="33"/>
      <c r="AM40" s="33"/>
      <c r="AN40" s="33"/>
      <c r="AU40" s="46" t="str">
        <f t="shared" ca="1" si="1"/>
        <v/>
      </c>
    </row>
    <row r="41" spans="1:47" s="32" customFormat="1" x14ac:dyDescent="0.3">
      <c r="A41" s="32">
        <v>42</v>
      </c>
      <c r="B41" s="32" t="str" cm="1">
        <f t="array" aca="1" ref="B41" ca="1">IF(COUNTIF(INDIRECT(ADDRESS(3,1,1,1,"VCNS")&amp;":"&amp;ADDRESS(A41,18,4,1)),"*END*")&gt;0,"","VCN"&amp;"::"&amp;INDIRECT(ADDRESS(A41,3,4,1,"VCNS")))</f>
        <v/>
      </c>
      <c r="C41" s="32" t="str" cm="1">
        <f t="array" aca="1" ref="C41" ca="1">IF(COUNTIF(INDIRECT(ADDRESS(3,1,1,1,"VCNS")&amp;":"&amp;ADDRESS(A41,1,4,1)),"*END*")&gt;0,"",INDIRECT(ADDRESS(A41,3,4,1,"VCNS")))</f>
        <v/>
      </c>
      <c r="E41" s="25" t="str" cm="1">
        <f t="array" aca="1" ref="E41" ca="1">_xlfn.IFNA(IF($H41+1&gt;$G$2,"",INDEX(INDIRECT("SubnetsVLANs!$C$"&amp;$H41+2&amp;":$C$"&amp;$G$2)&amp;"_"&amp;INDIRECT("SubnetsVLANs!$D$"&amp;$H41+2&amp;":$D$"&amp;$G$2),MATCH("Subnet*",INDIRECT("SubnetsVLANs!$E$"&amp;$H41+2&amp;":$E$"&amp;$G$2),0))),"")</f>
        <v/>
      </c>
      <c r="F41" s="25" t="str">
        <f t="shared" ca="1" si="0"/>
        <v/>
      </c>
      <c r="G41" s="25"/>
      <c r="H41" s="26">
        <v>40</v>
      </c>
      <c r="I41" s="25"/>
      <c r="J41" s="25"/>
      <c r="L41" t="s">
        <v>206</v>
      </c>
      <c r="P41" s="33" t="e" cm="1">
        <f t="array" aca="1" ref="P41" ca="1">IF(COUNTIF(INDIRECT(ADDRESS(3,1,1,1,"DHCP")&amp;":"&amp;ADDRESS(A41,1,4,1)),"*END*")&gt;0,"",INDIRECT(ADDRESS(A41,4,4,1,"DHCP")))</f>
        <v>#REF!</v>
      </c>
      <c r="R41" s="33" t="e" cm="1">
        <f t="array" aca="1" ref="R41" ca="1">IF(COUNTIF(INDIRECT(ADDRESS(3,1,1,1,"DRGs")&amp;":"&amp;ADDRESS(A41,1,4,1)),"*END*")&gt;0,"",INDIRECT(ADDRESS(A41,3,4,1,"DRGs")))</f>
        <v>#REF!</v>
      </c>
      <c r="Y41" s="33" t="e" cm="1">
        <f t="array" aca="1" ref="Y41" ca="1">IF(COUNTIF(INDIRECT(ADDRESS(3,1,1,1,"DedicatedVMHosts")&amp;":"&amp;ADDRESS(A41,1,4,1)),"*END*")&gt;0,"",INDIRECT(ADDRESS(A41,3,4,1,"DedicatedVMHosts")))</f>
        <v>#REF!</v>
      </c>
      <c r="Z41" s="33" t="e" cm="1">
        <f t="array" aca="1" ref="Z41" ca="1">IF(COUNTIF(INDIRECT(ADDRESS(3,1,1,1,"instances")&amp;":"&amp;ADDRESS(A41,1,4,1)),"*END*")&gt;0,"",INDIRECT(ADDRESS(A41,4,4,1,"instances")))</f>
        <v>#REF!</v>
      </c>
      <c r="AK41" s="37"/>
      <c r="AU41" s="46" t="str">
        <f t="shared" ca="1" si="1"/>
        <v/>
      </c>
    </row>
    <row r="42" spans="1:47" s="32" customFormat="1" x14ac:dyDescent="0.3">
      <c r="A42" s="32">
        <v>43</v>
      </c>
      <c r="B42" s="32" t="str" cm="1">
        <f t="array" aca="1" ref="B42" ca="1">IF(COUNTIF(INDIRECT(ADDRESS(3,1,1,1,"VCNS")&amp;":"&amp;ADDRESS(A42,18,4,1)),"*END*")&gt;0,"","VCN"&amp;"::"&amp;INDIRECT(ADDRESS(A42,3,4,1,"VCNS")))</f>
        <v/>
      </c>
      <c r="C42" s="32" t="str" cm="1">
        <f t="array" aca="1" ref="C42" ca="1">IF(COUNTIF(INDIRECT(ADDRESS(3,1,1,1,"VCNS")&amp;":"&amp;ADDRESS(A42,1,4,1)),"*END*")&gt;0,"",INDIRECT(ADDRESS(A42,3,4,1,"VCNS")))</f>
        <v/>
      </c>
      <c r="E42" s="25" t="str" cm="1">
        <f t="array" aca="1" ref="E42" ca="1">_xlfn.IFNA(IF($H42+1&gt;$G$2,"",INDEX(INDIRECT("SubnetsVLANs!$C$"&amp;$H42+2&amp;":$C$"&amp;$G$2)&amp;"_"&amp;INDIRECT("SubnetsVLANs!$D$"&amp;$H42+2&amp;":$D$"&amp;$G$2),MATCH("Subnet*",INDIRECT("SubnetsVLANs!$E$"&amp;$H42+2&amp;":$E$"&amp;$G$2),0))),"")</f>
        <v/>
      </c>
      <c r="F42" s="25" t="str">
        <f t="shared" ca="1" si="0"/>
        <v/>
      </c>
      <c r="G42" s="25"/>
      <c r="H42" s="26">
        <v>41</v>
      </c>
      <c r="I42" s="25"/>
      <c r="J42" s="25"/>
      <c r="L42" t="s">
        <v>207</v>
      </c>
      <c r="P42" s="33" t="e" cm="1">
        <f t="array" aca="1" ref="P42" ca="1">IF(COUNTIF(INDIRECT(ADDRESS(3,1,1,1,"DHCP")&amp;":"&amp;ADDRESS(A42,1,4,1)),"*END*")&gt;0,"",INDIRECT(ADDRESS(A42,4,4,1,"DHCP")))</f>
        <v>#REF!</v>
      </c>
      <c r="R42" s="33" t="e" cm="1">
        <f t="array" aca="1" ref="R42" ca="1">IF(COUNTIF(INDIRECT(ADDRESS(3,1,1,1,"DRGs")&amp;":"&amp;ADDRESS(A42,1,4,1)),"*END*")&gt;0,"",INDIRECT(ADDRESS(A42,3,4,1,"DRGs")))</f>
        <v>#REF!</v>
      </c>
      <c r="Y42" s="33" t="e" cm="1">
        <f t="array" aca="1" ref="Y42" ca="1">IF(COUNTIF(INDIRECT(ADDRESS(3,1,1,1,"DedicatedVMHosts")&amp;":"&amp;ADDRESS(A42,1,4,1)),"*END*")&gt;0,"",INDIRECT(ADDRESS(A42,3,4,1,"DedicatedVMHosts")))</f>
        <v>#REF!</v>
      </c>
      <c r="Z42" s="33" t="e" cm="1">
        <f t="array" aca="1" ref="Z42" ca="1">IF(COUNTIF(INDIRECT(ADDRESS(3,1,1,1,"instances")&amp;":"&amp;ADDRESS(A42,1,4,1)),"*END*")&gt;0,"",INDIRECT(ADDRESS(A42,4,4,1,"instances")))</f>
        <v>#REF!</v>
      </c>
      <c r="AU42" s="46" t="str">
        <f t="shared" ca="1" si="1"/>
        <v/>
      </c>
    </row>
    <row r="43" spans="1:47" s="32" customFormat="1" x14ac:dyDescent="0.3">
      <c r="A43" s="32">
        <v>44</v>
      </c>
      <c r="B43" s="32" t="str" cm="1">
        <f t="array" aca="1" ref="B43" ca="1">IF(COUNTIF(INDIRECT(ADDRESS(3,1,1,1,"VCNS")&amp;":"&amp;ADDRESS(A43,18,4,1)),"*END*")&gt;0,"","VCN"&amp;"::"&amp;INDIRECT(ADDRESS(A43,3,4,1,"VCNS")))</f>
        <v/>
      </c>
      <c r="C43" s="32" t="str" cm="1">
        <f t="array" aca="1" ref="C43" ca="1">IF(COUNTIF(INDIRECT(ADDRESS(3,1,1,1,"VCNS")&amp;":"&amp;ADDRESS(A43,1,4,1)),"*END*")&gt;0,"",INDIRECT(ADDRESS(A43,3,4,1,"VCNS")))</f>
        <v/>
      </c>
      <c r="E43" s="25" t="str" cm="1">
        <f t="array" aca="1" ref="E43" ca="1">_xlfn.IFNA(IF($H43+1&gt;$G$2,"",INDEX(INDIRECT("SubnetsVLANs!$C$"&amp;$H43+2&amp;":$C$"&amp;$G$2)&amp;"_"&amp;INDIRECT("SubnetsVLANs!$D$"&amp;$H43+2&amp;":$D$"&amp;$G$2),MATCH("Subnet*",INDIRECT("SubnetsVLANs!$E$"&amp;$H43+2&amp;":$E$"&amp;$G$2),0))),"")</f>
        <v/>
      </c>
      <c r="F43" s="25" t="str">
        <f t="shared" ca="1" si="0"/>
        <v/>
      </c>
      <c r="G43" s="25"/>
      <c r="H43" s="26">
        <v>42</v>
      </c>
      <c r="I43" s="25"/>
      <c r="J43" s="25"/>
      <c r="L43" t="s">
        <v>208</v>
      </c>
      <c r="P43" s="33" t="e" cm="1">
        <f t="array" aca="1" ref="P43" ca="1">IF(COUNTIF(INDIRECT(ADDRESS(3,1,1,1,"DHCP")&amp;":"&amp;ADDRESS(A43,1,4,1)),"*END*")&gt;0,"",INDIRECT(ADDRESS(A43,4,4,1,"DHCP")))</f>
        <v>#REF!</v>
      </c>
      <c r="R43" s="33" t="e" cm="1">
        <f t="array" aca="1" ref="R43" ca="1">IF(COUNTIF(INDIRECT(ADDRESS(3,1,1,1,"DRGs")&amp;":"&amp;ADDRESS(A43,1,4,1)),"*END*")&gt;0,"",INDIRECT(ADDRESS(A43,3,4,1,"DRGs")))</f>
        <v>#REF!</v>
      </c>
      <c r="Y43" s="33" t="e" cm="1">
        <f t="array" aca="1" ref="Y43" ca="1">IF(COUNTIF(INDIRECT(ADDRESS(3,1,1,1,"DedicatedVMHosts")&amp;":"&amp;ADDRESS(A43,1,4,1)),"*END*")&gt;0,"",INDIRECT(ADDRESS(A43,3,4,1,"DedicatedVMHosts")))</f>
        <v>#REF!</v>
      </c>
      <c r="Z43" s="33" t="e" cm="1">
        <f t="array" aca="1" ref="Z43" ca="1">IF(COUNTIF(INDIRECT(ADDRESS(3,1,1,1,"instances")&amp;":"&amp;ADDRESS(A43,1,4,1)),"*END*")&gt;0,"",INDIRECT(ADDRESS(A43,4,4,1,"instances")))</f>
        <v>#REF!</v>
      </c>
      <c r="AU43" s="46" t="str">
        <f t="shared" ca="1" si="1"/>
        <v/>
      </c>
    </row>
    <row r="44" spans="1:47" s="32" customFormat="1" x14ac:dyDescent="0.3">
      <c r="A44" s="32">
        <v>45</v>
      </c>
      <c r="B44" s="32" t="str" cm="1">
        <f t="array" aca="1" ref="B44" ca="1">IF(COUNTIF(INDIRECT(ADDRESS(3,1,1,1,"VCNS")&amp;":"&amp;ADDRESS(A44,18,4,1)),"*END*")&gt;0,"","VCN"&amp;"::"&amp;INDIRECT(ADDRESS(A44,3,4,1,"VCNS")))</f>
        <v/>
      </c>
      <c r="C44" s="32" t="str" cm="1">
        <f t="array" aca="1" ref="C44" ca="1">IF(COUNTIF(INDIRECT(ADDRESS(3,1,1,1,"VCNS")&amp;":"&amp;ADDRESS(A44,1,4,1)),"*END*")&gt;0,"",INDIRECT(ADDRESS(A44,3,4,1,"VCNS")))</f>
        <v/>
      </c>
      <c r="E44" s="25" t="str" cm="1">
        <f t="array" aca="1" ref="E44" ca="1">_xlfn.IFNA(IF($H44+1&gt;$G$2,"",INDEX(INDIRECT("SubnetsVLANs!$C$"&amp;$H44+2&amp;":$C$"&amp;$G$2)&amp;"_"&amp;INDIRECT("SubnetsVLANs!$D$"&amp;$H44+2&amp;":$D$"&amp;$G$2),MATCH("Subnet*",INDIRECT("SubnetsVLANs!$E$"&amp;$H44+2&amp;":$E$"&amp;$G$2),0))),"")</f>
        <v/>
      </c>
      <c r="F44" s="25" t="str">
        <f t="shared" ca="1" si="0"/>
        <v/>
      </c>
      <c r="G44" s="25"/>
      <c r="H44" s="26">
        <v>43</v>
      </c>
      <c r="I44" s="25"/>
      <c r="J44" s="25"/>
      <c r="L44" t="s">
        <v>209</v>
      </c>
      <c r="P44" s="33" t="e" cm="1">
        <f t="array" aca="1" ref="P44" ca="1">IF(COUNTIF(INDIRECT(ADDRESS(3,1,1,1,"DHCP")&amp;":"&amp;ADDRESS(A44,1,4,1)),"*END*")&gt;0,"",INDIRECT(ADDRESS(A44,4,4,1,"DHCP")))</f>
        <v>#REF!</v>
      </c>
      <c r="R44" s="33" t="e" cm="1">
        <f t="array" aca="1" ref="R44" ca="1">IF(COUNTIF(INDIRECT(ADDRESS(3,1,1,1,"DRGs")&amp;":"&amp;ADDRESS(A44,1,4,1)),"*END*")&gt;0,"",INDIRECT(ADDRESS(A44,3,4,1,"DRGs")))</f>
        <v>#REF!</v>
      </c>
      <c r="Y44" s="33" t="e" cm="1">
        <f t="array" aca="1" ref="Y44" ca="1">IF(COUNTIF(INDIRECT(ADDRESS(3,1,1,1,"DedicatedVMHosts")&amp;":"&amp;ADDRESS(A44,1,4,1)),"*END*")&gt;0,"",INDIRECT(ADDRESS(A44,3,4,1,"DedicatedVMHosts")))</f>
        <v>#REF!</v>
      </c>
      <c r="Z44" s="33" t="e" cm="1">
        <f t="array" aca="1" ref="Z44" ca="1">IF(COUNTIF(INDIRECT(ADDRESS(3,1,1,1,"instances")&amp;":"&amp;ADDRESS(A44,1,4,1)),"*END*")&gt;0,"",INDIRECT(ADDRESS(A44,4,4,1,"instances")))</f>
        <v>#REF!</v>
      </c>
      <c r="AU44" s="46" t="str">
        <f t="shared" ca="1" si="1"/>
        <v/>
      </c>
    </row>
    <row r="45" spans="1:47" s="32" customFormat="1" x14ac:dyDescent="0.3">
      <c r="A45" s="32">
        <v>46</v>
      </c>
      <c r="B45" s="32" t="str" cm="1">
        <f t="array" aca="1" ref="B45" ca="1">IF(COUNTIF(INDIRECT(ADDRESS(3,1,1,1,"VCNS")&amp;":"&amp;ADDRESS(A45,18,4,1)),"*END*")&gt;0,"","VCN"&amp;"::"&amp;INDIRECT(ADDRESS(A45,3,4,1,"VCNS")))</f>
        <v/>
      </c>
      <c r="C45" s="32" t="str" cm="1">
        <f t="array" aca="1" ref="C45" ca="1">IF(COUNTIF(INDIRECT(ADDRESS(3,1,1,1,"VCNS")&amp;":"&amp;ADDRESS(A45,1,4,1)),"*END*")&gt;0,"",INDIRECT(ADDRESS(A45,3,4,1,"VCNS")))</f>
        <v/>
      </c>
      <c r="E45" s="25" t="str" cm="1">
        <f t="array" aca="1" ref="E45" ca="1">_xlfn.IFNA(IF($H45+1&gt;$G$2,"",INDEX(INDIRECT("SubnetsVLANs!$C$"&amp;$H45+2&amp;":$C$"&amp;$G$2)&amp;"_"&amp;INDIRECT("SubnetsVLANs!$D$"&amp;$H45+2&amp;":$D$"&amp;$G$2),MATCH("Subnet*",INDIRECT("SubnetsVLANs!$E$"&amp;$H45+2&amp;":$E$"&amp;$G$2),0))),"")</f>
        <v/>
      </c>
      <c r="F45" s="25" t="str">
        <f t="shared" ca="1" si="0"/>
        <v/>
      </c>
      <c r="G45" s="25"/>
      <c r="H45" s="26">
        <v>44</v>
      </c>
      <c r="I45" s="25"/>
      <c r="J45" s="25"/>
      <c r="L45" s="38" t="s">
        <v>1</v>
      </c>
      <c r="P45" s="33" t="e" cm="1">
        <f t="array" aca="1" ref="P45" ca="1">IF(COUNTIF(INDIRECT(ADDRESS(3,1,1,1,"DHCP")&amp;":"&amp;ADDRESS(A45,1,4,1)),"*END*")&gt;0,"",INDIRECT(ADDRESS(A45,4,4,1,"DHCP")))</f>
        <v>#REF!</v>
      </c>
      <c r="R45" s="33" t="e" cm="1">
        <f t="array" aca="1" ref="R45" ca="1">IF(COUNTIF(INDIRECT(ADDRESS(3,1,1,1,"DRGs")&amp;":"&amp;ADDRESS(A45,1,4,1)),"*END*")&gt;0,"",INDIRECT(ADDRESS(A45,3,4,1,"DRGs")))</f>
        <v>#REF!</v>
      </c>
      <c r="Y45" s="33" t="e" cm="1">
        <f t="array" aca="1" ref="Y45" ca="1">IF(COUNTIF(INDIRECT(ADDRESS(3,1,1,1,"DedicatedVMHosts")&amp;":"&amp;ADDRESS(A45,1,4,1)),"*END*")&gt;0,"",INDIRECT(ADDRESS(A45,3,4,1,"DedicatedVMHosts")))</f>
        <v>#REF!</v>
      </c>
      <c r="Z45" s="33" t="e" cm="1">
        <f t="array" aca="1" ref="Z45" ca="1">IF(COUNTIF(INDIRECT(ADDRESS(3,1,1,1,"instances")&amp;":"&amp;ADDRESS(A45,1,4,1)),"*END*")&gt;0,"",INDIRECT(ADDRESS(A45,4,4,1,"instances")))</f>
        <v>#REF!</v>
      </c>
      <c r="AU45" s="46" t="str">
        <f t="shared" ca="1" si="1"/>
        <v/>
      </c>
    </row>
    <row r="46" spans="1:47" s="32" customFormat="1" x14ac:dyDescent="0.3">
      <c r="A46" s="32">
        <v>47</v>
      </c>
      <c r="B46" s="32" t="str" cm="1">
        <f t="array" aca="1" ref="B46" ca="1">IF(COUNTIF(INDIRECT(ADDRESS(3,1,1,1,"VCNS")&amp;":"&amp;ADDRESS(A46,18,4,1)),"*END*")&gt;0,"","VCN"&amp;"::"&amp;INDIRECT(ADDRESS(A46,3,4,1,"VCNS")))</f>
        <v/>
      </c>
      <c r="C46" s="32" t="str" cm="1">
        <f t="array" aca="1" ref="C46" ca="1">IF(COUNTIF(INDIRECT(ADDRESS(3,1,1,1,"VCNS")&amp;":"&amp;ADDRESS(A46,1,4,1)),"*END*")&gt;0,"",INDIRECT(ADDRESS(A46,3,4,1,"VCNS")))</f>
        <v/>
      </c>
      <c r="E46" s="25" t="str" cm="1">
        <f t="array" aca="1" ref="E46" ca="1">_xlfn.IFNA(IF($H46+1&gt;$G$2,"",INDEX(INDIRECT("SubnetsVLANs!$C$"&amp;$H46+2&amp;":$C$"&amp;$G$2)&amp;"_"&amp;INDIRECT("SubnetsVLANs!$D$"&amp;$H46+2&amp;":$D$"&amp;$G$2),MATCH("Subnet*",INDIRECT("SubnetsVLANs!$E$"&amp;$H46+2&amp;":$E$"&amp;$G$2),0))),"")</f>
        <v/>
      </c>
      <c r="F46" s="25" t="str">
        <f t="shared" ca="1" si="0"/>
        <v/>
      </c>
      <c r="G46" s="25"/>
      <c r="H46" s="26">
        <v>45</v>
      </c>
      <c r="I46" s="25"/>
      <c r="J46" s="25"/>
      <c r="P46" s="33" t="e" cm="1">
        <f t="array" aca="1" ref="P46" ca="1">IF(COUNTIF(INDIRECT(ADDRESS(3,1,1,1,"DHCP")&amp;":"&amp;ADDRESS(A46,1,4,1)),"*END*")&gt;0,"",INDIRECT(ADDRESS(A46,4,4,1,"DHCP")))</f>
        <v>#REF!</v>
      </c>
      <c r="R46" s="33" t="e" cm="1">
        <f t="array" aca="1" ref="R46" ca="1">IF(COUNTIF(INDIRECT(ADDRESS(3,1,1,1,"DRGs")&amp;":"&amp;ADDRESS(A46,1,4,1)),"*END*")&gt;0,"",INDIRECT(ADDRESS(A46,3,4,1,"DRGs")))</f>
        <v>#REF!</v>
      </c>
      <c r="Y46" s="33" t="e" cm="1">
        <f t="array" aca="1" ref="Y46" ca="1">IF(COUNTIF(INDIRECT(ADDRESS(3,1,1,1,"DedicatedVMHosts")&amp;":"&amp;ADDRESS(A46,1,4,1)),"*END*")&gt;0,"",INDIRECT(ADDRESS(A46,3,4,1,"DedicatedVMHosts")))</f>
        <v>#REF!</v>
      </c>
      <c r="Z46" s="33" t="e" cm="1">
        <f t="array" aca="1" ref="Z46" ca="1">IF(COUNTIF(INDIRECT(ADDRESS(3,1,1,1,"instances")&amp;":"&amp;ADDRESS(A46,1,4,1)),"*END*")&gt;0,"",INDIRECT(ADDRESS(A46,4,4,1,"instances")))</f>
        <v>#REF!</v>
      </c>
      <c r="AU46" s="46" t="str">
        <f t="shared" ca="1" si="1"/>
        <v/>
      </c>
    </row>
    <row r="47" spans="1:47" s="32" customFormat="1" x14ac:dyDescent="0.3">
      <c r="A47" s="32">
        <v>48</v>
      </c>
      <c r="B47" s="32" t="str" cm="1">
        <f t="array" aca="1" ref="B47" ca="1">IF(COUNTIF(INDIRECT(ADDRESS(3,1,1,1,"VCNS")&amp;":"&amp;ADDRESS(A47,18,4,1)),"*END*")&gt;0,"","VCN"&amp;"::"&amp;INDIRECT(ADDRESS(A47,3,4,1,"VCNS")))</f>
        <v/>
      </c>
      <c r="C47" s="32" t="str" cm="1">
        <f t="array" aca="1" ref="C47" ca="1">IF(COUNTIF(INDIRECT(ADDRESS(3,1,1,1,"VCNS")&amp;":"&amp;ADDRESS(A47,1,4,1)),"*END*")&gt;0,"",INDIRECT(ADDRESS(A47,3,4,1,"VCNS")))</f>
        <v/>
      </c>
      <c r="E47" s="25" t="str" cm="1">
        <f t="array" aca="1" ref="E47" ca="1">_xlfn.IFNA(IF($H47+1&gt;$G$2,"",INDEX(INDIRECT("SubnetsVLANs!$C$"&amp;$H47+2&amp;":$C$"&amp;$G$2)&amp;"_"&amp;INDIRECT("SubnetsVLANs!$D$"&amp;$H47+2&amp;":$D$"&amp;$G$2),MATCH("Subnet*",INDIRECT("SubnetsVLANs!$E$"&amp;$H47+2&amp;":$E$"&amp;$G$2),0))),"")</f>
        <v/>
      </c>
      <c r="F47" s="25" t="str">
        <f t="shared" ca="1" si="0"/>
        <v/>
      </c>
      <c r="G47" s="25"/>
      <c r="H47" s="26">
        <v>46</v>
      </c>
      <c r="I47" s="25"/>
      <c r="J47" s="25"/>
      <c r="P47" s="33" t="e" cm="1">
        <f t="array" aca="1" ref="P47" ca="1">IF(COUNTIF(INDIRECT(ADDRESS(3,1,1,1,"DHCP")&amp;":"&amp;ADDRESS(A47,1,4,1)),"*END*")&gt;0,"",INDIRECT(ADDRESS(A47,4,4,1,"DHCP")))</f>
        <v>#REF!</v>
      </c>
      <c r="R47" s="33" t="e" cm="1">
        <f t="array" aca="1" ref="R47" ca="1">IF(COUNTIF(INDIRECT(ADDRESS(3,1,1,1,"DRGs")&amp;":"&amp;ADDRESS(A47,1,4,1)),"*END*")&gt;0,"",INDIRECT(ADDRESS(A47,3,4,1,"DRGs")))</f>
        <v>#REF!</v>
      </c>
      <c r="Y47" s="33" t="e" cm="1">
        <f t="array" aca="1" ref="Y47" ca="1">IF(COUNTIF(INDIRECT(ADDRESS(3,1,1,1,"DedicatedVMHosts")&amp;":"&amp;ADDRESS(A47,1,4,1)),"*END*")&gt;0,"",INDIRECT(ADDRESS(A47,3,4,1,"DedicatedVMHosts")))</f>
        <v>#REF!</v>
      </c>
      <c r="Z47" s="33" t="e" cm="1">
        <f t="array" aca="1" ref="Z47" ca="1">IF(COUNTIF(INDIRECT(ADDRESS(3,1,1,1,"instances")&amp;":"&amp;ADDRESS(A47,1,4,1)),"*END*")&gt;0,"",INDIRECT(ADDRESS(A47,4,4,1,"instances")))</f>
        <v>#REF!</v>
      </c>
      <c r="AU47" s="46" t="str">
        <f t="shared" ca="1" si="1"/>
        <v/>
      </c>
    </row>
    <row r="48" spans="1:47" s="32" customFormat="1" x14ac:dyDescent="0.3">
      <c r="A48" s="32">
        <v>49</v>
      </c>
      <c r="B48" s="32" t="str" cm="1">
        <f t="array" aca="1" ref="B48" ca="1">IF(COUNTIF(INDIRECT(ADDRESS(3,1,1,1,"VCNS")&amp;":"&amp;ADDRESS(A48,18,4,1)),"*END*")&gt;0,"","VCN"&amp;"::"&amp;INDIRECT(ADDRESS(A48,3,4,1,"VCNS")))</f>
        <v/>
      </c>
      <c r="C48" s="32" t="str" cm="1">
        <f t="array" aca="1" ref="C48" ca="1">IF(COUNTIF(INDIRECT(ADDRESS(3,1,1,1,"VCNS")&amp;":"&amp;ADDRESS(A48,1,4,1)),"*END*")&gt;0,"",INDIRECT(ADDRESS(A48,3,4,1,"VCNS")))</f>
        <v/>
      </c>
      <c r="E48" s="25" t="str" cm="1">
        <f t="array" aca="1" ref="E48" ca="1">_xlfn.IFNA(IF($H48+1&gt;$G$2,"",INDEX(INDIRECT("SubnetsVLANs!$C$"&amp;$H48+2&amp;":$C$"&amp;$G$2)&amp;"_"&amp;INDIRECT("SubnetsVLANs!$D$"&amp;$H48+2&amp;":$D$"&amp;$G$2),MATCH("Subnet*",INDIRECT("SubnetsVLANs!$E$"&amp;$H48+2&amp;":$E$"&amp;$G$2),0))),"")</f>
        <v/>
      </c>
      <c r="F48" s="25" t="str">
        <f t="shared" ca="1" si="0"/>
        <v/>
      </c>
      <c r="G48" s="25"/>
      <c r="H48" s="26">
        <v>47</v>
      </c>
      <c r="I48" s="25"/>
      <c r="J48" s="25"/>
      <c r="P48" s="33" t="e" cm="1">
        <f t="array" aca="1" ref="P48" ca="1">IF(COUNTIF(INDIRECT(ADDRESS(3,1,1,1,"DHCP")&amp;":"&amp;ADDRESS(A48,1,4,1)),"*END*")&gt;0,"",INDIRECT(ADDRESS(A48,4,4,1,"DHCP")))</f>
        <v>#REF!</v>
      </c>
      <c r="R48" s="33" t="e" cm="1">
        <f t="array" aca="1" ref="R48" ca="1">IF(COUNTIF(INDIRECT(ADDRESS(3,1,1,1,"DRGs")&amp;":"&amp;ADDRESS(A48,1,4,1)),"*END*")&gt;0,"",INDIRECT(ADDRESS(A48,3,4,1,"DRGs")))</f>
        <v>#REF!</v>
      </c>
      <c r="Y48" s="33" t="e" cm="1">
        <f t="array" aca="1" ref="Y48" ca="1">IF(COUNTIF(INDIRECT(ADDRESS(3,1,1,1,"DedicatedVMHosts")&amp;":"&amp;ADDRESS(A48,1,4,1)),"*END*")&gt;0,"",INDIRECT(ADDRESS(A48,3,4,1,"DedicatedVMHosts")))</f>
        <v>#REF!</v>
      </c>
      <c r="Z48" s="33" t="e" cm="1">
        <f t="array" aca="1" ref="Z48" ca="1">IF(COUNTIF(INDIRECT(ADDRESS(3,1,1,1,"instances")&amp;":"&amp;ADDRESS(A48,1,4,1)),"*END*")&gt;0,"",INDIRECT(ADDRESS(A48,4,4,1,"instances")))</f>
        <v>#REF!</v>
      </c>
      <c r="AU48" s="46" t="str">
        <f t="shared" ca="1" si="1"/>
        <v/>
      </c>
    </row>
    <row r="49" spans="1:48" s="32" customFormat="1" x14ac:dyDescent="0.3">
      <c r="A49" s="32">
        <v>50</v>
      </c>
      <c r="B49" s="32" t="str" cm="1">
        <f t="array" aca="1" ref="B49" ca="1">IF(COUNTIF(INDIRECT(ADDRESS(3,1,1,1,"VCNS")&amp;":"&amp;ADDRESS(A49,18,4,1)),"*END*")&gt;0,"","VCN"&amp;"::"&amp;INDIRECT(ADDRESS(A49,3,4,1,"VCNS")))</f>
        <v/>
      </c>
      <c r="C49" s="32" t="str" cm="1">
        <f t="array" aca="1" ref="C49" ca="1">IF(COUNTIF(INDIRECT(ADDRESS(3,1,1,1,"VCNS")&amp;":"&amp;ADDRESS(A49,1,4,1)),"*END*")&gt;0,"",INDIRECT(ADDRESS(A49,3,4,1,"VCNS")))</f>
        <v/>
      </c>
      <c r="E49" s="25" t="str" cm="1">
        <f t="array" aca="1" ref="E49" ca="1">_xlfn.IFNA(IF($H49+1&gt;$G$2,"",INDEX(INDIRECT("SubnetsVLANs!$C$"&amp;$H49+2&amp;":$C$"&amp;$G$2)&amp;"_"&amp;INDIRECT("SubnetsVLANs!$D$"&amp;$H49+2&amp;":$D$"&amp;$G$2),MATCH("Subnet*",INDIRECT("SubnetsVLANs!$E$"&amp;$H49+2&amp;":$E$"&amp;$G$2),0))),"")</f>
        <v/>
      </c>
      <c r="F49" s="25" t="str">
        <f t="shared" ca="1" si="0"/>
        <v/>
      </c>
      <c r="G49" s="25"/>
      <c r="H49" s="26">
        <v>48</v>
      </c>
      <c r="I49" s="25"/>
      <c r="J49" s="25"/>
      <c r="P49" s="33" t="e" cm="1">
        <f t="array" aca="1" ref="P49" ca="1">IF(COUNTIF(INDIRECT(ADDRESS(3,1,1,1,"DHCP")&amp;":"&amp;ADDRESS(A49,1,4,1)),"*END*")&gt;0,"",INDIRECT(ADDRESS(A49,4,4,1,"DHCP")))</f>
        <v>#REF!</v>
      </c>
      <c r="R49" s="33" t="e" cm="1">
        <f t="array" aca="1" ref="R49" ca="1">IF(COUNTIF(INDIRECT(ADDRESS(3,1,1,1,"DRGs")&amp;":"&amp;ADDRESS(A49,1,4,1)),"*END*")&gt;0,"",INDIRECT(ADDRESS(A49,3,4,1,"DRGs")))</f>
        <v>#REF!</v>
      </c>
      <c r="Y49" s="33" t="e" cm="1">
        <f t="array" aca="1" ref="Y49" ca="1">IF(COUNTIF(INDIRECT(ADDRESS(3,1,1,1,"DedicatedVMHosts")&amp;":"&amp;ADDRESS(A49,1,4,1)),"*END*")&gt;0,"",INDIRECT(ADDRESS(A49,3,4,1,"DedicatedVMHosts")))</f>
        <v>#REF!</v>
      </c>
      <c r="Z49" s="33" t="e" cm="1">
        <f t="array" aca="1" ref="Z49" ca="1">IF(COUNTIF(INDIRECT(ADDRESS(3,1,1,1,"instances")&amp;":"&amp;ADDRESS(A49,1,4,1)),"*END*")&gt;0,"",INDIRECT(ADDRESS(A49,4,4,1,"instances")))</f>
        <v>#REF!</v>
      </c>
      <c r="AU49" s="46" t="str">
        <f t="shared" ca="1" si="1"/>
        <v/>
      </c>
    </row>
    <row r="50" spans="1:48" s="32" customFormat="1" x14ac:dyDescent="0.3">
      <c r="E50" s="25" t="str" cm="1">
        <f t="array" aca="1" ref="E50" ca="1">_xlfn.IFNA(IF($H50+1&gt;$G$2,"",INDEX(INDIRECT("SubnetsVLANs!$C$"&amp;$H50+2&amp;":$C$"&amp;$G$2)&amp;"_"&amp;INDIRECT("SubnetsVLANs!$D$"&amp;$H50+2&amp;":$D$"&amp;$G$2),MATCH("Subnet*",INDIRECT("SubnetsVLANs!$E$"&amp;$H50+2&amp;":$E$"&amp;$G$2),0))),"")</f>
        <v/>
      </c>
      <c r="F50" s="25" t="str">
        <f t="shared" ca="1" si="0"/>
        <v/>
      </c>
      <c r="G50" s="25"/>
      <c r="H50" s="26">
        <v>49</v>
      </c>
      <c r="I50" s="25"/>
      <c r="J50" s="25"/>
      <c r="AG50" s="38"/>
      <c r="AU50" s="46" t="str">
        <f t="shared" ca="1" si="1"/>
        <v/>
      </c>
    </row>
    <row r="51" spans="1:48" x14ac:dyDescent="0.3">
      <c r="E51" s="25" t="str" cm="1">
        <f t="array" aca="1" ref="E51" ca="1">_xlfn.IFNA(IF($H51+1&gt;$G$2,"",INDEX(INDIRECT("SubnetsVLANs!$C$"&amp;$H51+2&amp;":$C$"&amp;$G$2)&amp;"_"&amp;INDIRECT("SubnetsVLANs!$D$"&amp;$H51+2&amp;":$D$"&amp;$G$2),MATCH("Subnet*",INDIRECT("SubnetsVLANs!$E$"&amp;$H51+2&amp;":$E$"&amp;$G$2),0))),"")</f>
        <v/>
      </c>
      <c r="F51" s="25" t="str">
        <f t="shared" ca="1" si="0"/>
        <v/>
      </c>
      <c r="G51" s="25"/>
      <c r="H51" s="26">
        <v>50</v>
      </c>
      <c r="I51" s="25"/>
      <c r="J51" s="25"/>
      <c r="L51" s="32"/>
      <c r="AU51" s="46" t="str">
        <f t="shared" ca="1" si="1"/>
        <v/>
      </c>
      <c r="AV51" s="32"/>
    </row>
    <row r="52" spans="1:48" x14ac:dyDescent="0.3">
      <c r="E52" s="25" t="str" cm="1">
        <f t="array" aca="1" ref="E52" ca="1">_xlfn.IFNA(IF($H52+1&gt;$G$2,"",INDEX(INDIRECT("SubnetsVLANs!$C$"&amp;$H52+2&amp;":$C$"&amp;$G$2)&amp;"_"&amp;INDIRECT("SubnetsVLANs!$D$"&amp;$H52+2&amp;":$D$"&amp;$G$2),MATCH("Subnet*",INDIRECT("SubnetsVLANs!$E$"&amp;$H52+2&amp;":$E$"&amp;$G$2),0))),"")</f>
        <v/>
      </c>
      <c r="F52" s="25" t="str">
        <f t="shared" ca="1" si="0"/>
        <v/>
      </c>
      <c r="G52" s="25"/>
      <c r="H52" s="26">
        <v>51</v>
      </c>
      <c r="I52" s="25"/>
      <c r="J52" s="25"/>
      <c r="L52" s="32"/>
      <c r="AU52" s="46" t="str">
        <f t="shared" ca="1" si="1"/>
        <v/>
      </c>
      <c r="AV52" s="32"/>
    </row>
    <row r="53" spans="1:48" x14ac:dyDescent="0.3">
      <c r="E53" s="25" t="str" cm="1">
        <f t="array" aca="1" ref="E53" ca="1">_xlfn.IFNA(IF($H53+1&gt;$G$2,"",INDEX(INDIRECT("SubnetsVLANs!$C$"&amp;$H53+2&amp;":$C$"&amp;$G$2)&amp;"_"&amp;INDIRECT("SubnetsVLANs!$D$"&amp;$H53+2&amp;":$D$"&amp;$G$2),MATCH("Subnet*",INDIRECT("SubnetsVLANs!$E$"&amp;$H53+2&amp;":$E$"&amp;$G$2),0))),"")</f>
        <v/>
      </c>
      <c r="F53" s="25" t="str">
        <f t="shared" ca="1" si="0"/>
        <v/>
      </c>
      <c r="G53" s="25"/>
      <c r="H53" s="26">
        <v>52</v>
      </c>
      <c r="I53" s="25"/>
      <c r="J53" s="25"/>
      <c r="AU53" s="46" t="str">
        <f t="shared" ca="1" si="1"/>
        <v/>
      </c>
      <c r="AV53" s="32"/>
    </row>
    <row r="54" spans="1:48" x14ac:dyDescent="0.3">
      <c r="E54" s="25" t="str" cm="1">
        <f t="array" aca="1" ref="E54" ca="1">_xlfn.IFNA(IF($H54+1&gt;$G$2,"",INDEX(INDIRECT("SubnetsVLANs!$C$"&amp;$H54+2&amp;":$C$"&amp;$G$2)&amp;"_"&amp;INDIRECT("SubnetsVLANs!$D$"&amp;$H54+2&amp;":$D$"&amp;$G$2),MATCH("Subnet*",INDIRECT("SubnetsVLANs!$E$"&amp;$H54+2&amp;":$E$"&amp;$G$2),0))),"")</f>
        <v/>
      </c>
      <c r="F54" s="25" t="str">
        <f t="shared" ca="1" si="0"/>
        <v/>
      </c>
      <c r="G54" s="25"/>
      <c r="H54" s="26">
        <v>53</v>
      </c>
      <c r="I54" s="25"/>
      <c r="J54" s="25"/>
      <c r="AU54" s="46" t="str">
        <f t="shared" ca="1" si="1"/>
        <v/>
      </c>
      <c r="AV54" s="32"/>
    </row>
    <row r="55" spans="1:48" x14ac:dyDescent="0.3">
      <c r="E55" s="25" t="str" cm="1">
        <f t="array" aca="1" ref="E55" ca="1">_xlfn.IFNA(IF($H55+1&gt;$G$2,"",INDEX(INDIRECT("SubnetsVLANs!$C$"&amp;$H55+2&amp;":$C$"&amp;$G$2)&amp;"_"&amp;INDIRECT("SubnetsVLANs!$D$"&amp;$H55+2&amp;":$D$"&amp;$G$2),MATCH("Subnet*",INDIRECT("SubnetsVLANs!$E$"&amp;$H55+2&amp;":$E$"&amp;$G$2),0))),"")</f>
        <v/>
      </c>
      <c r="F55" s="25" t="str">
        <f t="shared" ca="1" si="0"/>
        <v/>
      </c>
      <c r="G55" s="25"/>
      <c r="H55" s="26">
        <v>54</v>
      </c>
      <c r="I55" s="25"/>
      <c r="J55" s="25"/>
      <c r="AU55" s="46" t="str">
        <f t="shared" ca="1" si="1"/>
        <v/>
      </c>
      <c r="AV55" s="32"/>
    </row>
    <row r="56" spans="1:48" x14ac:dyDescent="0.3">
      <c r="E56" s="25" t="str" cm="1">
        <f t="array" aca="1" ref="E56" ca="1">_xlfn.IFNA(IF($H56+1&gt;$G$2,"",INDEX(INDIRECT("SubnetsVLANs!$C$"&amp;$H56+2&amp;":$C$"&amp;$G$2)&amp;"_"&amp;INDIRECT("SubnetsVLANs!$D$"&amp;$H56+2&amp;":$D$"&amp;$G$2),MATCH("Subnet*",INDIRECT("SubnetsVLANs!$E$"&amp;$H56+2&amp;":$E$"&amp;$G$2),0))),"")</f>
        <v/>
      </c>
      <c r="F56" s="25" t="str">
        <f t="shared" ca="1" si="0"/>
        <v/>
      </c>
      <c r="G56" s="25"/>
      <c r="H56" s="26">
        <v>55</v>
      </c>
      <c r="I56" s="25"/>
      <c r="J56" s="25"/>
      <c r="AU56" s="46" t="str">
        <f t="shared" ca="1" si="1"/>
        <v/>
      </c>
      <c r="AV56" s="32"/>
    </row>
    <row r="57" spans="1:48" x14ac:dyDescent="0.3">
      <c r="E57" s="25" t="str" cm="1">
        <f t="array" aca="1" ref="E57" ca="1">_xlfn.IFNA(IF($H57+1&gt;$G$2,"",INDEX(INDIRECT("SubnetsVLANs!$C$"&amp;$H57+2&amp;":$C$"&amp;$G$2)&amp;"_"&amp;INDIRECT("SubnetsVLANs!$D$"&amp;$H57+2&amp;":$D$"&amp;$G$2),MATCH("Subnet*",INDIRECT("SubnetsVLANs!$E$"&amp;$H57+2&amp;":$E$"&amp;$G$2),0))),"")</f>
        <v/>
      </c>
      <c r="F57" s="25" t="str">
        <f t="shared" ca="1" si="0"/>
        <v/>
      </c>
      <c r="G57" s="25"/>
      <c r="H57" s="26">
        <v>56</v>
      </c>
      <c r="I57" s="25"/>
      <c r="J57" s="25"/>
      <c r="AU57" s="46" t="str">
        <f t="shared" ca="1" si="1"/>
        <v/>
      </c>
      <c r="AV57" s="32"/>
    </row>
    <row r="58" spans="1:48" x14ac:dyDescent="0.3">
      <c r="E58" s="25" t="str" cm="1">
        <f t="array" aca="1" ref="E58" ca="1">_xlfn.IFNA(IF($H58+1&gt;$G$2,"",INDEX(INDIRECT("SubnetsVLANs!$C$"&amp;$H58+2&amp;":$C$"&amp;$G$2)&amp;"_"&amp;INDIRECT("SubnetsVLANs!$D$"&amp;$H58+2&amp;":$D$"&amp;$G$2),MATCH("Subnet*",INDIRECT("SubnetsVLANs!$E$"&amp;$H58+2&amp;":$E$"&amp;$G$2),0))),"")</f>
        <v/>
      </c>
      <c r="F58" s="25" t="str">
        <f t="shared" ca="1" si="0"/>
        <v/>
      </c>
      <c r="G58" s="25"/>
      <c r="H58" s="26">
        <v>57</v>
      </c>
      <c r="I58" s="25"/>
      <c r="J58" s="25"/>
      <c r="AU58" s="46" t="str">
        <f t="shared" ca="1" si="1"/>
        <v/>
      </c>
      <c r="AV58" s="32"/>
    </row>
    <row r="59" spans="1:48" x14ac:dyDescent="0.3">
      <c r="E59" s="25" t="str" cm="1">
        <f t="array" aca="1" ref="E59" ca="1">_xlfn.IFNA(IF($H59+1&gt;$G$2,"",INDEX(INDIRECT("SubnetsVLANs!$C$"&amp;$H59+2&amp;":$C$"&amp;$G$2)&amp;"_"&amp;INDIRECT("SubnetsVLANs!$D$"&amp;$H59+2&amp;":$D$"&amp;$G$2),MATCH("Subnet*",INDIRECT("SubnetsVLANs!$E$"&amp;$H59+2&amp;":$E$"&amp;$G$2),0))),"")</f>
        <v/>
      </c>
      <c r="F59" s="25" t="str">
        <f t="shared" ca="1" si="0"/>
        <v/>
      </c>
      <c r="G59" s="25"/>
      <c r="H59" s="26">
        <v>58</v>
      </c>
      <c r="I59" s="25"/>
      <c r="J59" s="25"/>
      <c r="AU59" s="46" t="str">
        <f t="shared" ca="1" si="1"/>
        <v/>
      </c>
      <c r="AV59" s="32"/>
    </row>
    <row r="60" spans="1:48" x14ac:dyDescent="0.3">
      <c r="E60" s="25" t="str" cm="1">
        <f t="array" aca="1" ref="E60" ca="1">_xlfn.IFNA(IF($H60+1&gt;$G$2,"",INDEX(INDIRECT("SubnetsVLANs!$C$"&amp;$H60+2&amp;":$C$"&amp;$G$2)&amp;"_"&amp;INDIRECT("SubnetsVLANs!$D$"&amp;$H60+2&amp;":$D$"&amp;$G$2),MATCH("Subnet*",INDIRECT("SubnetsVLANs!$E$"&amp;$H60+2&amp;":$E$"&amp;$G$2),0))),"")</f>
        <v/>
      </c>
      <c r="F60" s="25" t="str">
        <f t="shared" ca="1" si="0"/>
        <v/>
      </c>
      <c r="G60" s="25"/>
      <c r="H60" s="26">
        <v>59</v>
      </c>
      <c r="I60" s="25"/>
      <c r="J60" s="25"/>
      <c r="AU60" s="46" t="str">
        <f t="shared" ca="1" si="1"/>
        <v/>
      </c>
      <c r="AV60" s="32"/>
    </row>
    <row r="61" spans="1:48" x14ac:dyDescent="0.3">
      <c r="E61" s="25" t="str" cm="1">
        <f t="array" aca="1" ref="E61" ca="1">_xlfn.IFNA(IF($H61+1&gt;$G$2,"",INDEX(INDIRECT("SubnetsVLANs!$C$"&amp;$H61+2&amp;":$C$"&amp;$G$2)&amp;"_"&amp;INDIRECT("SubnetsVLANs!$D$"&amp;$H61+2&amp;":$D$"&amp;$G$2),MATCH("Subnet*",INDIRECT("SubnetsVLANs!$E$"&amp;$H61+2&amp;":$E$"&amp;$G$2),0))),"")</f>
        <v/>
      </c>
      <c r="F61" s="25" t="str">
        <f t="shared" ca="1" si="0"/>
        <v/>
      </c>
      <c r="G61" s="25"/>
      <c r="H61" s="26">
        <v>60</v>
      </c>
      <c r="I61" s="25"/>
      <c r="J61" s="25"/>
      <c r="AU61" s="46" t="str">
        <f t="shared" ca="1" si="1"/>
        <v/>
      </c>
      <c r="AV61" s="32"/>
    </row>
    <row r="62" spans="1:48" x14ac:dyDescent="0.3">
      <c r="E62" s="25" t="str" cm="1">
        <f t="array" aca="1" ref="E62" ca="1">_xlfn.IFNA(IF($H62+1&gt;$G$2,"",INDEX(INDIRECT("SubnetsVLANs!$C$"&amp;$H62+2&amp;":$C$"&amp;$G$2)&amp;"_"&amp;INDIRECT("SubnetsVLANs!$D$"&amp;$H62+2&amp;":$D$"&amp;$G$2),MATCH("Subnet*",INDIRECT("SubnetsVLANs!$E$"&amp;$H62+2&amp;":$E$"&amp;$G$2),0))),"")</f>
        <v/>
      </c>
      <c r="F62" s="25" t="str">
        <f t="shared" ca="1" si="0"/>
        <v/>
      </c>
      <c r="G62" s="25"/>
      <c r="H62" s="26">
        <v>61</v>
      </c>
      <c r="I62" s="25"/>
      <c r="J62" s="25"/>
      <c r="AU62" s="46" t="str">
        <f t="shared" ca="1" si="1"/>
        <v/>
      </c>
      <c r="AV62" s="32"/>
    </row>
    <row r="63" spans="1:48" x14ac:dyDescent="0.3">
      <c r="E63" s="25" t="str" cm="1">
        <f t="array" aca="1" ref="E63" ca="1">_xlfn.IFNA(IF($H63+1&gt;$G$2,"",INDEX(INDIRECT("SubnetsVLANs!$C$"&amp;$H63+2&amp;":$C$"&amp;$G$2)&amp;"_"&amp;INDIRECT("SubnetsVLANs!$D$"&amp;$H63+2&amp;":$D$"&amp;$G$2),MATCH("Subnet*",INDIRECT("SubnetsVLANs!$E$"&amp;$H63+2&amp;":$E$"&amp;$G$2),0))),"")</f>
        <v/>
      </c>
      <c r="F63" s="25" t="str">
        <f t="shared" ca="1" si="0"/>
        <v/>
      </c>
      <c r="G63" s="25"/>
      <c r="H63" s="26">
        <v>62</v>
      </c>
      <c r="I63" s="25"/>
      <c r="J63" s="25"/>
      <c r="AU63" s="46" t="str">
        <f t="shared" ca="1" si="1"/>
        <v/>
      </c>
      <c r="AV63" s="32"/>
    </row>
    <row r="64" spans="1:48" x14ac:dyDescent="0.3">
      <c r="E64" s="25" t="str" cm="1">
        <f t="array" aca="1" ref="E64" ca="1">_xlfn.IFNA(IF($H64+1&gt;$G$2,"",INDEX(INDIRECT("SubnetsVLANs!$C$"&amp;$H64+2&amp;":$C$"&amp;$G$2)&amp;"_"&amp;INDIRECT("SubnetsVLANs!$D$"&amp;$H64+2&amp;":$D$"&amp;$G$2),MATCH("Subnet*",INDIRECT("SubnetsVLANs!$E$"&amp;$H64+2&amp;":$E$"&amp;$G$2),0))),"")</f>
        <v/>
      </c>
      <c r="F64" s="25" t="str">
        <f t="shared" ca="1" si="0"/>
        <v/>
      </c>
      <c r="G64" s="25"/>
      <c r="H64" s="26">
        <v>63</v>
      </c>
      <c r="I64" s="25"/>
      <c r="J64" s="25"/>
      <c r="AU64" s="46" t="str">
        <f t="shared" ca="1" si="1"/>
        <v/>
      </c>
      <c r="AV64" s="32"/>
    </row>
    <row r="65" spans="5:48" x14ac:dyDescent="0.3">
      <c r="E65" s="25" t="str" cm="1">
        <f t="array" aca="1" ref="E65" ca="1">_xlfn.IFNA(IF($H65+1&gt;$G$2,"",INDEX(INDIRECT("SubnetsVLANs!$C$"&amp;$H65+2&amp;":$C$"&amp;$G$2)&amp;"_"&amp;INDIRECT("SubnetsVLANs!$D$"&amp;$H65+2&amp;":$D$"&amp;$G$2),MATCH("Subnet*",INDIRECT("SubnetsVLANs!$E$"&amp;$H65+2&amp;":$E$"&amp;$G$2),0))),"")</f>
        <v/>
      </c>
      <c r="F65" s="25" t="str">
        <f t="shared" ca="1" si="0"/>
        <v/>
      </c>
      <c r="G65" s="25"/>
      <c r="H65" s="26">
        <v>64</v>
      </c>
      <c r="I65" s="25"/>
      <c r="J65" s="25"/>
      <c r="AU65" s="46" t="str">
        <f t="shared" ca="1" si="1"/>
        <v/>
      </c>
      <c r="AV65" s="32"/>
    </row>
    <row r="66" spans="5:48" x14ac:dyDescent="0.3">
      <c r="E66" s="25" t="str" cm="1">
        <f t="array" aca="1" ref="E66" ca="1">_xlfn.IFNA(IF($H66+1&gt;$G$2,"",INDEX(INDIRECT("SubnetsVLANs!$C$"&amp;$H66+2&amp;":$C$"&amp;$G$2)&amp;"_"&amp;INDIRECT("SubnetsVLANs!$D$"&amp;$H66+2&amp;":$D$"&amp;$G$2),MATCH("Subnet*",INDIRECT("SubnetsVLANs!$E$"&amp;$H66+2&amp;":$E$"&amp;$G$2),0))),"")</f>
        <v/>
      </c>
      <c r="F66" s="25" t="str">
        <f t="shared" ca="1" si="0"/>
        <v/>
      </c>
      <c r="G66" s="25"/>
      <c r="H66" s="26">
        <v>65</v>
      </c>
      <c r="I66" s="25"/>
      <c r="J66" s="25"/>
      <c r="AU66" s="46" t="str">
        <f t="shared" ca="1" si="1"/>
        <v/>
      </c>
      <c r="AV66" s="32"/>
    </row>
    <row r="67" spans="5:48" x14ac:dyDescent="0.3">
      <c r="E67" s="25" t="str" cm="1">
        <f t="array" aca="1" ref="E67" ca="1">_xlfn.IFNA(IF($H67+1&gt;$G$2,"",INDEX(INDIRECT("SubnetsVLANs!$C$"&amp;$H67+2&amp;":$C$"&amp;$G$2)&amp;"_"&amp;INDIRECT("SubnetsVLANs!$D$"&amp;$H67+2&amp;":$D$"&amp;$G$2),MATCH("Subnet*",INDIRECT("SubnetsVLANs!$E$"&amp;$H67+2&amp;":$E$"&amp;$G$2),0))),"")</f>
        <v/>
      </c>
      <c r="F67" s="25" t="str">
        <f t="shared" ref="F67:F130" ca="1" si="2">_xlfn.IFNA(IF($H67+1&gt;$G$2,"",INDEX(INDIRECT("SubnetsVLANs!$D$"&amp;$H67+2&amp;":$D$"&amp;$G$2),MATCH("vlan*",INDIRECT("SubnetsVLANs!$E$"&amp;$H67+2&amp;":$E$"&amp;$G$2),0))),"")</f>
        <v/>
      </c>
      <c r="G67" s="25"/>
      <c r="H67" s="26">
        <v>66</v>
      </c>
      <c r="I67" s="25"/>
      <c r="J67" s="25"/>
      <c r="AU67" s="46" t="str">
        <f t="shared" ref="AU67:AU130" ca="1" si="3">_xlfn.IFNA(IF($H67+1&gt;$G$2,"",INDEX(INDIRECT("SubnetsVLANs!$D$"&amp;$H67+2&amp;":$D$"&amp;$G$2),MATCH("Subnet*",INDIRECT("SubnetsVLANs!$E$"&amp;$H67+2&amp;":$E$"&amp;$G$2),0))),"")</f>
        <v/>
      </c>
      <c r="AV67" s="32"/>
    </row>
    <row r="68" spans="5:48" x14ac:dyDescent="0.3">
      <c r="E68" s="25" t="str" cm="1">
        <f t="array" aca="1" ref="E68" ca="1">_xlfn.IFNA(IF($H68+1&gt;$G$2,"",INDEX(INDIRECT("SubnetsVLANs!$C$"&amp;$H68+2&amp;":$C$"&amp;$G$2)&amp;"_"&amp;INDIRECT("SubnetsVLANs!$D$"&amp;$H68+2&amp;":$D$"&amp;$G$2),MATCH("Subnet*",INDIRECT("SubnetsVLANs!$E$"&amp;$H68+2&amp;":$E$"&amp;$G$2),0))),"")</f>
        <v/>
      </c>
      <c r="F68" s="25" t="str">
        <f t="shared" ca="1" si="2"/>
        <v/>
      </c>
      <c r="G68" s="25"/>
      <c r="H68" s="26">
        <v>67</v>
      </c>
      <c r="I68" s="25"/>
      <c r="J68" s="25"/>
      <c r="AU68" s="46" t="str">
        <f t="shared" ca="1" si="3"/>
        <v/>
      </c>
      <c r="AV68" s="32"/>
    </row>
    <row r="69" spans="5:48" x14ac:dyDescent="0.3">
      <c r="E69" s="25" t="str" cm="1">
        <f t="array" aca="1" ref="E69" ca="1">_xlfn.IFNA(IF($H69+1&gt;$G$2,"",INDEX(INDIRECT("SubnetsVLANs!$C$"&amp;$H69+2&amp;":$C$"&amp;$G$2)&amp;"_"&amp;INDIRECT("SubnetsVLANs!$D$"&amp;$H69+2&amp;":$D$"&amp;$G$2),MATCH("Subnet*",INDIRECT("SubnetsVLANs!$E$"&amp;$H69+2&amp;":$E$"&amp;$G$2),0))),"")</f>
        <v/>
      </c>
      <c r="F69" s="25" t="str">
        <f t="shared" ca="1" si="2"/>
        <v/>
      </c>
      <c r="G69" s="25"/>
      <c r="H69" s="26">
        <v>68</v>
      </c>
      <c r="I69" s="25"/>
      <c r="J69" s="25"/>
      <c r="AU69" s="46" t="str">
        <f t="shared" ca="1" si="3"/>
        <v/>
      </c>
      <c r="AV69" s="32"/>
    </row>
    <row r="70" spans="5:48" x14ac:dyDescent="0.3">
      <c r="E70" s="25" t="str" cm="1">
        <f t="array" aca="1" ref="E70" ca="1">_xlfn.IFNA(IF($H70+1&gt;$G$2,"",INDEX(INDIRECT("SubnetsVLANs!$C$"&amp;$H70+2&amp;":$C$"&amp;$G$2)&amp;"_"&amp;INDIRECT("SubnetsVLANs!$D$"&amp;$H70+2&amp;":$D$"&amp;$G$2),MATCH("Subnet*",INDIRECT("SubnetsVLANs!$E$"&amp;$H70+2&amp;":$E$"&amp;$G$2),0))),"")</f>
        <v/>
      </c>
      <c r="F70" s="25" t="str">
        <f t="shared" ca="1" si="2"/>
        <v/>
      </c>
      <c r="G70" s="25"/>
      <c r="H70" s="26">
        <v>69</v>
      </c>
      <c r="I70" s="25"/>
      <c r="J70" s="25"/>
      <c r="AU70" s="46" t="str">
        <f t="shared" ca="1" si="3"/>
        <v/>
      </c>
      <c r="AV70" s="32"/>
    </row>
    <row r="71" spans="5:48" x14ac:dyDescent="0.3">
      <c r="E71" s="25" t="str" cm="1">
        <f t="array" aca="1" ref="E71" ca="1">_xlfn.IFNA(IF($H71+1&gt;$G$2,"",INDEX(INDIRECT("SubnetsVLANs!$C$"&amp;$H71+2&amp;":$C$"&amp;$G$2)&amp;"_"&amp;INDIRECT("SubnetsVLANs!$D$"&amp;$H71+2&amp;":$D$"&amp;$G$2),MATCH("Subnet*",INDIRECT("SubnetsVLANs!$E$"&amp;$H71+2&amp;":$E$"&amp;$G$2),0))),"")</f>
        <v/>
      </c>
      <c r="F71" s="25" t="str">
        <f t="shared" ca="1" si="2"/>
        <v/>
      </c>
      <c r="G71" s="25"/>
      <c r="H71" s="26">
        <v>70</v>
      </c>
      <c r="I71" s="25"/>
      <c r="J71" s="25"/>
      <c r="AU71" s="46" t="str">
        <f t="shared" ca="1" si="3"/>
        <v/>
      </c>
      <c r="AV71" s="32"/>
    </row>
    <row r="72" spans="5:48" x14ac:dyDescent="0.3">
      <c r="E72" s="25" t="str" cm="1">
        <f t="array" aca="1" ref="E72" ca="1">_xlfn.IFNA(IF($H72+1&gt;$G$2,"",INDEX(INDIRECT("SubnetsVLANs!$C$"&amp;$H72+2&amp;":$C$"&amp;$G$2)&amp;"_"&amp;INDIRECT("SubnetsVLANs!$D$"&amp;$H72+2&amp;":$D$"&amp;$G$2),MATCH("Subnet*",INDIRECT("SubnetsVLANs!$E$"&amp;$H72+2&amp;":$E$"&amp;$G$2),0))),"")</f>
        <v/>
      </c>
      <c r="F72" s="25" t="str">
        <f t="shared" ca="1" si="2"/>
        <v/>
      </c>
      <c r="G72" s="25"/>
      <c r="H72" s="26">
        <v>71</v>
      </c>
      <c r="I72" s="25"/>
      <c r="J72" s="25"/>
      <c r="AU72" s="46" t="str">
        <f t="shared" ca="1" si="3"/>
        <v/>
      </c>
      <c r="AV72" s="32"/>
    </row>
    <row r="73" spans="5:48" x14ac:dyDescent="0.3">
      <c r="E73" s="25" t="str" cm="1">
        <f t="array" aca="1" ref="E73" ca="1">_xlfn.IFNA(IF($H73+1&gt;$G$2,"",INDEX(INDIRECT("SubnetsVLANs!$C$"&amp;$H73+2&amp;":$C$"&amp;$G$2)&amp;"_"&amp;INDIRECT("SubnetsVLANs!$D$"&amp;$H73+2&amp;":$D$"&amp;$G$2),MATCH("Subnet*",INDIRECT("SubnetsVLANs!$E$"&amp;$H73+2&amp;":$E$"&amp;$G$2),0))),"")</f>
        <v/>
      </c>
      <c r="F73" s="25" t="str">
        <f t="shared" ca="1" si="2"/>
        <v/>
      </c>
      <c r="G73" s="25"/>
      <c r="H73" s="26">
        <v>72</v>
      </c>
      <c r="I73" s="25"/>
      <c r="J73" s="25"/>
      <c r="AU73" s="46" t="str">
        <f t="shared" ca="1" si="3"/>
        <v/>
      </c>
      <c r="AV73" s="32"/>
    </row>
    <row r="74" spans="5:48" x14ac:dyDescent="0.3">
      <c r="E74" s="25" t="str" cm="1">
        <f t="array" aca="1" ref="E74" ca="1">_xlfn.IFNA(IF($H74+1&gt;$G$2,"",INDEX(INDIRECT("SubnetsVLANs!$C$"&amp;$H74+2&amp;":$C$"&amp;$G$2)&amp;"_"&amp;INDIRECT("SubnetsVLANs!$D$"&amp;$H74+2&amp;":$D$"&amp;$G$2),MATCH("Subnet*",INDIRECT("SubnetsVLANs!$E$"&amp;$H74+2&amp;":$E$"&amp;$G$2),0))),"")</f>
        <v/>
      </c>
      <c r="F74" s="25" t="str">
        <f t="shared" ca="1" si="2"/>
        <v/>
      </c>
      <c r="G74" s="25"/>
      <c r="H74" s="26">
        <v>73</v>
      </c>
      <c r="I74" s="25"/>
      <c r="J74" s="25"/>
      <c r="AU74" s="46" t="str">
        <f t="shared" ca="1" si="3"/>
        <v/>
      </c>
      <c r="AV74" s="32"/>
    </row>
    <row r="75" spans="5:48" x14ac:dyDescent="0.3">
      <c r="E75" s="25" t="str" cm="1">
        <f t="array" aca="1" ref="E75" ca="1">_xlfn.IFNA(IF($H75+1&gt;$G$2,"",INDEX(INDIRECT("SubnetsVLANs!$C$"&amp;$H75+2&amp;":$C$"&amp;$G$2)&amp;"_"&amp;INDIRECT("SubnetsVLANs!$D$"&amp;$H75+2&amp;":$D$"&amp;$G$2),MATCH("Subnet*",INDIRECT("SubnetsVLANs!$E$"&amp;$H75+2&amp;":$E$"&amp;$G$2),0))),"")</f>
        <v/>
      </c>
      <c r="F75" s="25" t="str">
        <f t="shared" ca="1" si="2"/>
        <v/>
      </c>
      <c r="G75" s="25"/>
      <c r="H75" s="26">
        <v>74</v>
      </c>
      <c r="I75" s="25"/>
      <c r="J75" s="25"/>
      <c r="AU75" s="46" t="str">
        <f t="shared" ca="1" si="3"/>
        <v/>
      </c>
      <c r="AV75" s="32"/>
    </row>
    <row r="76" spans="5:48" x14ac:dyDescent="0.3">
      <c r="E76" s="25" t="str" cm="1">
        <f t="array" aca="1" ref="E76" ca="1">_xlfn.IFNA(IF($H76+1&gt;$G$2,"",INDEX(INDIRECT("SubnetsVLANs!$C$"&amp;$H76+2&amp;":$C$"&amp;$G$2)&amp;"_"&amp;INDIRECT("SubnetsVLANs!$D$"&amp;$H76+2&amp;":$D$"&amp;$G$2),MATCH("Subnet*",INDIRECT("SubnetsVLANs!$E$"&amp;$H76+2&amp;":$E$"&amp;$G$2),0))),"")</f>
        <v/>
      </c>
      <c r="F76" s="25" t="str">
        <f t="shared" ca="1" si="2"/>
        <v/>
      </c>
      <c r="G76" s="25"/>
      <c r="H76" s="26">
        <v>75</v>
      </c>
      <c r="I76" s="25"/>
      <c r="J76" s="25"/>
      <c r="AU76" s="46" t="str">
        <f t="shared" ca="1" si="3"/>
        <v/>
      </c>
      <c r="AV76" s="32"/>
    </row>
    <row r="77" spans="5:48" x14ac:dyDescent="0.3">
      <c r="E77" s="25" t="str" cm="1">
        <f t="array" aca="1" ref="E77" ca="1">_xlfn.IFNA(IF($H77+1&gt;$G$2,"",INDEX(INDIRECT("SubnetsVLANs!$C$"&amp;$H77+2&amp;":$C$"&amp;$G$2)&amp;"_"&amp;INDIRECT("SubnetsVLANs!$D$"&amp;$H77+2&amp;":$D$"&amp;$G$2),MATCH("Subnet*",INDIRECT("SubnetsVLANs!$E$"&amp;$H77+2&amp;":$E$"&amp;$G$2),0))),"")</f>
        <v/>
      </c>
      <c r="F77" s="25" t="str">
        <f t="shared" ca="1" si="2"/>
        <v/>
      </c>
      <c r="G77" s="25"/>
      <c r="H77" s="26">
        <v>76</v>
      </c>
      <c r="I77" s="25"/>
      <c r="J77" s="25"/>
      <c r="AU77" s="46" t="str">
        <f t="shared" ca="1" si="3"/>
        <v/>
      </c>
      <c r="AV77" s="32"/>
    </row>
    <row r="78" spans="5:48" x14ac:dyDescent="0.3">
      <c r="E78" s="25" t="str" cm="1">
        <f t="array" aca="1" ref="E78" ca="1">_xlfn.IFNA(IF($H78+1&gt;$G$2,"",INDEX(INDIRECT("SubnetsVLANs!$C$"&amp;$H78+2&amp;":$C$"&amp;$G$2)&amp;"_"&amp;INDIRECT("SubnetsVLANs!$D$"&amp;$H78+2&amp;":$D$"&amp;$G$2),MATCH("Subnet*",INDIRECT("SubnetsVLANs!$E$"&amp;$H78+2&amp;":$E$"&amp;$G$2),0))),"")</f>
        <v/>
      </c>
      <c r="F78" s="25" t="str">
        <f t="shared" ca="1" si="2"/>
        <v/>
      </c>
      <c r="G78" s="25"/>
      <c r="H78" s="26">
        <v>77</v>
      </c>
      <c r="I78" s="25"/>
      <c r="J78" s="25"/>
      <c r="AU78" s="46" t="str">
        <f t="shared" ca="1" si="3"/>
        <v/>
      </c>
      <c r="AV78" s="32"/>
    </row>
    <row r="79" spans="5:48" x14ac:dyDescent="0.3">
      <c r="E79" s="25" t="str" cm="1">
        <f t="array" aca="1" ref="E79" ca="1">_xlfn.IFNA(IF($H79+1&gt;$G$2,"",INDEX(INDIRECT("SubnetsVLANs!$C$"&amp;$H79+2&amp;":$C$"&amp;$G$2)&amp;"_"&amp;INDIRECT("SubnetsVLANs!$D$"&amp;$H79+2&amp;":$D$"&amp;$G$2),MATCH("Subnet*",INDIRECT("SubnetsVLANs!$E$"&amp;$H79+2&amp;":$E$"&amp;$G$2),0))),"")</f>
        <v/>
      </c>
      <c r="F79" s="25" t="str">
        <f t="shared" ca="1" si="2"/>
        <v/>
      </c>
      <c r="G79" s="25"/>
      <c r="H79" s="26">
        <v>78</v>
      </c>
      <c r="I79" s="25"/>
      <c r="J79" s="25"/>
      <c r="AU79" s="46" t="str">
        <f t="shared" ca="1" si="3"/>
        <v/>
      </c>
      <c r="AV79" s="32"/>
    </row>
    <row r="80" spans="5:48" x14ac:dyDescent="0.3">
      <c r="E80" s="25" t="str" cm="1">
        <f t="array" aca="1" ref="E80" ca="1">_xlfn.IFNA(IF($H80+1&gt;$G$2,"",INDEX(INDIRECT("SubnetsVLANs!$C$"&amp;$H80+2&amp;":$C$"&amp;$G$2)&amp;"_"&amp;INDIRECT("SubnetsVLANs!$D$"&amp;$H80+2&amp;":$D$"&amp;$G$2),MATCH("Subnet*",INDIRECT("SubnetsVLANs!$E$"&amp;$H80+2&amp;":$E$"&amp;$G$2),0))),"")</f>
        <v/>
      </c>
      <c r="F80" s="25" t="str">
        <f t="shared" ca="1" si="2"/>
        <v/>
      </c>
      <c r="G80" s="25"/>
      <c r="H80" s="26">
        <v>79</v>
      </c>
      <c r="I80" s="25"/>
      <c r="J80" s="25"/>
      <c r="AU80" s="46" t="str">
        <f t="shared" ca="1" si="3"/>
        <v/>
      </c>
      <c r="AV80" s="32"/>
    </row>
    <row r="81" spans="5:48" x14ac:dyDescent="0.3">
      <c r="E81" s="25" t="str" cm="1">
        <f t="array" aca="1" ref="E81" ca="1">_xlfn.IFNA(IF($H81+1&gt;$G$2,"",INDEX(INDIRECT("SubnetsVLANs!$C$"&amp;$H81+2&amp;":$C$"&amp;$G$2)&amp;"_"&amp;INDIRECT("SubnetsVLANs!$D$"&amp;$H81+2&amp;":$D$"&amp;$G$2),MATCH("Subnet*",INDIRECT("SubnetsVLANs!$E$"&amp;$H81+2&amp;":$E$"&amp;$G$2),0))),"")</f>
        <v/>
      </c>
      <c r="F81" s="25" t="str">
        <f t="shared" ca="1" si="2"/>
        <v/>
      </c>
      <c r="G81" s="25"/>
      <c r="H81" s="26">
        <v>80</v>
      </c>
      <c r="I81" s="25"/>
      <c r="J81" s="25"/>
      <c r="AU81" s="46" t="str">
        <f t="shared" ca="1" si="3"/>
        <v/>
      </c>
      <c r="AV81" s="32"/>
    </row>
    <row r="82" spans="5:48" x14ac:dyDescent="0.3">
      <c r="E82" s="25" t="str" cm="1">
        <f t="array" aca="1" ref="E82" ca="1">_xlfn.IFNA(IF($H82+1&gt;$G$2,"",INDEX(INDIRECT("SubnetsVLANs!$C$"&amp;$H82+2&amp;":$C$"&amp;$G$2)&amp;"_"&amp;INDIRECT("SubnetsVLANs!$D$"&amp;$H82+2&amp;":$D$"&amp;$G$2),MATCH("Subnet*",INDIRECT("SubnetsVLANs!$E$"&amp;$H82+2&amp;":$E$"&amp;$G$2),0))),"")</f>
        <v/>
      </c>
      <c r="F82" s="25" t="str">
        <f t="shared" ca="1" si="2"/>
        <v/>
      </c>
      <c r="G82" s="25"/>
      <c r="H82" s="26">
        <v>81</v>
      </c>
      <c r="I82" s="25"/>
      <c r="J82" s="25"/>
      <c r="AU82" s="46" t="str">
        <f t="shared" ca="1" si="3"/>
        <v/>
      </c>
      <c r="AV82" s="32"/>
    </row>
    <row r="83" spans="5:48" x14ac:dyDescent="0.3">
      <c r="E83" s="25" t="str" cm="1">
        <f t="array" aca="1" ref="E83" ca="1">_xlfn.IFNA(IF($H83+1&gt;$G$2,"",INDEX(INDIRECT("SubnetsVLANs!$C$"&amp;$H83+2&amp;":$C$"&amp;$G$2)&amp;"_"&amp;INDIRECT("SubnetsVLANs!$D$"&amp;$H83+2&amp;":$D$"&amp;$G$2),MATCH("Subnet*",INDIRECT("SubnetsVLANs!$E$"&amp;$H83+2&amp;":$E$"&amp;$G$2),0))),"")</f>
        <v/>
      </c>
      <c r="F83" s="25" t="str">
        <f t="shared" ca="1" si="2"/>
        <v/>
      </c>
      <c r="G83" s="25"/>
      <c r="H83" s="26">
        <v>82</v>
      </c>
      <c r="I83" s="25"/>
      <c r="J83" s="25"/>
      <c r="AU83" s="46" t="str">
        <f t="shared" ca="1" si="3"/>
        <v/>
      </c>
      <c r="AV83" s="32"/>
    </row>
    <row r="84" spans="5:48" x14ac:dyDescent="0.3">
      <c r="E84" s="25" t="str" cm="1">
        <f t="array" aca="1" ref="E84" ca="1">_xlfn.IFNA(IF($H84+1&gt;$G$2,"",INDEX(INDIRECT("SubnetsVLANs!$C$"&amp;$H84+2&amp;":$C$"&amp;$G$2)&amp;"_"&amp;INDIRECT("SubnetsVLANs!$D$"&amp;$H84+2&amp;":$D$"&amp;$G$2),MATCH("Subnet*",INDIRECT("SubnetsVLANs!$E$"&amp;$H84+2&amp;":$E$"&amp;$G$2),0))),"")</f>
        <v/>
      </c>
      <c r="F84" s="25" t="str">
        <f t="shared" ca="1" si="2"/>
        <v/>
      </c>
      <c r="G84" s="25"/>
      <c r="H84" s="26">
        <v>83</v>
      </c>
      <c r="I84" s="25"/>
      <c r="J84" s="25"/>
      <c r="AU84" s="46" t="str">
        <f t="shared" ca="1" si="3"/>
        <v/>
      </c>
      <c r="AV84" s="32"/>
    </row>
    <row r="85" spans="5:48" x14ac:dyDescent="0.3">
      <c r="E85" s="25" t="str" cm="1">
        <f t="array" aca="1" ref="E85" ca="1">_xlfn.IFNA(IF($H85+1&gt;$G$2,"",INDEX(INDIRECT("SubnetsVLANs!$C$"&amp;$H85+2&amp;":$C$"&amp;$G$2)&amp;"_"&amp;INDIRECT("SubnetsVLANs!$D$"&amp;$H85+2&amp;":$D$"&amp;$G$2),MATCH("Subnet*",INDIRECT("SubnetsVLANs!$E$"&amp;$H85+2&amp;":$E$"&amp;$G$2),0))),"")</f>
        <v/>
      </c>
      <c r="F85" s="25" t="str">
        <f t="shared" ca="1" si="2"/>
        <v/>
      </c>
      <c r="G85" s="25"/>
      <c r="H85" s="26">
        <v>84</v>
      </c>
      <c r="I85" s="25"/>
      <c r="J85" s="25"/>
      <c r="AU85" s="46" t="str">
        <f t="shared" ca="1" si="3"/>
        <v/>
      </c>
      <c r="AV85" s="32"/>
    </row>
    <row r="86" spans="5:48" x14ac:dyDescent="0.3">
      <c r="E86" s="25" t="str" cm="1">
        <f t="array" aca="1" ref="E86" ca="1">_xlfn.IFNA(IF($H86+1&gt;$G$2,"",INDEX(INDIRECT("SubnetsVLANs!$C$"&amp;$H86+2&amp;":$C$"&amp;$G$2)&amp;"_"&amp;INDIRECT("SubnetsVLANs!$D$"&amp;$H86+2&amp;":$D$"&amp;$G$2),MATCH("Subnet*",INDIRECT("SubnetsVLANs!$E$"&amp;$H86+2&amp;":$E$"&amp;$G$2),0))),"")</f>
        <v/>
      </c>
      <c r="F86" s="25" t="str">
        <f t="shared" ca="1" si="2"/>
        <v/>
      </c>
      <c r="G86" s="25"/>
      <c r="H86" s="26">
        <v>85</v>
      </c>
      <c r="I86" s="25"/>
      <c r="J86" s="25"/>
      <c r="AU86" s="46" t="str">
        <f t="shared" ca="1" si="3"/>
        <v/>
      </c>
      <c r="AV86" s="32"/>
    </row>
    <row r="87" spans="5:48" x14ac:dyDescent="0.3">
      <c r="E87" s="25" t="str" cm="1">
        <f t="array" aca="1" ref="E87" ca="1">_xlfn.IFNA(IF($H87+1&gt;$G$2,"",INDEX(INDIRECT("SubnetsVLANs!$C$"&amp;$H87+2&amp;":$C$"&amp;$G$2)&amp;"_"&amp;INDIRECT("SubnetsVLANs!$D$"&amp;$H87+2&amp;":$D$"&amp;$G$2),MATCH("Subnet*",INDIRECT("SubnetsVLANs!$E$"&amp;$H87+2&amp;":$E$"&amp;$G$2),0))),"")</f>
        <v/>
      </c>
      <c r="F87" s="25" t="str">
        <f t="shared" ca="1" si="2"/>
        <v/>
      </c>
      <c r="G87" s="25"/>
      <c r="H87" s="26">
        <v>86</v>
      </c>
      <c r="I87" s="25"/>
      <c r="J87" s="25"/>
      <c r="AU87" s="46" t="str">
        <f t="shared" ca="1" si="3"/>
        <v/>
      </c>
      <c r="AV87" s="32"/>
    </row>
    <row r="88" spans="5:48" x14ac:dyDescent="0.3">
      <c r="E88" s="25" t="str" cm="1">
        <f t="array" aca="1" ref="E88" ca="1">_xlfn.IFNA(IF($H88+1&gt;$G$2,"",INDEX(INDIRECT("SubnetsVLANs!$C$"&amp;$H88+2&amp;":$C$"&amp;$G$2)&amp;"_"&amp;INDIRECT("SubnetsVLANs!$D$"&amp;$H88+2&amp;":$D$"&amp;$G$2),MATCH("Subnet*",INDIRECT("SubnetsVLANs!$E$"&amp;$H88+2&amp;":$E$"&amp;$G$2),0))),"")</f>
        <v/>
      </c>
      <c r="F88" s="25" t="str">
        <f t="shared" ca="1" si="2"/>
        <v/>
      </c>
      <c r="G88" s="25"/>
      <c r="H88" s="26">
        <v>87</v>
      </c>
      <c r="I88" s="25"/>
      <c r="J88" s="25"/>
      <c r="AU88" s="46" t="str">
        <f t="shared" ca="1" si="3"/>
        <v/>
      </c>
      <c r="AV88" s="32"/>
    </row>
    <row r="89" spans="5:48" x14ac:dyDescent="0.3">
      <c r="E89" s="25" t="str" cm="1">
        <f t="array" aca="1" ref="E89" ca="1">_xlfn.IFNA(IF($H89+1&gt;$G$2,"",INDEX(INDIRECT("SubnetsVLANs!$C$"&amp;$H89+2&amp;":$C$"&amp;$G$2)&amp;"_"&amp;INDIRECT("SubnetsVLANs!$D$"&amp;$H89+2&amp;":$D$"&amp;$G$2),MATCH("Subnet*",INDIRECT("SubnetsVLANs!$E$"&amp;$H89+2&amp;":$E$"&amp;$G$2),0))),"")</f>
        <v/>
      </c>
      <c r="F89" s="25" t="str">
        <f t="shared" ca="1" si="2"/>
        <v/>
      </c>
      <c r="G89" s="25"/>
      <c r="H89" s="26">
        <v>88</v>
      </c>
      <c r="I89" s="25"/>
      <c r="J89" s="25"/>
      <c r="AU89" s="46" t="str">
        <f t="shared" ca="1" si="3"/>
        <v/>
      </c>
      <c r="AV89" s="32"/>
    </row>
    <row r="90" spans="5:48" x14ac:dyDescent="0.3">
      <c r="E90" s="25" t="str" cm="1">
        <f t="array" aca="1" ref="E90" ca="1">_xlfn.IFNA(IF($H90+1&gt;$G$2,"",INDEX(INDIRECT("SubnetsVLANs!$C$"&amp;$H90+2&amp;":$C$"&amp;$G$2)&amp;"_"&amp;INDIRECT("SubnetsVLANs!$D$"&amp;$H90+2&amp;":$D$"&amp;$G$2),MATCH("Subnet*",INDIRECT("SubnetsVLANs!$E$"&amp;$H90+2&amp;":$E$"&amp;$G$2),0))),"")</f>
        <v/>
      </c>
      <c r="F90" s="25" t="str">
        <f t="shared" ca="1" si="2"/>
        <v/>
      </c>
      <c r="G90" s="25"/>
      <c r="H90" s="26">
        <v>89</v>
      </c>
      <c r="I90" s="25"/>
      <c r="J90" s="25"/>
      <c r="AU90" s="46" t="str">
        <f t="shared" ca="1" si="3"/>
        <v/>
      </c>
      <c r="AV90" s="32"/>
    </row>
    <row r="91" spans="5:48" x14ac:dyDescent="0.3">
      <c r="E91" s="25" t="str" cm="1">
        <f t="array" aca="1" ref="E91" ca="1">_xlfn.IFNA(IF($H91+1&gt;$G$2,"",INDEX(INDIRECT("SubnetsVLANs!$C$"&amp;$H91+2&amp;":$C$"&amp;$G$2)&amp;"_"&amp;INDIRECT("SubnetsVLANs!$D$"&amp;$H91+2&amp;":$D$"&amp;$G$2),MATCH("Subnet*",INDIRECT("SubnetsVLANs!$E$"&amp;$H91+2&amp;":$E$"&amp;$G$2),0))),"")</f>
        <v/>
      </c>
      <c r="F91" s="25" t="str">
        <f t="shared" ca="1" si="2"/>
        <v/>
      </c>
      <c r="G91" s="25"/>
      <c r="H91" s="26">
        <v>90</v>
      </c>
      <c r="I91" s="25"/>
      <c r="J91" s="25"/>
      <c r="AU91" s="46" t="str">
        <f t="shared" ca="1" si="3"/>
        <v/>
      </c>
      <c r="AV91" s="32"/>
    </row>
    <row r="92" spans="5:48" x14ac:dyDescent="0.3">
      <c r="E92" s="25" t="str" cm="1">
        <f t="array" aca="1" ref="E92" ca="1">_xlfn.IFNA(IF($H92+1&gt;$G$2,"",INDEX(INDIRECT("SubnetsVLANs!$C$"&amp;$H92+2&amp;":$C$"&amp;$G$2)&amp;"_"&amp;INDIRECT("SubnetsVLANs!$D$"&amp;$H92+2&amp;":$D$"&amp;$G$2),MATCH("Subnet*",INDIRECT("SubnetsVLANs!$E$"&amp;$H92+2&amp;":$E$"&amp;$G$2),0))),"")</f>
        <v/>
      </c>
      <c r="F92" s="25" t="str">
        <f t="shared" ca="1" si="2"/>
        <v/>
      </c>
      <c r="G92" s="25"/>
      <c r="H92" s="26">
        <v>91</v>
      </c>
      <c r="I92" s="25"/>
      <c r="J92" s="25"/>
      <c r="AU92" s="46" t="str">
        <f t="shared" ca="1" si="3"/>
        <v/>
      </c>
      <c r="AV92" s="32"/>
    </row>
    <row r="93" spans="5:48" x14ac:dyDescent="0.3">
      <c r="E93" s="25" t="str" cm="1">
        <f t="array" aca="1" ref="E93" ca="1">_xlfn.IFNA(IF($H93+1&gt;$G$2,"",INDEX(INDIRECT("SubnetsVLANs!$C$"&amp;$H93+2&amp;":$C$"&amp;$G$2)&amp;"_"&amp;INDIRECT("SubnetsVLANs!$D$"&amp;$H93+2&amp;":$D$"&amp;$G$2),MATCH("Subnet*",INDIRECT("SubnetsVLANs!$E$"&amp;$H93+2&amp;":$E$"&amp;$G$2),0))),"")</f>
        <v/>
      </c>
      <c r="F93" s="25" t="str">
        <f t="shared" ca="1" si="2"/>
        <v/>
      </c>
      <c r="G93" s="25"/>
      <c r="H93" s="26">
        <v>92</v>
      </c>
      <c r="I93" s="25"/>
      <c r="J93" s="25"/>
      <c r="AU93" s="46" t="str">
        <f t="shared" ca="1" si="3"/>
        <v/>
      </c>
      <c r="AV93" s="32"/>
    </row>
    <row r="94" spans="5:48" x14ac:dyDescent="0.3">
      <c r="E94" s="25" t="str" cm="1">
        <f t="array" aca="1" ref="E94" ca="1">_xlfn.IFNA(IF($H94+1&gt;$G$2,"",INDEX(INDIRECT("SubnetsVLANs!$C$"&amp;$H94+2&amp;":$C$"&amp;$G$2)&amp;"_"&amp;INDIRECT("SubnetsVLANs!$D$"&amp;$H94+2&amp;":$D$"&amp;$G$2),MATCH("Subnet*",INDIRECT("SubnetsVLANs!$E$"&amp;$H94+2&amp;":$E$"&amp;$G$2),0))),"")</f>
        <v/>
      </c>
      <c r="F94" s="25" t="str">
        <f t="shared" ca="1" si="2"/>
        <v/>
      </c>
      <c r="G94" s="25"/>
      <c r="H94" s="26">
        <v>93</v>
      </c>
      <c r="I94" s="25"/>
      <c r="J94" s="25"/>
      <c r="AU94" s="46" t="str">
        <f t="shared" ca="1" si="3"/>
        <v/>
      </c>
      <c r="AV94" s="32"/>
    </row>
    <row r="95" spans="5:48" x14ac:dyDescent="0.3">
      <c r="E95" s="25" t="str" cm="1">
        <f t="array" aca="1" ref="E95" ca="1">_xlfn.IFNA(IF($H95+1&gt;$G$2,"",INDEX(INDIRECT("SubnetsVLANs!$C$"&amp;$H95+2&amp;":$C$"&amp;$G$2)&amp;"_"&amp;INDIRECT("SubnetsVLANs!$D$"&amp;$H95+2&amp;":$D$"&amp;$G$2),MATCH("Subnet*",INDIRECT("SubnetsVLANs!$E$"&amp;$H95+2&amp;":$E$"&amp;$G$2),0))),"")</f>
        <v/>
      </c>
      <c r="F95" s="25" t="str">
        <f t="shared" ca="1" si="2"/>
        <v/>
      </c>
      <c r="G95" s="25"/>
      <c r="H95" s="26">
        <v>94</v>
      </c>
      <c r="I95" s="25"/>
      <c r="J95" s="25"/>
      <c r="AU95" s="46" t="str">
        <f t="shared" ca="1" si="3"/>
        <v/>
      </c>
      <c r="AV95" s="32"/>
    </row>
    <row r="96" spans="5:48" x14ac:dyDescent="0.3">
      <c r="E96" s="25" t="str" cm="1">
        <f t="array" aca="1" ref="E96" ca="1">_xlfn.IFNA(IF($H96+1&gt;$G$2,"",INDEX(INDIRECT("SubnetsVLANs!$C$"&amp;$H96+2&amp;":$C$"&amp;$G$2)&amp;"_"&amp;INDIRECT("SubnetsVLANs!$D$"&amp;$H96+2&amp;":$D$"&amp;$G$2),MATCH("Subnet*",INDIRECT("SubnetsVLANs!$E$"&amp;$H96+2&amp;":$E$"&amp;$G$2),0))),"")</f>
        <v/>
      </c>
      <c r="F96" s="25" t="str">
        <f t="shared" ca="1" si="2"/>
        <v/>
      </c>
      <c r="G96" s="25"/>
      <c r="H96" s="26">
        <v>95</v>
      </c>
      <c r="I96" s="25"/>
      <c r="J96" s="25"/>
      <c r="AU96" s="46" t="str">
        <f t="shared" ca="1" si="3"/>
        <v/>
      </c>
      <c r="AV96" s="32"/>
    </row>
    <row r="97" spans="5:48" x14ac:dyDescent="0.3">
      <c r="E97" s="25" t="str" cm="1">
        <f t="array" aca="1" ref="E97" ca="1">_xlfn.IFNA(IF($H97+1&gt;$G$2,"",INDEX(INDIRECT("SubnetsVLANs!$C$"&amp;$H97+2&amp;":$C$"&amp;$G$2)&amp;"_"&amp;INDIRECT("SubnetsVLANs!$D$"&amp;$H97+2&amp;":$D$"&amp;$G$2),MATCH("Subnet*",INDIRECT("SubnetsVLANs!$E$"&amp;$H97+2&amp;":$E$"&amp;$G$2),0))),"")</f>
        <v/>
      </c>
      <c r="F97" s="25" t="str">
        <f t="shared" ca="1" si="2"/>
        <v/>
      </c>
      <c r="G97" s="25"/>
      <c r="H97" s="26">
        <v>96</v>
      </c>
      <c r="I97" s="25"/>
      <c r="J97" s="25"/>
      <c r="AU97" s="46" t="str">
        <f t="shared" ca="1" si="3"/>
        <v/>
      </c>
      <c r="AV97" s="32"/>
    </row>
    <row r="98" spans="5:48" x14ac:dyDescent="0.3">
      <c r="E98" s="25" t="str" cm="1">
        <f t="array" aca="1" ref="E98" ca="1">_xlfn.IFNA(IF($H98+1&gt;$G$2,"",INDEX(INDIRECT("SubnetsVLANs!$C$"&amp;$H98+2&amp;":$C$"&amp;$G$2)&amp;"_"&amp;INDIRECT("SubnetsVLANs!$D$"&amp;$H98+2&amp;":$D$"&amp;$G$2),MATCH("Subnet*",INDIRECT("SubnetsVLANs!$E$"&amp;$H98+2&amp;":$E$"&amp;$G$2),0))),"")</f>
        <v/>
      </c>
      <c r="F98" s="25" t="str">
        <f t="shared" ca="1" si="2"/>
        <v/>
      </c>
      <c r="G98" s="25"/>
      <c r="H98" s="26">
        <v>97</v>
      </c>
      <c r="I98" s="25"/>
      <c r="J98" s="25"/>
      <c r="AU98" s="46" t="str">
        <f t="shared" ca="1" si="3"/>
        <v/>
      </c>
      <c r="AV98" s="32"/>
    </row>
    <row r="99" spans="5:48" x14ac:dyDescent="0.3">
      <c r="E99" s="25" t="str" cm="1">
        <f t="array" aca="1" ref="E99" ca="1">_xlfn.IFNA(IF($H99+1&gt;$G$2,"",INDEX(INDIRECT("SubnetsVLANs!$C$"&amp;$H99+2&amp;":$C$"&amp;$G$2)&amp;"_"&amp;INDIRECT("SubnetsVLANs!$D$"&amp;$H99+2&amp;":$D$"&amp;$G$2),MATCH("Subnet*",INDIRECT("SubnetsVLANs!$E$"&amp;$H99+2&amp;":$E$"&amp;$G$2),0))),"")</f>
        <v/>
      </c>
      <c r="F99" s="25" t="str">
        <f t="shared" ca="1" si="2"/>
        <v/>
      </c>
      <c r="G99" s="25"/>
      <c r="H99" s="26">
        <v>98</v>
      </c>
      <c r="I99" s="25"/>
      <c r="J99" s="25"/>
      <c r="AU99" s="46" t="str">
        <f t="shared" ca="1" si="3"/>
        <v/>
      </c>
      <c r="AV99" s="32"/>
    </row>
    <row r="100" spans="5:48" x14ac:dyDescent="0.3">
      <c r="E100" s="25" t="str" cm="1">
        <f t="array" aca="1" ref="E100" ca="1">_xlfn.IFNA(IF($H100+1&gt;$G$2,"",INDEX(INDIRECT("SubnetsVLANs!$C$"&amp;$H100+2&amp;":$C$"&amp;$G$2)&amp;"_"&amp;INDIRECT("SubnetsVLANs!$D$"&amp;$H100+2&amp;":$D$"&amp;$G$2),MATCH("Subnet*",INDIRECT("SubnetsVLANs!$E$"&amp;$H100+2&amp;":$E$"&amp;$G$2),0))),"")</f>
        <v/>
      </c>
      <c r="F100" s="25" t="str">
        <f t="shared" ca="1" si="2"/>
        <v/>
      </c>
      <c r="G100" s="25"/>
      <c r="H100" s="26">
        <v>99</v>
      </c>
      <c r="I100" s="25"/>
      <c r="J100" s="25"/>
      <c r="AU100" s="46" t="str">
        <f t="shared" ca="1" si="3"/>
        <v/>
      </c>
      <c r="AV100" s="32"/>
    </row>
    <row r="101" spans="5:48" x14ac:dyDescent="0.3">
      <c r="E101" s="25" t="str" cm="1">
        <f t="array" aca="1" ref="E101" ca="1">_xlfn.IFNA(IF($H101+1&gt;$G$2,"",INDEX(INDIRECT("SubnetsVLANs!$C$"&amp;$H101+2&amp;":$C$"&amp;$G$2)&amp;"_"&amp;INDIRECT("SubnetsVLANs!$D$"&amp;$H101+2&amp;":$D$"&amp;$G$2),MATCH("Subnet*",INDIRECT("SubnetsVLANs!$E$"&amp;$H101+2&amp;":$E$"&amp;$G$2),0))),"")</f>
        <v/>
      </c>
      <c r="F101" s="25" t="str">
        <f t="shared" ca="1" si="2"/>
        <v/>
      </c>
      <c r="G101" s="25"/>
      <c r="H101" s="26">
        <v>100</v>
      </c>
      <c r="I101" s="25"/>
      <c r="J101" s="25"/>
      <c r="AU101" s="46" t="str">
        <f t="shared" ca="1" si="3"/>
        <v/>
      </c>
      <c r="AV101" s="32"/>
    </row>
    <row r="102" spans="5:48" x14ac:dyDescent="0.3">
      <c r="E102" s="25" t="str" cm="1">
        <f t="array" aca="1" ref="E102" ca="1">_xlfn.IFNA(IF($H102+1&gt;$G$2,"",INDEX(INDIRECT("SubnetsVLANs!$C$"&amp;$H102+2&amp;":$C$"&amp;$G$2)&amp;"_"&amp;INDIRECT("SubnetsVLANs!$D$"&amp;$H102+2&amp;":$D$"&amp;$G$2),MATCH("Subnet*",INDIRECT("SubnetsVLANs!$E$"&amp;$H102+2&amp;":$E$"&amp;$G$2),0))),"")</f>
        <v/>
      </c>
      <c r="F102" s="25" t="str">
        <f t="shared" ca="1" si="2"/>
        <v/>
      </c>
      <c r="G102" s="25"/>
      <c r="H102" s="26">
        <v>101</v>
      </c>
      <c r="I102" s="25"/>
      <c r="J102" s="25"/>
      <c r="AU102" s="46" t="str">
        <f t="shared" ca="1" si="3"/>
        <v/>
      </c>
      <c r="AV102" s="32"/>
    </row>
    <row r="103" spans="5:48" x14ac:dyDescent="0.3">
      <c r="E103" s="25" t="str" cm="1">
        <f t="array" aca="1" ref="E103" ca="1">_xlfn.IFNA(IF($H103+1&gt;$G$2,"",INDEX(INDIRECT("SubnetsVLANs!$C$"&amp;$H103+2&amp;":$C$"&amp;$G$2)&amp;"_"&amp;INDIRECT("SubnetsVLANs!$D$"&amp;$H103+2&amp;":$D$"&amp;$G$2),MATCH("Subnet*",INDIRECT("SubnetsVLANs!$E$"&amp;$H103+2&amp;":$E$"&amp;$G$2),0))),"")</f>
        <v/>
      </c>
      <c r="F103" s="25" t="str">
        <f t="shared" ca="1" si="2"/>
        <v/>
      </c>
      <c r="G103" s="25"/>
      <c r="H103" s="26">
        <v>102</v>
      </c>
      <c r="I103" s="25"/>
      <c r="J103" s="25"/>
      <c r="AU103" s="46" t="str">
        <f t="shared" ca="1" si="3"/>
        <v/>
      </c>
      <c r="AV103" s="32"/>
    </row>
    <row r="104" spans="5:48" x14ac:dyDescent="0.3">
      <c r="E104" s="25" t="str" cm="1">
        <f t="array" aca="1" ref="E104" ca="1">_xlfn.IFNA(IF($H104+1&gt;$G$2,"",INDEX(INDIRECT("SubnetsVLANs!$C$"&amp;$H104+2&amp;":$C$"&amp;$G$2)&amp;"_"&amp;INDIRECT("SubnetsVLANs!$D$"&amp;$H104+2&amp;":$D$"&amp;$G$2),MATCH("Subnet*",INDIRECT("SubnetsVLANs!$E$"&amp;$H104+2&amp;":$E$"&amp;$G$2),0))),"")</f>
        <v/>
      </c>
      <c r="F104" s="25" t="str">
        <f t="shared" ca="1" si="2"/>
        <v/>
      </c>
      <c r="G104" s="25"/>
      <c r="H104" s="26">
        <v>103</v>
      </c>
      <c r="I104" s="25"/>
      <c r="J104" s="25"/>
      <c r="AU104" s="46" t="str">
        <f t="shared" ca="1" si="3"/>
        <v/>
      </c>
      <c r="AV104" s="32"/>
    </row>
    <row r="105" spans="5:48" x14ac:dyDescent="0.3">
      <c r="E105" s="25" t="str" cm="1">
        <f t="array" aca="1" ref="E105" ca="1">_xlfn.IFNA(IF($H105+1&gt;$G$2,"",INDEX(INDIRECT("SubnetsVLANs!$C$"&amp;$H105+2&amp;":$C$"&amp;$G$2)&amp;"_"&amp;INDIRECT("SubnetsVLANs!$D$"&amp;$H105+2&amp;":$D$"&amp;$G$2),MATCH("Subnet*",INDIRECT("SubnetsVLANs!$E$"&amp;$H105+2&amp;":$E$"&amp;$G$2),0))),"")</f>
        <v/>
      </c>
      <c r="F105" s="25" t="str">
        <f t="shared" ca="1" si="2"/>
        <v/>
      </c>
      <c r="G105" s="25"/>
      <c r="H105" s="26">
        <v>104</v>
      </c>
      <c r="I105" s="25"/>
      <c r="J105" s="25"/>
      <c r="AU105" s="46" t="str">
        <f t="shared" ca="1" si="3"/>
        <v/>
      </c>
      <c r="AV105" s="32"/>
    </row>
    <row r="106" spans="5:48" x14ac:dyDescent="0.3">
      <c r="E106" s="25" t="str" cm="1">
        <f t="array" aca="1" ref="E106" ca="1">_xlfn.IFNA(IF($H106+1&gt;$G$2,"",INDEX(INDIRECT("SubnetsVLANs!$C$"&amp;$H106+2&amp;":$C$"&amp;$G$2)&amp;"_"&amp;INDIRECT("SubnetsVLANs!$D$"&amp;$H106+2&amp;":$D$"&amp;$G$2),MATCH("Subnet*",INDIRECT("SubnetsVLANs!$E$"&amp;$H106+2&amp;":$E$"&amp;$G$2),0))),"")</f>
        <v/>
      </c>
      <c r="F106" s="25" t="str">
        <f t="shared" ca="1" si="2"/>
        <v/>
      </c>
      <c r="G106" s="25"/>
      <c r="H106" s="26">
        <v>105</v>
      </c>
      <c r="I106" s="25"/>
      <c r="J106" s="25"/>
      <c r="AU106" s="46" t="str">
        <f t="shared" ca="1" si="3"/>
        <v/>
      </c>
      <c r="AV106" s="32"/>
    </row>
    <row r="107" spans="5:48" x14ac:dyDescent="0.3">
      <c r="E107" s="25" t="str" cm="1">
        <f t="array" aca="1" ref="E107" ca="1">_xlfn.IFNA(IF($H107+1&gt;$G$2,"",INDEX(INDIRECT("SubnetsVLANs!$C$"&amp;$H107+2&amp;":$C$"&amp;$G$2)&amp;"_"&amp;INDIRECT("SubnetsVLANs!$D$"&amp;$H107+2&amp;":$D$"&amp;$G$2),MATCH("Subnet*",INDIRECT("SubnetsVLANs!$E$"&amp;$H107+2&amp;":$E$"&amp;$G$2),0))),"")</f>
        <v/>
      </c>
      <c r="F107" s="25" t="str">
        <f t="shared" ca="1" si="2"/>
        <v/>
      </c>
      <c r="G107" s="25"/>
      <c r="H107" s="26">
        <v>106</v>
      </c>
      <c r="I107" s="25"/>
      <c r="J107" s="25"/>
      <c r="AU107" s="46" t="str">
        <f t="shared" ca="1" si="3"/>
        <v/>
      </c>
      <c r="AV107" s="32"/>
    </row>
    <row r="108" spans="5:48" x14ac:dyDescent="0.3">
      <c r="E108" s="25" t="str" cm="1">
        <f t="array" aca="1" ref="E108" ca="1">_xlfn.IFNA(IF($H108+1&gt;$G$2,"",INDEX(INDIRECT("SubnetsVLANs!$C$"&amp;$H108+2&amp;":$C$"&amp;$G$2)&amp;"_"&amp;INDIRECT("SubnetsVLANs!$D$"&amp;$H108+2&amp;":$D$"&amp;$G$2),MATCH("Subnet*",INDIRECT("SubnetsVLANs!$E$"&amp;$H108+2&amp;":$E$"&amp;$G$2),0))),"")</f>
        <v/>
      </c>
      <c r="F108" s="25" t="str">
        <f t="shared" ca="1" si="2"/>
        <v/>
      </c>
      <c r="G108" s="25"/>
      <c r="H108" s="26">
        <v>107</v>
      </c>
      <c r="I108" s="25"/>
      <c r="J108" s="25"/>
      <c r="AU108" s="46" t="str">
        <f t="shared" ca="1" si="3"/>
        <v/>
      </c>
      <c r="AV108" s="32"/>
    </row>
    <row r="109" spans="5:48" x14ac:dyDescent="0.3">
      <c r="E109" s="25" t="str" cm="1">
        <f t="array" aca="1" ref="E109" ca="1">_xlfn.IFNA(IF($H109+1&gt;$G$2,"",INDEX(INDIRECT("SubnetsVLANs!$C$"&amp;$H109+2&amp;":$C$"&amp;$G$2)&amp;"_"&amp;INDIRECT("SubnetsVLANs!$D$"&amp;$H109+2&amp;":$D$"&amp;$G$2),MATCH("Subnet*",INDIRECT("SubnetsVLANs!$E$"&amp;$H109+2&amp;":$E$"&amp;$G$2),0))),"")</f>
        <v/>
      </c>
      <c r="F109" s="25" t="str">
        <f t="shared" ca="1" si="2"/>
        <v/>
      </c>
      <c r="G109" s="25"/>
      <c r="H109" s="26">
        <v>108</v>
      </c>
      <c r="I109" s="25"/>
      <c r="J109" s="25"/>
      <c r="AU109" s="46" t="str">
        <f t="shared" ca="1" si="3"/>
        <v/>
      </c>
      <c r="AV109" s="32"/>
    </row>
    <row r="110" spans="5:48" x14ac:dyDescent="0.3">
      <c r="E110" s="25" t="str" cm="1">
        <f t="array" aca="1" ref="E110" ca="1">_xlfn.IFNA(IF($H110+1&gt;$G$2,"",INDEX(INDIRECT("SubnetsVLANs!$C$"&amp;$H110+2&amp;":$C$"&amp;$G$2)&amp;"_"&amp;INDIRECT("SubnetsVLANs!$D$"&amp;$H110+2&amp;":$D$"&amp;$G$2),MATCH("Subnet*",INDIRECT("SubnetsVLANs!$E$"&amp;$H110+2&amp;":$E$"&amp;$G$2),0))),"")</f>
        <v/>
      </c>
      <c r="F110" s="25" t="str">
        <f t="shared" ca="1" si="2"/>
        <v/>
      </c>
      <c r="G110" s="25"/>
      <c r="H110" s="26">
        <v>109</v>
      </c>
      <c r="I110" s="25"/>
      <c r="J110" s="25"/>
      <c r="AU110" s="46" t="str">
        <f t="shared" ca="1" si="3"/>
        <v/>
      </c>
      <c r="AV110" s="32"/>
    </row>
    <row r="111" spans="5:48" x14ac:dyDescent="0.3">
      <c r="E111" s="25" t="str" cm="1">
        <f t="array" aca="1" ref="E111" ca="1">_xlfn.IFNA(IF($H111+1&gt;$G$2,"",INDEX(INDIRECT("SubnetsVLANs!$C$"&amp;$H111+2&amp;":$C$"&amp;$G$2)&amp;"_"&amp;INDIRECT("SubnetsVLANs!$D$"&amp;$H111+2&amp;":$D$"&amp;$G$2),MATCH("Subnet*",INDIRECT("SubnetsVLANs!$E$"&amp;$H111+2&amp;":$E$"&amp;$G$2),0))),"")</f>
        <v/>
      </c>
      <c r="F111" s="25" t="str">
        <f t="shared" ca="1" si="2"/>
        <v/>
      </c>
      <c r="G111" s="25"/>
      <c r="H111" s="26">
        <v>110</v>
      </c>
      <c r="I111" s="25"/>
      <c r="J111" s="25"/>
      <c r="AU111" s="46" t="str">
        <f t="shared" ca="1" si="3"/>
        <v/>
      </c>
      <c r="AV111" s="32"/>
    </row>
    <row r="112" spans="5:48" x14ac:dyDescent="0.3">
      <c r="E112" s="25" t="str" cm="1">
        <f t="array" aca="1" ref="E112" ca="1">_xlfn.IFNA(IF($H112+1&gt;$G$2,"",INDEX(INDIRECT("SubnetsVLANs!$C$"&amp;$H112+2&amp;":$C$"&amp;$G$2)&amp;"_"&amp;INDIRECT("SubnetsVLANs!$D$"&amp;$H112+2&amp;":$D$"&amp;$G$2),MATCH("Subnet*",INDIRECT("SubnetsVLANs!$E$"&amp;$H112+2&amp;":$E$"&amp;$G$2),0))),"")</f>
        <v/>
      </c>
      <c r="F112" s="25" t="str">
        <f t="shared" ca="1" si="2"/>
        <v/>
      </c>
      <c r="G112" s="25"/>
      <c r="H112" s="26">
        <v>111</v>
      </c>
      <c r="I112" s="25"/>
      <c r="J112" s="25"/>
      <c r="AU112" s="46" t="str">
        <f t="shared" ca="1" si="3"/>
        <v/>
      </c>
      <c r="AV112" s="32"/>
    </row>
    <row r="113" spans="5:48" x14ac:dyDescent="0.3">
      <c r="E113" s="25" t="str" cm="1">
        <f t="array" aca="1" ref="E113" ca="1">_xlfn.IFNA(IF($H113+1&gt;$G$2,"",INDEX(INDIRECT("SubnetsVLANs!$C$"&amp;$H113+2&amp;":$C$"&amp;$G$2)&amp;"_"&amp;INDIRECT("SubnetsVLANs!$D$"&amp;$H113+2&amp;":$D$"&amp;$G$2),MATCH("Subnet*",INDIRECT("SubnetsVLANs!$E$"&amp;$H113+2&amp;":$E$"&amp;$G$2),0))),"")</f>
        <v/>
      </c>
      <c r="F113" s="25" t="str">
        <f t="shared" ca="1" si="2"/>
        <v/>
      </c>
      <c r="G113" s="25"/>
      <c r="H113" s="26">
        <v>112</v>
      </c>
      <c r="I113" s="25"/>
      <c r="J113" s="25"/>
      <c r="AU113" s="46" t="str">
        <f t="shared" ca="1" si="3"/>
        <v/>
      </c>
      <c r="AV113" s="32"/>
    </row>
    <row r="114" spans="5:48" x14ac:dyDescent="0.3">
      <c r="E114" s="25" t="str" cm="1">
        <f t="array" aca="1" ref="E114" ca="1">_xlfn.IFNA(IF($H114+1&gt;$G$2,"",INDEX(INDIRECT("SubnetsVLANs!$C$"&amp;$H114+2&amp;":$C$"&amp;$G$2)&amp;"_"&amp;INDIRECT("SubnetsVLANs!$D$"&amp;$H114+2&amp;":$D$"&amp;$G$2),MATCH("Subnet*",INDIRECT("SubnetsVLANs!$E$"&amp;$H114+2&amp;":$E$"&amp;$G$2),0))),"")</f>
        <v/>
      </c>
      <c r="F114" s="25" t="str">
        <f t="shared" ca="1" si="2"/>
        <v/>
      </c>
      <c r="G114" s="25"/>
      <c r="H114" s="26">
        <v>113</v>
      </c>
      <c r="I114" s="25"/>
      <c r="J114" s="25"/>
      <c r="AU114" s="46" t="str">
        <f t="shared" ca="1" si="3"/>
        <v/>
      </c>
      <c r="AV114" s="32"/>
    </row>
    <row r="115" spans="5:48" x14ac:dyDescent="0.3">
      <c r="E115" s="25" t="str" cm="1">
        <f t="array" aca="1" ref="E115" ca="1">_xlfn.IFNA(IF($H115+1&gt;$G$2,"",INDEX(INDIRECT("SubnetsVLANs!$C$"&amp;$H115+2&amp;":$C$"&amp;$G$2)&amp;"_"&amp;INDIRECT("SubnetsVLANs!$D$"&amp;$H115+2&amp;":$D$"&amp;$G$2),MATCH("Subnet*",INDIRECT("SubnetsVLANs!$E$"&amp;$H115+2&amp;":$E$"&amp;$G$2),0))),"")</f>
        <v/>
      </c>
      <c r="F115" s="25" t="str">
        <f t="shared" ca="1" si="2"/>
        <v/>
      </c>
      <c r="G115" s="25"/>
      <c r="H115" s="26">
        <v>114</v>
      </c>
      <c r="I115" s="25"/>
      <c r="J115" s="25"/>
      <c r="AU115" s="46" t="str">
        <f t="shared" ca="1" si="3"/>
        <v/>
      </c>
      <c r="AV115" s="32"/>
    </row>
    <row r="116" spans="5:48" x14ac:dyDescent="0.3">
      <c r="E116" s="25" t="str" cm="1">
        <f t="array" aca="1" ref="E116" ca="1">_xlfn.IFNA(IF($H116+1&gt;$G$2,"",INDEX(INDIRECT("SubnetsVLANs!$C$"&amp;$H116+2&amp;":$C$"&amp;$G$2)&amp;"_"&amp;INDIRECT("SubnetsVLANs!$D$"&amp;$H116+2&amp;":$D$"&amp;$G$2),MATCH("Subnet*",INDIRECT("SubnetsVLANs!$E$"&amp;$H116+2&amp;":$E$"&amp;$G$2),0))),"")</f>
        <v/>
      </c>
      <c r="F116" s="25" t="str">
        <f t="shared" ca="1" si="2"/>
        <v/>
      </c>
      <c r="G116" s="25"/>
      <c r="H116" s="26">
        <v>115</v>
      </c>
      <c r="I116" s="25"/>
      <c r="J116" s="25"/>
      <c r="AU116" s="46" t="str">
        <f t="shared" ca="1" si="3"/>
        <v/>
      </c>
      <c r="AV116" s="32"/>
    </row>
    <row r="117" spans="5:48" x14ac:dyDescent="0.3">
      <c r="E117" s="25" t="str" cm="1">
        <f t="array" aca="1" ref="E117" ca="1">_xlfn.IFNA(IF($H117+1&gt;$G$2,"",INDEX(INDIRECT("SubnetsVLANs!$C$"&amp;$H117+2&amp;":$C$"&amp;$G$2)&amp;"_"&amp;INDIRECT("SubnetsVLANs!$D$"&amp;$H117+2&amp;":$D$"&amp;$G$2),MATCH("Subnet*",INDIRECT("SubnetsVLANs!$E$"&amp;$H117+2&amp;":$E$"&amp;$G$2),0))),"")</f>
        <v/>
      </c>
      <c r="F117" s="25" t="str">
        <f t="shared" ca="1" si="2"/>
        <v/>
      </c>
      <c r="G117" s="25"/>
      <c r="H117" s="26">
        <v>116</v>
      </c>
      <c r="I117" s="25"/>
      <c r="J117" s="25"/>
      <c r="AU117" s="46" t="str">
        <f t="shared" ca="1" si="3"/>
        <v/>
      </c>
      <c r="AV117" s="32"/>
    </row>
    <row r="118" spans="5:48" x14ac:dyDescent="0.3">
      <c r="E118" s="25" t="str" cm="1">
        <f t="array" aca="1" ref="E118" ca="1">_xlfn.IFNA(IF($H118+1&gt;$G$2,"",INDEX(INDIRECT("SubnetsVLANs!$C$"&amp;$H118+2&amp;":$C$"&amp;$G$2)&amp;"_"&amp;INDIRECT("SubnetsVLANs!$D$"&amp;$H118+2&amp;":$D$"&amp;$G$2),MATCH("Subnet*",INDIRECT("SubnetsVLANs!$E$"&amp;$H118+2&amp;":$E$"&amp;$G$2),0))),"")</f>
        <v/>
      </c>
      <c r="F118" s="25" t="str">
        <f t="shared" ca="1" si="2"/>
        <v/>
      </c>
      <c r="G118" s="25"/>
      <c r="H118" s="26">
        <v>117</v>
      </c>
      <c r="I118" s="25"/>
      <c r="J118" s="25"/>
      <c r="AU118" s="46" t="str">
        <f t="shared" ca="1" si="3"/>
        <v/>
      </c>
      <c r="AV118" s="32"/>
    </row>
    <row r="119" spans="5:48" x14ac:dyDescent="0.3">
      <c r="E119" s="25" t="str" cm="1">
        <f t="array" aca="1" ref="E119" ca="1">_xlfn.IFNA(IF($H119+1&gt;$G$2,"",INDEX(INDIRECT("SubnetsVLANs!$C$"&amp;$H119+2&amp;":$C$"&amp;$G$2)&amp;"_"&amp;INDIRECT("SubnetsVLANs!$D$"&amp;$H119+2&amp;":$D$"&amp;$G$2),MATCH("Subnet*",INDIRECT("SubnetsVLANs!$E$"&amp;$H119+2&amp;":$E$"&amp;$G$2),0))),"")</f>
        <v/>
      </c>
      <c r="F119" s="25" t="str">
        <f t="shared" ca="1" si="2"/>
        <v/>
      </c>
      <c r="G119" s="25"/>
      <c r="H119" s="26">
        <v>118</v>
      </c>
      <c r="I119" s="25"/>
      <c r="J119" s="25"/>
      <c r="AU119" s="46" t="str">
        <f t="shared" ca="1" si="3"/>
        <v/>
      </c>
      <c r="AV119" s="32"/>
    </row>
    <row r="120" spans="5:48" x14ac:dyDescent="0.3">
      <c r="E120" s="25" t="str" cm="1">
        <f t="array" aca="1" ref="E120" ca="1">_xlfn.IFNA(IF($H120+1&gt;$G$2,"",INDEX(INDIRECT("SubnetsVLANs!$C$"&amp;$H120+2&amp;":$C$"&amp;$G$2)&amp;"_"&amp;INDIRECT("SubnetsVLANs!$D$"&amp;$H120+2&amp;":$D$"&amp;$G$2),MATCH("Subnet*",INDIRECT("SubnetsVLANs!$E$"&amp;$H120+2&amp;":$E$"&amp;$G$2),0))),"")</f>
        <v/>
      </c>
      <c r="F120" s="25" t="str">
        <f t="shared" ca="1" si="2"/>
        <v/>
      </c>
      <c r="G120" s="25"/>
      <c r="H120" s="26">
        <v>119</v>
      </c>
      <c r="I120" s="25"/>
      <c r="J120" s="25"/>
      <c r="AU120" s="46" t="str">
        <f t="shared" ca="1" si="3"/>
        <v/>
      </c>
      <c r="AV120" s="32"/>
    </row>
    <row r="121" spans="5:48" x14ac:dyDescent="0.3">
      <c r="E121" s="25" t="str" cm="1">
        <f t="array" aca="1" ref="E121" ca="1">_xlfn.IFNA(IF($H121+1&gt;$G$2,"",INDEX(INDIRECT("SubnetsVLANs!$C$"&amp;$H121+2&amp;":$C$"&amp;$G$2)&amp;"_"&amp;INDIRECT("SubnetsVLANs!$D$"&amp;$H121+2&amp;":$D$"&amp;$G$2),MATCH("Subnet*",INDIRECT("SubnetsVLANs!$E$"&amp;$H121+2&amp;":$E$"&amp;$G$2),0))),"")</f>
        <v/>
      </c>
      <c r="F121" s="25" t="str">
        <f t="shared" ca="1" si="2"/>
        <v/>
      </c>
      <c r="G121" s="25"/>
      <c r="H121" s="26">
        <v>120</v>
      </c>
      <c r="I121" s="25"/>
      <c r="J121" s="25"/>
      <c r="AU121" s="46" t="str">
        <f t="shared" ca="1" si="3"/>
        <v/>
      </c>
      <c r="AV121" s="32"/>
    </row>
    <row r="122" spans="5:48" x14ac:dyDescent="0.3">
      <c r="E122" s="25" t="str" cm="1">
        <f t="array" aca="1" ref="E122" ca="1">_xlfn.IFNA(IF($H122+1&gt;$G$2,"",INDEX(INDIRECT("SubnetsVLANs!$C$"&amp;$H122+2&amp;":$C$"&amp;$G$2)&amp;"_"&amp;INDIRECT("SubnetsVLANs!$D$"&amp;$H122+2&amp;":$D$"&amp;$G$2),MATCH("Subnet*",INDIRECT("SubnetsVLANs!$E$"&amp;$H122+2&amp;":$E$"&amp;$G$2),0))),"")</f>
        <v/>
      </c>
      <c r="F122" s="25" t="str">
        <f t="shared" ca="1" si="2"/>
        <v/>
      </c>
      <c r="G122" s="25"/>
      <c r="H122" s="26">
        <v>121</v>
      </c>
      <c r="I122" s="25"/>
      <c r="J122" s="25"/>
      <c r="AU122" s="46" t="str">
        <f t="shared" ca="1" si="3"/>
        <v/>
      </c>
      <c r="AV122" s="32"/>
    </row>
    <row r="123" spans="5:48" x14ac:dyDescent="0.3">
      <c r="E123" s="25" t="str" cm="1">
        <f t="array" aca="1" ref="E123" ca="1">_xlfn.IFNA(IF($H123+1&gt;$G$2,"",INDEX(INDIRECT("SubnetsVLANs!$C$"&amp;$H123+2&amp;":$C$"&amp;$G$2)&amp;"_"&amp;INDIRECT("SubnetsVLANs!$D$"&amp;$H123+2&amp;":$D$"&amp;$G$2),MATCH("Subnet*",INDIRECT("SubnetsVLANs!$E$"&amp;$H123+2&amp;":$E$"&amp;$G$2),0))),"")</f>
        <v/>
      </c>
      <c r="F123" s="25" t="str">
        <f t="shared" ca="1" si="2"/>
        <v/>
      </c>
      <c r="G123" s="25"/>
      <c r="H123" s="26">
        <v>122</v>
      </c>
      <c r="I123" s="25"/>
      <c r="J123" s="25"/>
      <c r="AU123" s="46" t="str">
        <f t="shared" ca="1" si="3"/>
        <v/>
      </c>
      <c r="AV123" s="32"/>
    </row>
    <row r="124" spans="5:48" x14ac:dyDescent="0.3">
      <c r="E124" s="25" t="str" cm="1">
        <f t="array" aca="1" ref="E124" ca="1">_xlfn.IFNA(IF($H124+1&gt;$G$2,"",INDEX(INDIRECT("SubnetsVLANs!$C$"&amp;$H124+2&amp;":$C$"&amp;$G$2)&amp;"_"&amp;INDIRECT("SubnetsVLANs!$D$"&amp;$H124+2&amp;":$D$"&amp;$G$2),MATCH("Subnet*",INDIRECT("SubnetsVLANs!$E$"&amp;$H124+2&amp;":$E$"&amp;$G$2),0))),"")</f>
        <v/>
      </c>
      <c r="F124" s="25" t="str">
        <f t="shared" ca="1" si="2"/>
        <v/>
      </c>
      <c r="G124" s="25"/>
      <c r="H124" s="26">
        <v>123</v>
      </c>
      <c r="I124" s="25"/>
      <c r="J124" s="25"/>
      <c r="AU124" s="46" t="str">
        <f t="shared" ca="1" si="3"/>
        <v/>
      </c>
      <c r="AV124" s="32"/>
    </row>
    <row r="125" spans="5:48" x14ac:dyDescent="0.3">
      <c r="E125" s="25" t="str" cm="1">
        <f t="array" aca="1" ref="E125" ca="1">_xlfn.IFNA(IF($H125+1&gt;$G$2,"",INDEX(INDIRECT("SubnetsVLANs!$C$"&amp;$H125+2&amp;":$C$"&amp;$G$2)&amp;"_"&amp;INDIRECT("SubnetsVLANs!$D$"&amp;$H125+2&amp;":$D$"&amp;$G$2),MATCH("Subnet*",INDIRECT("SubnetsVLANs!$E$"&amp;$H125+2&amp;":$E$"&amp;$G$2),0))),"")</f>
        <v/>
      </c>
      <c r="F125" s="25" t="str">
        <f t="shared" ca="1" si="2"/>
        <v/>
      </c>
      <c r="G125" s="25"/>
      <c r="H125" s="26">
        <v>124</v>
      </c>
      <c r="I125" s="25"/>
      <c r="J125" s="25"/>
      <c r="AU125" s="46" t="str">
        <f t="shared" ca="1" si="3"/>
        <v/>
      </c>
      <c r="AV125" s="32"/>
    </row>
    <row r="126" spans="5:48" x14ac:dyDescent="0.3">
      <c r="E126" s="25" t="str" cm="1">
        <f t="array" aca="1" ref="E126" ca="1">_xlfn.IFNA(IF($H126+1&gt;$G$2,"",INDEX(INDIRECT("SubnetsVLANs!$C$"&amp;$H126+2&amp;":$C$"&amp;$G$2)&amp;"_"&amp;INDIRECT("SubnetsVLANs!$D$"&amp;$H126+2&amp;":$D$"&amp;$G$2),MATCH("Subnet*",INDIRECT("SubnetsVLANs!$E$"&amp;$H126+2&amp;":$E$"&amp;$G$2),0))),"")</f>
        <v/>
      </c>
      <c r="F126" s="25" t="str">
        <f t="shared" ca="1" si="2"/>
        <v/>
      </c>
      <c r="G126" s="25"/>
      <c r="H126" s="26">
        <v>125</v>
      </c>
      <c r="I126" s="25"/>
      <c r="J126" s="25"/>
      <c r="AU126" s="46" t="str">
        <f t="shared" ca="1" si="3"/>
        <v/>
      </c>
      <c r="AV126" s="32"/>
    </row>
    <row r="127" spans="5:48" x14ac:dyDescent="0.3">
      <c r="E127" s="25" t="str" cm="1">
        <f t="array" aca="1" ref="E127" ca="1">_xlfn.IFNA(IF($H127+1&gt;$G$2,"",INDEX(INDIRECT("SubnetsVLANs!$C$"&amp;$H127+2&amp;":$C$"&amp;$G$2)&amp;"_"&amp;INDIRECT("SubnetsVLANs!$D$"&amp;$H127+2&amp;":$D$"&amp;$G$2),MATCH("Subnet*",INDIRECT("SubnetsVLANs!$E$"&amp;$H127+2&amp;":$E$"&amp;$G$2),0))),"")</f>
        <v/>
      </c>
      <c r="F127" s="25" t="str">
        <f t="shared" ca="1" si="2"/>
        <v/>
      </c>
      <c r="G127" s="25"/>
      <c r="H127" s="26">
        <v>126</v>
      </c>
      <c r="I127" s="25"/>
      <c r="J127" s="25"/>
      <c r="AU127" s="46" t="str">
        <f t="shared" ca="1" si="3"/>
        <v/>
      </c>
      <c r="AV127" s="32"/>
    </row>
    <row r="128" spans="5:48" x14ac:dyDescent="0.3">
      <c r="E128" s="25" t="str" cm="1">
        <f t="array" aca="1" ref="E128" ca="1">_xlfn.IFNA(IF($H128+1&gt;$G$2,"",INDEX(INDIRECT("SubnetsVLANs!$C$"&amp;$H128+2&amp;":$C$"&amp;$G$2)&amp;"_"&amp;INDIRECT("SubnetsVLANs!$D$"&amp;$H128+2&amp;":$D$"&amp;$G$2),MATCH("Subnet*",INDIRECT("SubnetsVLANs!$E$"&amp;$H128+2&amp;":$E$"&amp;$G$2),0))),"")</f>
        <v/>
      </c>
      <c r="F128" s="25" t="str">
        <f t="shared" ca="1" si="2"/>
        <v/>
      </c>
      <c r="G128" s="25"/>
      <c r="H128" s="26">
        <v>127</v>
      </c>
      <c r="I128" s="25"/>
      <c r="J128" s="25"/>
      <c r="AU128" s="46" t="str">
        <f t="shared" ca="1" si="3"/>
        <v/>
      </c>
      <c r="AV128" s="32"/>
    </row>
    <row r="129" spans="5:48" x14ac:dyDescent="0.3">
      <c r="E129" s="25" t="str" cm="1">
        <f t="array" aca="1" ref="E129" ca="1">_xlfn.IFNA(IF($H129+1&gt;$G$2,"",INDEX(INDIRECT("SubnetsVLANs!$C$"&amp;$H129+2&amp;":$C$"&amp;$G$2)&amp;"_"&amp;INDIRECT("SubnetsVLANs!$D$"&amp;$H129+2&amp;":$D$"&amp;$G$2),MATCH("Subnet*",INDIRECT("SubnetsVLANs!$E$"&amp;$H129+2&amp;":$E$"&amp;$G$2),0))),"")</f>
        <v/>
      </c>
      <c r="F129" s="25" t="str">
        <f t="shared" ca="1" si="2"/>
        <v/>
      </c>
      <c r="G129" s="25"/>
      <c r="H129" s="26">
        <v>128</v>
      </c>
      <c r="I129" s="25"/>
      <c r="J129" s="25"/>
      <c r="AU129" s="46" t="str">
        <f t="shared" ca="1" si="3"/>
        <v/>
      </c>
      <c r="AV129" s="32"/>
    </row>
    <row r="130" spans="5:48" x14ac:dyDescent="0.3">
      <c r="E130" s="25" t="str" cm="1">
        <f t="array" aca="1" ref="E130" ca="1">_xlfn.IFNA(IF($H130+1&gt;$G$2,"",INDEX(INDIRECT("SubnetsVLANs!$C$"&amp;$H130+2&amp;":$C$"&amp;$G$2)&amp;"_"&amp;INDIRECT("SubnetsVLANs!$D$"&amp;$H130+2&amp;":$D$"&amp;$G$2),MATCH("Subnet*",INDIRECT("SubnetsVLANs!$E$"&amp;$H130+2&amp;":$E$"&amp;$G$2),0))),"")</f>
        <v/>
      </c>
      <c r="F130" s="25" t="str">
        <f t="shared" ca="1" si="2"/>
        <v/>
      </c>
      <c r="G130" s="25"/>
      <c r="H130" s="26">
        <v>129</v>
      </c>
      <c r="I130" s="25"/>
      <c r="J130" s="25"/>
      <c r="AU130" s="46" t="str">
        <f t="shared" ca="1" si="3"/>
        <v/>
      </c>
      <c r="AV130" s="32"/>
    </row>
    <row r="131" spans="5:48" x14ac:dyDescent="0.3">
      <c r="E131" s="25" t="str" cm="1">
        <f t="array" aca="1" ref="E131" ca="1">_xlfn.IFNA(IF($H131+1&gt;$G$2,"",INDEX(INDIRECT("SubnetsVLANs!$C$"&amp;$H131+2&amp;":$C$"&amp;$G$2)&amp;"_"&amp;INDIRECT("SubnetsVLANs!$D$"&amp;$H131+2&amp;":$D$"&amp;$G$2),MATCH("Subnet*",INDIRECT("SubnetsVLANs!$E$"&amp;$H131+2&amp;":$E$"&amp;$G$2),0))),"")</f>
        <v/>
      </c>
      <c r="F131" s="25" t="str">
        <f t="shared" ref="F131:F194" ca="1" si="4">_xlfn.IFNA(IF($H131+1&gt;$G$2,"",INDEX(INDIRECT("SubnetsVLANs!$D$"&amp;$H131+2&amp;":$D$"&amp;$G$2),MATCH("vlan*",INDIRECT("SubnetsVLANs!$E$"&amp;$H131+2&amp;":$E$"&amp;$G$2),0))),"")</f>
        <v/>
      </c>
      <c r="G131" s="25"/>
      <c r="H131" s="26">
        <v>130</v>
      </c>
      <c r="I131" s="25"/>
      <c r="J131" s="25"/>
      <c r="AU131" s="46" t="str">
        <f t="shared" ref="AU131:AU194" ca="1" si="5">_xlfn.IFNA(IF($H131+1&gt;$G$2,"",INDEX(INDIRECT("SubnetsVLANs!$D$"&amp;$H131+2&amp;":$D$"&amp;$G$2),MATCH("Subnet*",INDIRECT("SubnetsVLANs!$E$"&amp;$H131+2&amp;":$E$"&amp;$G$2),0))),"")</f>
        <v/>
      </c>
      <c r="AV131" s="32"/>
    </row>
    <row r="132" spans="5:48" x14ac:dyDescent="0.3">
      <c r="E132" s="25" t="str" cm="1">
        <f t="array" aca="1" ref="E132" ca="1">_xlfn.IFNA(IF($H132+1&gt;$G$2,"",INDEX(INDIRECT("SubnetsVLANs!$C$"&amp;$H132+2&amp;":$C$"&amp;$G$2)&amp;"_"&amp;INDIRECT("SubnetsVLANs!$D$"&amp;$H132+2&amp;":$D$"&amp;$G$2),MATCH("Subnet*",INDIRECT("SubnetsVLANs!$E$"&amp;$H132+2&amp;":$E$"&amp;$G$2),0))),"")</f>
        <v/>
      </c>
      <c r="F132" s="25" t="str">
        <f t="shared" ca="1" si="4"/>
        <v/>
      </c>
      <c r="G132" s="25"/>
      <c r="H132" s="26">
        <v>131</v>
      </c>
      <c r="I132" s="25"/>
      <c r="J132" s="25"/>
      <c r="AU132" s="46" t="str">
        <f t="shared" ca="1" si="5"/>
        <v/>
      </c>
      <c r="AV132" s="32"/>
    </row>
    <row r="133" spans="5:48" x14ac:dyDescent="0.3">
      <c r="E133" s="25" t="str" cm="1">
        <f t="array" aca="1" ref="E133" ca="1">_xlfn.IFNA(IF($H133+1&gt;$G$2,"",INDEX(INDIRECT("SubnetsVLANs!$C$"&amp;$H133+2&amp;":$C$"&amp;$G$2)&amp;"_"&amp;INDIRECT("SubnetsVLANs!$D$"&amp;$H133+2&amp;":$D$"&amp;$G$2),MATCH("Subnet*",INDIRECT("SubnetsVLANs!$E$"&amp;$H133+2&amp;":$E$"&amp;$G$2),0))),"")</f>
        <v/>
      </c>
      <c r="F133" s="25" t="str">
        <f t="shared" ca="1" si="4"/>
        <v/>
      </c>
      <c r="G133" s="25"/>
      <c r="H133" s="26">
        <v>132</v>
      </c>
      <c r="I133" s="25"/>
      <c r="J133" s="25"/>
      <c r="AU133" s="46" t="str">
        <f t="shared" ca="1" si="5"/>
        <v/>
      </c>
      <c r="AV133" s="32"/>
    </row>
    <row r="134" spans="5:48" x14ac:dyDescent="0.3">
      <c r="E134" s="25" t="str" cm="1">
        <f t="array" aca="1" ref="E134" ca="1">_xlfn.IFNA(IF($H134+1&gt;$G$2,"",INDEX(INDIRECT("SubnetsVLANs!$C$"&amp;$H134+2&amp;":$C$"&amp;$G$2)&amp;"_"&amp;INDIRECT("SubnetsVLANs!$D$"&amp;$H134+2&amp;":$D$"&amp;$G$2),MATCH("Subnet*",INDIRECT("SubnetsVLANs!$E$"&amp;$H134+2&amp;":$E$"&amp;$G$2),0))),"")</f>
        <v/>
      </c>
      <c r="F134" s="25" t="str">
        <f t="shared" ca="1" si="4"/>
        <v/>
      </c>
      <c r="G134" s="25"/>
      <c r="H134" s="26">
        <v>133</v>
      </c>
      <c r="I134" s="25"/>
      <c r="J134" s="25"/>
      <c r="AU134" s="46" t="str">
        <f t="shared" ca="1" si="5"/>
        <v/>
      </c>
      <c r="AV134" s="32"/>
    </row>
    <row r="135" spans="5:48" x14ac:dyDescent="0.3">
      <c r="E135" s="25" t="str" cm="1">
        <f t="array" aca="1" ref="E135" ca="1">_xlfn.IFNA(IF($H135+1&gt;$G$2,"",INDEX(INDIRECT("SubnetsVLANs!$C$"&amp;$H135+2&amp;":$C$"&amp;$G$2)&amp;"_"&amp;INDIRECT("SubnetsVLANs!$D$"&amp;$H135+2&amp;":$D$"&amp;$G$2),MATCH("Subnet*",INDIRECT("SubnetsVLANs!$E$"&amp;$H135+2&amp;":$E$"&amp;$G$2),0))),"")</f>
        <v/>
      </c>
      <c r="F135" s="25" t="str">
        <f t="shared" ca="1" si="4"/>
        <v/>
      </c>
      <c r="G135" s="25"/>
      <c r="H135" s="26">
        <v>134</v>
      </c>
      <c r="I135" s="25"/>
      <c r="J135" s="25"/>
      <c r="AU135" s="46" t="str">
        <f t="shared" ca="1" si="5"/>
        <v/>
      </c>
      <c r="AV135" s="32"/>
    </row>
    <row r="136" spans="5:48" x14ac:dyDescent="0.3">
      <c r="E136" s="25" t="str" cm="1">
        <f t="array" aca="1" ref="E136" ca="1">_xlfn.IFNA(IF($H136+1&gt;$G$2,"",INDEX(INDIRECT("SubnetsVLANs!$C$"&amp;$H136+2&amp;":$C$"&amp;$G$2)&amp;"_"&amp;INDIRECT("SubnetsVLANs!$D$"&amp;$H136+2&amp;":$D$"&amp;$G$2),MATCH("Subnet*",INDIRECT("SubnetsVLANs!$E$"&amp;$H136+2&amp;":$E$"&amp;$G$2),0))),"")</f>
        <v/>
      </c>
      <c r="F136" s="25" t="str">
        <f t="shared" ca="1" si="4"/>
        <v/>
      </c>
      <c r="G136" s="25"/>
      <c r="H136" s="26">
        <v>135</v>
      </c>
      <c r="I136" s="25"/>
      <c r="J136" s="25"/>
      <c r="AU136" s="46" t="str">
        <f t="shared" ca="1" si="5"/>
        <v/>
      </c>
      <c r="AV136" s="32"/>
    </row>
    <row r="137" spans="5:48" x14ac:dyDescent="0.3">
      <c r="E137" s="25" t="str" cm="1">
        <f t="array" aca="1" ref="E137" ca="1">_xlfn.IFNA(IF($H137+1&gt;$G$2,"",INDEX(INDIRECT("SubnetsVLANs!$C$"&amp;$H137+2&amp;":$C$"&amp;$G$2)&amp;"_"&amp;INDIRECT("SubnetsVLANs!$D$"&amp;$H137+2&amp;":$D$"&amp;$G$2),MATCH("Subnet*",INDIRECT("SubnetsVLANs!$E$"&amp;$H137+2&amp;":$E$"&amp;$G$2),0))),"")</f>
        <v/>
      </c>
      <c r="F137" s="25" t="str">
        <f t="shared" ca="1" si="4"/>
        <v/>
      </c>
      <c r="G137" s="25"/>
      <c r="H137" s="26">
        <v>136</v>
      </c>
      <c r="I137" s="25"/>
      <c r="J137" s="25"/>
      <c r="AU137" s="46" t="str">
        <f t="shared" ca="1" si="5"/>
        <v/>
      </c>
      <c r="AV137" s="32"/>
    </row>
    <row r="138" spans="5:48" x14ac:dyDescent="0.3">
      <c r="E138" s="25" t="str" cm="1">
        <f t="array" aca="1" ref="E138" ca="1">_xlfn.IFNA(IF($H138+1&gt;$G$2,"",INDEX(INDIRECT("SubnetsVLANs!$C$"&amp;$H138+2&amp;":$C$"&amp;$G$2)&amp;"_"&amp;INDIRECT("SubnetsVLANs!$D$"&amp;$H138+2&amp;":$D$"&amp;$G$2),MATCH("Subnet*",INDIRECT("SubnetsVLANs!$E$"&amp;$H138+2&amp;":$E$"&amp;$G$2),0))),"")</f>
        <v/>
      </c>
      <c r="F138" s="25" t="str">
        <f t="shared" ca="1" si="4"/>
        <v/>
      </c>
      <c r="G138" s="25"/>
      <c r="H138" s="26">
        <v>137</v>
      </c>
      <c r="I138" s="25"/>
      <c r="J138" s="25"/>
      <c r="AU138" s="46" t="str">
        <f t="shared" ca="1" si="5"/>
        <v/>
      </c>
      <c r="AV138" s="32"/>
    </row>
    <row r="139" spans="5:48" x14ac:dyDescent="0.3">
      <c r="E139" s="25" t="str" cm="1">
        <f t="array" aca="1" ref="E139" ca="1">_xlfn.IFNA(IF($H139+1&gt;$G$2,"",INDEX(INDIRECT("SubnetsVLANs!$C$"&amp;$H139+2&amp;":$C$"&amp;$G$2)&amp;"_"&amp;INDIRECT("SubnetsVLANs!$D$"&amp;$H139+2&amp;":$D$"&amp;$G$2),MATCH("Subnet*",INDIRECT("SubnetsVLANs!$E$"&amp;$H139+2&amp;":$E$"&amp;$G$2),0))),"")</f>
        <v/>
      </c>
      <c r="F139" s="25" t="str">
        <f t="shared" ca="1" si="4"/>
        <v/>
      </c>
      <c r="G139" s="25"/>
      <c r="H139" s="26">
        <v>138</v>
      </c>
      <c r="I139" s="25"/>
      <c r="J139" s="25"/>
      <c r="AU139" s="46" t="str">
        <f t="shared" ca="1" si="5"/>
        <v/>
      </c>
      <c r="AV139" s="32"/>
    </row>
    <row r="140" spans="5:48" x14ac:dyDescent="0.3">
      <c r="E140" s="25" t="str" cm="1">
        <f t="array" aca="1" ref="E140" ca="1">_xlfn.IFNA(IF($H140+1&gt;$G$2,"",INDEX(INDIRECT("SubnetsVLANs!$C$"&amp;$H140+2&amp;":$C$"&amp;$G$2)&amp;"_"&amp;INDIRECT("SubnetsVLANs!$D$"&amp;$H140+2&amp;":$D$"&amp;$G$2),MATCH("Subnet*",INDIRECT("SubnetsVLANs!$E$"&amp;$H140+2&amp;":$E$"&amp;$G$2),0))),"")</f>
        <v/>
      </c>
      <c r="F140" s="25" t="str">
        <f t="shared" ca="1" si="4"/>
        <v/>
      </c>
      <c r="G140" s="25"/>
      <c r="H140" s="26">
        <v>139</v>
      </c>
      <c r="I140" s="25"/>
      <c r="J140" s="25"/>
      <c r="AU140" s="46" t="str">
        <f t="shared" ca="1" si="5"/>
        <v/>
      </c>
      <c r="AV140" s="32"/>
    </row>
    <row r="141" spans="5:48" x14ac:dyDescent="0.3">
      <c r="E141" s="25" t="str" cm="1">
        <f t="array" aca="1" ref="E141" ca="1">_xlfn.IFNA(IF($H141+1&gt;$G$2,"",INDEX(INDIRECT("SubnetsVLANs!$C$"&amp;$H141+2&amp;":$C$"&amp;$G$2)&amp;"_"&amp;INDIRECT("SubnetsVLANs!$D$"&amp;$H141+2&amp;":$D$"&amp;$G$2),MATCH("Subnet*",INDIRECT("SubnetsVLANs!$E$"&amp;$H141+2&amp;":$E$"&amp;$G$2),0))),"")</f>
        <v/>
      </c>
      <c r="F141" s="25" t="str">
        <f t="shared" ca="1" si="4"/>
        <v/>
      </c>
      <c r="G141" s="25"/>
      <c r="H141" s="26">
        <v>140</v>
      </c>
      <c r="I141" s="25"/>
      <c r="J141" s="25"/>
      <c r="AU141" s="46" t="str">
        <f t="shared" ca="1" si="5"/>
        <v/>
      </c>
      <c r="AV141" s="32"/>
    </row>
    <row r="142" spans="5:48" x14ac:dyDescent="0.3">
      <c r="E142" s="25" t="str" cm="1">
        <f t="array" aca="1" ref="E142" ca="1">_xlfn.IFNA(IF($H142+1&gt;$G$2,"",INDEX(INDIRECT("SubnetsVLANs!$C$"&amp;$H142+2&amp;":$C$"&amp;$G$2)&amp;"_"&amp;INDIRECT("SubnetsVLANs!$D$"&amp;$H142+2&amp;":$D$"&amp;$G$2),MATCH("Subnet*",INDIRECT("SubnetsVLANs!$E$"&amp;$H142+2&amp;":$E$"&amp;$G$2),0))),"")</f>
        <v/>
      </c>
      <c r="F142" s="25" t="str">
        <f t="shared" ca="1" si="4"/>
        <v/>
      </c>
      <c r="G142" s="25"/>
      <c r="H142" s="26">
        <v>141</v>
      </c>
      <c r="I142" s="25"/>
      <c r="J142" s="25"/>
      <c r="AU142" s="46" t="str">
        <f t="shared" ca="1" si="5"/>
        <v/>
      </c>
      <c r="AV142" s="32"/>
    </row>
    <row r="143" spans="5:48" x14ac:dyDescent="0.3">
      <c r="E143" s="25" t="str" cm="1">
        <f t="array" aca="1" ref="E143" ca="1">_xlfn.IFNA(IF($H143+1&gt;$G$2,"",INDEX(INDIRECT("SubnetsVLANs!$C$"&amp;$H143+2&amp;":$C$"&amp;$G$2)&amp;"_"&amp;INDIRECT("SubnetsVLANs!$D$"&amp;$H143+2&amp;":$D$"&amp;$G$2),MATCH("Subnet*",INDIRECT("SubnetsVLANs!$E$"&amp;$H143+2&amp;":$E$"&amp;$G$2),0))),"")</f>
        <v/>
      </c>
      <c r="F143" s="25" t="str">
        <f t="shared" ca="1" si="4"/>
        <v/>
      </c>
      <c r="G143" s="25"/>
      <c r="H143" s="26">
        <v>142</v>
      </c>
      <c r="I143" s="25"/>
      <c r="J143" s="25"/>
      <c r="AU143" s="46" t="str">
        <f t="shared" ca="1" si="5"/>
        <v/>
      </c>
      <c r="AV143" s="32"/>
    </row>
    <row r="144" spans="5:48" x14ac:dyDescent="0.3">
      <c r="E144" s="25" t="str" cm="1">
        <f t="array" aca="1" ref="E144" ca="1">_xlfn.IFNA(IF($H144+1&gt;$G$2,"",INDEX(INDIRECT("SubnetsVLANs!$C$"&amp;$H144+2&amp;":$C$"&amp;$G$2)&amp;"_"&amp;INDIRECT("SubnetsVLANs!$D$"&amp;$H144+2&amp;":$D$"&amp;$G$2),MATCH("Subnet*",INDIRECT("SubnetsVLANs!$E$"&amp;$H144+2&amp;":$E$"&amp;$G$2),0))),"")</f>
        <v/>
      </c>
      <c r="F144" s="25" t="str">
        <f t="shared" ca="1" si="4"/>
        <v/>
      </c>
      <c r="G144" s="25"/>
      <c r="H144" s="26">
        <v>143</v>
      </c>
      <c r="I144" s="25"/>
      <c r="J144" s="25"/>
      <c r="AU144" s="46" t="str">
        <f t="shared" ca="1" si="5"/>
        <v/>
      </c>
      <c r="AV144" s="32"/>
    </row>
    <row r="145" spans="5:48" x14ac:dyDescent="0.3">
      <c r="E145" s="25" t="str" cm="1">
        <f t="array" aca="1" ref="E145" ca="1">_xlfn.IFNA(IF($H145+1&gt;$G$2,"",INDEX(INDIRECT("SubnetsVLANs!$C$"&amp;$H145+2&amp;":$C$"&amp;$G$2)&amp;"_"&amp;INDIRECT("SubnetsVLANs!$D$"&amp;$H145+2&amp;":$D$"&amp;$G$2),MATCH("Subnet*",INDIRECT("SubnetsVLANs!$E$"&amp;$H145+2&amp;":$E$"&amp;$G$2),0))),"")</f>
        <v/>
      </c>
      <c r="F145" s="25" t="str">
        <f t="shared" ca="1" si="4"/>
        <v/>
      </c>
      <c r="G145" s="25"/>
      <c r="H145" s="26">
        <v>144</v>
      </c>
      <c r="I145" s="25"/>
      <c r="J145" s="25"/>
      <c r="AU145" s="46" t="str">
        <f t="shared" ca="1" si="5"/>
        <v/>
      </c>
      <c r="AV145" s="32"/>
    </row>
    <row r="146" spans="5:48" x14ac:dyDescent="0.3">
      <c r="E146" s="25" t="str" cm="1">
        <f t="array" aca="1" ref="E146" ca="1">_xlfn.IFNA(IF($H146+1&gt;$G$2,"",INDEX(INDIRECT("SubnetsVLANs!$C$"&amp;$H146+2&amp;":$C$"&amp;$G$2)&amp;"_"&amp;INDIRECT("SubnetsVLANs!$D$"&amp;$H146+2&amp;":$D$"&amp;$G$2),MATCH("Subnet*",INDIRECT("SubnetsVLANs!$E$"&amp;$H146+2&amp;":$E$"&amp;$G$2),0))),"")</f>
        <v/>
      </c>
      <c r="F146" s="25" t="str">
        <f t="shared" ca="1" si="4"/>
        <v/>
      </c>
      <c r="G146" s="25"/>
      <c r="H146" s="26">
        <v>145</v>
      </c>
      <c r="I146" s="25"/>
      <c r="J146" s="25"/>
      <c r="AU146" s="46" t="str">
        <f t="shared" ca="1" si="5"/>
        <v/>
      </c>
      <c r="AV146" s="32"/>
    </row>
    <row r="147" spans="5:48" x14ac:dyDescent="0.3">
      <c r="E147" s="25" t="str" cm="1">
        <f t="array" aca="1" ref="E147" ca="1">_xlfn.IFNA(IF($H147+1&gt;$G$2,"",INDEX(INDIRECT("SubnetsVLANs!$C$"&amp;$H147+2&amp;":$C$"&amp;$G$2)&amp;"_"&amp;INDIRECT("SubnetsVLANs!$D$"&amp;$H147+2&amp;":$D$"&amp;$G$2),MATCH("Subnet*",INDIRECT("SubnetsVLANs!$E$"&amp;$H147+2&amp;":$E$"&amp;$G$2),0))),"")</f>
        <v/>
      </c>
      <c r="F147" s="25" t="str">
        <f t="shared" ca="1" si="4"/>
        <v/>
      </c>
      <c r="G147" s="25"/>
      <c r="H147" s="26">
        <v>146</v>
      </c>
      <c r="I147" s="25"/>
      <c r="J147" s="25"/>
      <c r="AU147" s="46" t="str">
        <f t="shared" ca="1" si="5"/>
        <v/>
      </c>
      <c r="AV147" s="32"/>
    </row>
    <row r="148" spans="5:48" x14ac:dyDescent="0.3">
      <c r="E148" s="25" t="str" cm="1">
        <f t="array" aca="1" ref="E148" ca="1">_xlfn.IFNA(IF($H148+1&gt;$G$2,"",INDEX(INDIRECT("SubnetsVLANs!$C$"&amp;$H148+2&amp;":$C$"&amp;$G$2)&amp;"_"&amp;INDIRECT("SubnetsVLANs!$D$"&amp;$H148+2&amp;":$D$"&amp;$G$2),MATCH("Subnet*",INDIRECT("SubnetsVLANs!$E$"&amp;$H148+2&amp;":$E$"&amp;$G$2),0))),"")</f>
        <v/>
      </c>
      <c r="F148" s="25" t="str">
        <f t="shared" ca="1" si="4"/>
        <v/>
      </c>
      <c r="G148" s="25"/>
      <c r="H148" s="26">
        <v>147</v>
      </c>
      <c r="I148" s="25"/>
      <c r="J148" s="25"/>
      <c r="AU148" s="46" t="str">
        <f t="shared" ca="1" si="5"/>
        <v/>
      </c>
      <c r="AV148" s="32"/>
    </row>
    <row r="149" spans="5:48" x14ac:dyDescent="0.3">
      <c r="E149" s="25" t="str" cm="1">
        <f t="array" aca="1" ref="E149" ca="1">_xlfn.IFNA(IF($H149+1&gt;$G$2,"",INDEX(INDIRECT("SubnetsVLANs!$C$"&amp;$H149+2&amp;":$C$"&amp;$G$2)&amp;"_"&amp;INDIRECT("SubnetsVLANs!$D$"&amp;$H149+2&amp;":$D$"&amp;$G$2),MATCH("Subnet*",INDIRECT("SubnetsVLANs!$E$"&amp;$H149+2&amp;":$E$"&amp;$G$2),0))),"")</f>
        <v/>
      </c>
      <c r="F149" s="25" t="str">
        <f t="shared" ca="1" si="4"/>
        <v/>
      </c>
      <c r="G149" s="25"/>
      <c r="H149" s="26">
        <v>148</v>
      </c>
      <c r="I149" s="25"/>
      <c r="J149" s="25"/>
      <c r="AU149" s="46" t="str">
        <f t="shared" ca="1" si="5"/>
        <v/>
      </c>
      <c r="AV149" s="32"/>
    </row>
    <row r="150" spans="5:48" x14ac:dyDescent="0.3">
      <c r="E150" s="25" t="str" cm="1">
        <f t="array" aca="1" ref="E150" ca="1">_xlfn.IFNA(IF($H150+1&gt;$G$2,"",INDEX(INDIRECT("SubnetsVLANs!$C$"&amp;$H150+2&amp;":$C$"&amp;$G$2)&amp;"_"&amp;INDIRECT("SubnetsVLANs!$D$"&amp;$H150+2&amp;":$D$"&amp;$G$2),MATCH("Subnet*",INDIRECT("SubnetsVLANs!$E$"&amp;$H150+2&amp;":$E$"&amp;$G$2),0))),"")</f>
        <v/>
      </c>
      <c r="F150" s="25" t="str">
        <f t="shared" ca="1" si="4"/>
        <v/>
      </c>
      <c r="G150" s="25"/>
      <c r="H150" s="26">
        <v>149</v>
      </c>
      <c r="I150" s="25"/>
      <c r="J150" s="25"/>
      <c r="AU150" s="46" t="str">
        <f t="shared" ca="1" si="5"/>
        <v/>
      </c>
      <c r="AV150" s="32"/>
    </row>
    <row r="151" spans="5:48" x14ac:dyDescent="0.3">
      <c r="E151" s="25" t="str" cm="1">
        <f t="array" aca="1" ref="E151" ca="1">_xlfn.IFNA(IF($H151+1&gt;$G$2,"",INDEX(INDIRECT("SubnetsVLANs!$C$"&amp;$H151+2&amp;":$C$"&amp;$G$2)&amp;"_"&amp;INDIRECT("SubnetsVLANs!$D$"&amp;$H151+2&amp;":$D$"&amp;$G$2),MATCH("Subnet*",INDIRECT("SubnetsVLANs!$E$"&amp;$H151+2&amp;":$E$"&amp;$G$2),0))),"")</f>
        <v/>
      </c>
      <c r="F151" s="25" t="str">
        <f t="shared" ca="1" si="4"/>
        <v/>
      </c>
      <c r="G151" s="25"/>
      <c r="H151" s="26">
        <v>150</v>
      </c>
      <c r="I151" s="25"/>
      <c r="J151" s="25"/>
      <c r="AU151" s="46" t="str">
        <f t="shared" ca="1" si="5"/>
        <v/>
      </c>
      <c r="AV151" s="32"/>
    </row>
    <row r="152" spans="5:48" x14ac:dyDescent="0.3">
      <c r="E152" s="25" t="str" cm="1">
        <f t="array" aca="1" ref="E152" ca="1">_xlfn.IFNA(IF($H152+1&gt;$G$2,"",INDEX(INDIRECT("SubnetsVLANs!$C$"&amp;$H152+2&amp;":$C$"&amp;$G$2)&amp;"_"&amp;INDIRECT("SubnetsVLANs!$D$"&amp;$H152+2&amp;":$D$"&amp;$G$2),MATCH("Subnet*",INDIRECT("SubnetsVLANs!$E$"&amp;$H152+2&amp;":$E$"&amp;$G$2),0))),"")</f>
        <v/>
      </c>
      <c r="F152" s="25" t="str">
        <f t="shared" ca="1" si="4"/>
        <v/>
      </c>
      <c r="G152" s="25"/>
      <c r="H152" s="26">
        <v>151</v>
      </c>
      <c r="I152" s="25"/>
      <c r="J152" s="25"/>
      <c r="AU152" s="46" t="str">
        <f t="shared" ca="1" si="5"/>
        <v/>
      </c>
      <c r="AV152" s="32"/>
    </row>
    <row r="153" spans="5:48" x14ac:dyDescent="0.3">
      <c r="E153" s="25" t="str" cm="1">
        <f t="array" aca="1" ref="E153" ca="1">_xlfn.IFNA(IF($H153+1&gt;$G$2,"",INDEX(INDIRECT("SubnetsVLANs!$C$"&amp;$H153+2&amp;":$C$"&amp;$G$2)&amp;"_"&amp;INDIRECT("SubnetsVLANs!$D$"&amp;$H153+2&amp;":$D$"&amp;$G$2),MATCH("Subnet*",INDIRECT("SubnetsVLANs!$E$"&amp;$H153+2&amp;":$E$"&amp;$G$2),0))),"")</f>
        <v/>
      </c>
      <c r="F153" s="25" t="str">
        <f t="shared" ca="1" si="4"/>
        <v/>
      </c>
      <c r="G153" s="25"/>
      <c r="H153" s="26">
        <v>152</v>
      </c>
      <c r="I153" s="25"/>
      <c r="J153" s="25"/>
      <c r="AU153" s="46" t="str">
        <f t="shared" ca="1" si="5"/>
        <v/>
      </c>
      <c r="AV153" s="32"/>
    </row>
    <row r="154" spans="5:48" x14ac:dyDescent="0.3">
      <c r="E154" s="25" t="str" cm="1">
        <f t="array" aca="1" ref="E154" ca="1">_xlfn.IFNA(IF($H154+1&gt;$G$2,"",INDEX(INDIRECT("SubnetsVLANs!$C$"&amp;$H154+2&amp;":$C$"&amp;$G$2)&amp;"_"&amp;INDIRECT("SubnetsVLANs!$D$"&amp;$H154+2&amp;":$D$"&amp;$G$2),MATCH("Subnet*",INDIRECT("SubnetsVLANs!$E$"&amp;$H154+2&amp;":$E$"&amp;$G$2),0))),"")</f>
        <v/>
      </c>
      <c r="F154" s="25" t="str">
        <f t="shared" ca="1" si="4"/>
        <v/>
      </c>
      <c r="G154" s="25"/>
      <c r="H154" s="26">
        <v>153</v>
      </c>
      <c r="I154" s="25"/>
      <c r="J154" s="25"/>
      <c r="AU154" s="46" t="str">
        <f t="shared" ca="1" si="5"/>
        <v/>
      </c>
      <c r="AV154" s="32"/>
    </row>
    <row r="155" spans="5:48" x14ac:dyDescent="0.3">
      <c r="E155" s="25" t="str" cm="1">
        <f t="array" aca="1" ref="E155" ca="1">_xlfn.IFNA(IF($H155+1&gt;$G$2,"",INDEX(INDIRECT("SubnetsVLANs!$C$"&amp;$H155+2&amp;":$C$"&amp;$G$2)&amp;"_"&amp;INDIRECT("SubnetsVLANs!$D$"&amp;$H155+2&amp;":$D$"&amp;$G$2),MATCH("Subnet*",INDIRECT("SubnetsVLANs!$E$"&amp;$H155+2&amp;":$E$"&amp;$G$2),0))),"")</f>
        <v/>
      </c>
      <c r="F155" s="25" t="str">
        <f t="shared" ca="1" si="4"/>
        <v/>
      </c>
      <c r="G155" s="25"/>
      <c r="H155" s="26">
        <v>154</v>
      </c>
      <c r="I155" s="25"/>
      <c r="J155" s="25"/>
      <c r="AU155" s="46" t="str">
        <f t="shared" ca="1" si="5"/>
        <v/>
      </c>
      <c r="AV155" s="32"/>
    </row>
    <row r="156" spans="5:48" x14ac:dyDescent="0.3">
      <c r="E156" s="25" t="str" cm="1">
        <f t="array" aca="1" ref="E156" ca="1">_xlfn.IFNA(IF($H156+1&gt;$G$2,"",INDEX(INDIRECT("SubnetsVLANs!$C$"&amp;$H156+2&amp;":$C$"&amp;$G$2)&amp;"_"&amp;INDIRECT("SubnetsVLANs!$D$"&amp;$H156+2&amp;":$D$"&amp;$G$2),MATCH("Subnet*",INDIRECT("SubnetsVLANs!$E$"&amp;$H156+2&amp;":$E$"&amp;$G$2),0))),"")</f>
        <v/>
      </c>
      <c r="F156" s="25" t="str">
        <f t="shared" ca="1" si="4"/>
        <v/>
      </c>
      <c r="G156" s="25"/>
      <c r="H156" s="26">
        <v>155</v>
      </c>
      <c r="I156" s="25"/>
      <c r="J156" s="25"/>
      <c r="AU156" s="46" t="str">
        <f t="shared" ca="1" si="5"/>
        <v/>
      </c>
      <c r="AV156" s="32"/>
    </row>
    <row r="157" spans="5:48" x14ac:dyDescent="0.3">
      <c r="E157" s="25" t="str" cm="1">
        <f t="array" aca="1" ref="E157" ca="1">_xlfn.IFNA(IF($H157+1&gt;$G$2,"",INDEX(INDIRECT("SubnetsVLANs!$C$"&amp;$H157+2&amp;":$C$"&amp;$G$2)&amp;"_"&amp;INDIRECT("SubnetsVLANs!$D$"&amp;$H157+2&amp;":$D$"&amp;$G$2),MATCH("Subnet*",INDIRECT("SubnetsVLANs!$E$"&amp;$H157+2&amp;":$E$"&amp;$G$2),0))),"")</f>
        <v/>
      </c>
      <c r="F157" s="25" t="str">
        <f t="shared" ca="1" si="4"/>
        <v/>
      </c>
      <c r="G157" s="25"/>
      <c r="H157" s="26">
        <v>156</v>
      </c>
      <c r="I157" s="25"/>
      <c r="J157" s="25"/>
      <c r="AU157" s="46" t="str">
        <f t="shared" ca="1" si="5"/>
        <v/>
      </c>
      <c r="AV157" s="32"/>
    </row>
    <row r="158" spans="5:48" x14ac:dyDescent="0.3">
      <c r="E158" s="25" t="str" cm="1">
        <f t="array" aca="1" ref="E158" ca="1">_xlfn.IFNA(IF($H158+1&gt;$G$2,"",INDEX(INDIRECT("SubnetsVLANs!$C$"&amp;$H158+2&amp;":$C$"&amp;$G$2)&amp;"_"&amp;INDIRECT("SubnetsVLANs!$D$"&amp;$H158+2&amp;":$D$"&amp;$G$2),MATCH("Subnet*",INDIRECT("SubnetsVLANs!$E$"&amp;$H158+2&amp;":$E$"&amp;$G$2),0))),"")</f>
        <v/>
      </c>
      <c r="F158" s="25" t="str">
        <f t="shared" ca="1" si="4"/>
        <v/>
      </c>
      <c r="G158" s="25"/>
      <c r="H158" s="26">
        <v>157</v>
      </c>
      <c r="I158" s="25"/>
      <c r="J158" s="25"/>
      <c r="AU158" s="46" t="str">
        <f t="shared" ca="1" si="5"/>
        <v/>
      </c>
      <c r="AV158" s="32"/>
    </row>
    <row r="159" spans="5:48" x14ac:dyDescent="0.3">
      <c r="E159" s="25" t="str" cm="1">
        <f t="array" aca="1" ref="E159" ca="1">_xlfn.IFNA(IF($H159+1&gt;$G$2,"",INDEX(INDIRECT("SubnetsVLANs!$C$"&amp;$H159+2&amp;":$C$"&amp;$G$2)&amp;"_"&amp;INDIRECT("SubnetsVLANs!$D$"&amp;$H159+2&amp;":$D$"&amp;$G$2),MATCH("Subnet*",INDIRECT("SubnetsVLANs!$E$"&amp;$H159+2&amp;":$E$"&amp;$G$2),0))),"")</f>
        <v/>
      </c>
      <c r="F159" s="25" t="str">
        <f t="shared" ca="1" si="4"/>
        <v/>
      </c>
      <c r="G159" s="25"/>
      <c r="H159" s="26">
        <v>158</v>
      </c>
      <c r="I159" s="25"/>
      <c r="J159" s="25"/>
      <c r="AU159" s="46" t="str">
        <f t="shared" ca="1" si="5"/>
        <v/>
      </c>
      <c r="AV159" s="32"/>
    </row>
    <row r="160" spans="5:48" x14ac:dyDescent="0.3">
      <c r="E160" s="25" t="str" cm="1">
        <f t="array" aca="1" ref="E160" ca="1">_xlfn.IFNA(IF($H160+1&gt;$G$2,"",INDEX(INDIRECT("SubnetsVLANs!$C$"&amp;$H160+2&amp;":$C$"&amp;$G$2)&amp;"_"&amp;INDIRECT("SubnetsVLANs!$D$"&amp;$H160+2&amp;":$D$"&amp;$G$2),MATCH("Subnet*",INDIRECT("SubnetsVLANs!$E$"&amp;$H160+2&amp;":$E$"&amp;$G$2),0))),"")</f>
        <v/>
      </c>
      <c r="F160" s="25" t="str">
        <f t="shared" ca="1" si="4"/>
        <v/>
      </c>
      <c r="G160" s="25"/>
      <c r="H160" s="26">
        <v>159</v>
      </c>
      <c r="I160" s="25"/>
      <c r="J160" s="25"/>
      <c r="AU160" s="46" t="str">
        <f t="shared" ca="1" si="5"/>
        <v/>
      </c>
      <c r="AV160" s="32"/>
    </row>
    <row r="161" spans="5:48" x14ac:dyDescent="0.3">
      <c r="E161" s="25" t="str" cm="1">
        <f t="array" aca="1" ref="E161" ca="1">_xlfn.IFNA(IF($H161+1&gt;$G$2,"",INDEX(INDIRECT("SubnetsVLANs!$C$"&amp;$H161+2&amp;":$C$"&amp;$G$2)&amp;"_"&amp;INDIRECT("SubnetsVLANs!$D$"&amp;$H161+2&amp;":$D$"&amp;$G$2),MATCH("Subnet*",INDIRECT("SubnetsVLANs!$E$"&amp;$H161+2&amp;":$E$"&amp;$G$2),0))),"")</f>
        <v/>
      </c>
      <c r="F161" s="25" t="str">
        <f t="shared" ca="1" si="4"/>
        <v/>
      </c>
      <c r="G161" s="25"/>
      <c r="H161" s="26">
        <v>160</v>
      </c>
      <c r="I161" s="25"/>
      <c r="J161" s="25"/>
      <c r="AU161" s="46" t="str">
        <f t="shared" ca="1" si="5"/>
        <v/>
      </c>
      <c r="AV161" s="32"/>
    </row>
    <row r="162" spans="5:48" x14ac:dyDescent="0.3">
      <c r="E162" s="25" t="str" cm="1">
        <f t="array" aca="1" ref="E162" ca="1">_xlfn.IFNA(IF($H162+1&gt;$G$2,"",INDEX(INDIRECT("SubnetsVLANs!$C$"&amp;$H162+2&amp;":$C$"&amp;$G$2)&amp;"_"&amp;INDIRECT("SubnetsVLANs!$D$"&amp;$H162+2&amp;":$D$"&amp;$G$2),MATCH("Subnet*",INDIRECT("SubnetsVLANs!$E$"&amp;$H162+2&amp;":$E$"&amp;$G$2),0))),"")</f>
        <v/>
      </c>
      <c r="F162" s="25" t="str">
        <f t="shared" ca="1" si="4"/>
        <v/>
      </c>
      <c r="G162" s="25"/>
      <c r="H162" s="26">
        <v>161</v>
      </c>
      <c r="I162" s="25"/>
      <c r="J162" s="25"/>
      <c r="AU162" s="46" t="str">
        <f t="shared" ca="1" si="5"/>
        <v/>
      </c>
      <c r="AV162" s="32"/>
    </row>
    <row r="163" spans="5:48" x14ac:dyDescent="0.3">
      <c r="E163" s="25" t="str" cm="1">
        <f t="array" aca="1" ref="E163" ca="1">_xlfn.IFNA(IF($H163+1&gt;$G$2,"",INDEX(INDIRECT("SubnetsVLANs!$C$"&amp;$H163+2&amp;":$C$"&amp;$G$2)&amp;"_"&amp;INDIRECT("SubnetsVLANs!$D$"&amp;$H163+2&amp;":$D$"&amp;$G$2),MATCH("Subnet*",INDIRECT("SubnetsVLANs!$E$"&amp;$H163+2&amp;":$E$"&amp;$G$2),0))),"")</f>
        <v/>
      </c>
      <c r="F163" s="25" t="str">
        <f t="shared" ca="1" si="4"/>
        <v/>
      </c>
      <c r="G163" s="25"/>
      <c r="H163" s="26">
        <v>162</v>
      </c>
      <c r="I163" s="25"/>
      <c r="J163" s="25"/>
      <c r="AU163" s="46" t="str">
        <f t="shared" ca="1" si="5"/>
        <v/>
      </c>
      <c r="AV163" s="32"/>
    </row>
    <row r="164" spans="5:48" x14ac:dyDescent="0.3">
      <c r="E164" s="25" t="str" cm="1">
        <f t="array" aca="1" ref="E164" ca="1">_xlfn.IFNA(IF($H164+1&gt;$G$2,"",INDEX(INDIRECT("SubnetsVLANs!$C$"&amp;$H164+2&amp;":$C$"&amp;$G$2)&amp;"_"&amp;INDIRECT("SubnetsVLANs!$D$"&amp;$H164+2&amp;":$D$"&amp;$G$2),MATCH("Subnet*",INDIRECT("SubnetsVLANs!$E$"&amp;$H164+2&amp;":$E$"&amp;$G$2),0))),"")</f>
        <v/>
      </c>
      <c r="F164" s="25" t="str">
        <f t="shared" ca="1" si="4"/>
        <v/>
      </c>
      <c r="G164" s="25"/>
      <c r="H164" s="26">
        <v>163</v>
      </c>
      <c r="I164" s="25"/>
      <c r="J164" s="25"/>
      <c r="AU164" s="46" t="str">
        <f t="shared" ca="1" si="5"/>
        <v/>
      </c>
      <c r="AV164" s="32"/>
    </row>
    <row r="165" spans="5:48" x14ac:dyDescent="0.3">
      <c r="E165" s="25" t="str" cm="1">
        <f t="array" aca="1" ref="E165" ca="1">_xlfn.IFNA(IF($H165+1&gt;$G$2,"",INDEX(INDIRECT("SubnetsVLANs!$C$"&amp;$H165+2&amp;":$C$"&amp;$G$2)&amp;"_"&amp;INDIRECT("SubnetsVLANs!$D$"&amp;$H165+2&amp;":$D$"&amp;$G$2),MATCH("Subnet*",INDIRECT("SubnetsVLANs!$E$"&amp;$H165+2&amp;":$E$"&amp;$G$2),0))),"")</f>
        <v/>
      </c>
      <c r="F165" s="25" t="str">
        <f t="shared" ca="1" si="4"/>
        <v/>
      </c>
      <c r="G165" s="25"/>
      <c r="H165" s="26">
        <v>164</v>
      </c>
      <c r="I165" s="25"/>
      <c r="J165" s="25"/>
      <c r="AU165" s="46" t="str">
        <f t="shared" ca="1" si="5"/>
        <v/>
      </c>
      <c r="AV165" s="32"/>
    </row>
    <row r="166" spans="5:48" x14ac:dyDescent="0.3">
      <c r="E166" s="25" t="str" cm="1">
        <f t="array" aca="1" ref="E166" ca="1">_xlfn.IFNA(IF($H166+1&gt;$G$2,"",INDEX(INDIRECT("SubnetsVLANs!$C$"&amp;$H166+2&amp;":$C$"&amp;$G$2)&amp;"_"&amp;INDIRECT("SubnetsVLANs!$D$"&amp;$H166+2&amp;":$D$"&amp;$G$2),MATCH("Subnet*",INDIRECT("SubnetsVLANs!$E$"&amp;$H166+2&amp;":$E$"&amp;$G$2),0))),"")</f>
        <v/>
      </c>
      <c r="F166" s="25" t="str">
        <f t="shared" ca="1" si="4"/>
        <v/>
      </c>
      <c r="G166" s="25"/>
      <c r="H166" s="26">
        <v>165</v>
      </c>
      <c r="I166" s="25"/>
      <c r="J166" s="25"/>
      <c r="AU166" s="46" t="str">
        <f t="shared" ca="1" si="5"/>
        <v/>
      </c>
      <c r="AV166" s="32"/>
    </row>
    <row r="167" spans="5:48" x14ac:dyDescent="0.3">
      <c r="E167" s="25" t="str" cm="1">
        <f t="array" aca="1" ref="E167" ca="1">_xlfn.IFNA(IF($H167+1&gt;$G$2,"",INDEX(INDIRECT("SubnetsVLANs!$C$"&amp;$H167+2&amp;":$C$"&amp;$G$2)&amp;"_"&amp;INDIRECT("SubnetsVLANs!$D$"&amp;$H167+2&amp;":$D$"&amp;$G$2),MATCH("Subnet*",INDIRECT("SubnetsVLANs!$E$"&amp;$H167+2&amp;":$E$"&amp;$G$2),0))),"")</f>
        <v/>
      </c>
      <c r="F167" s="25" t="str">
        <f t="shared" ca="1" si="4"/>
        <v/>
      </c>
      <c r="G167" s="25"/>
      <c r="H167" s="26">
        <v>166</v>
      </c>
      <c r="I167" s="25"/>
      <c r="J167" s="25"/>
      <c r="AU167" s="46" t="str">
        <f t="shared" ca="1" si="5"/>
        <v/>
      </c>
      <c r="AV167" s="32"/>
    </row>
    <row r="168" spans="5:48" x14ac:dyDescent="0.3">
      <c r="E168" s="25" t="str" cm="1">
        <f t="array" aca="1" ref="E168" ca="1">_xlfn.IFNA(IF($H168+1&gt;$G$2,"",INDEX(INDIRECT("SubnetsVLANs!$C$"&amp;$H168+2&amp;":$C$"&amp;$G$2)&amp;"_"&amp;INDIRECT("SubnetsVLANs!$D$"&amp;$H168+2&amp;":$D$"&amp;$G$2),MATCH("Subnet*",INDIRECT("SubnetsVLANs!$E$"&amp;$H168+2&amp;":$E$"&amp;$G$2),0))),"")</f>
        <v/>
      </c>
      <c r="F168" s="25" t="str">
        <f t="shared" ca="1" si="4"/>
        <v/>
      </c>
      <c r="G168" s="25"/>
      <c r="H168" s="26">
        <v>167</v>
      </c>
      <c r="I168" s="25"/>
      <c r="J168" s="25"/>
      <c r="AU168" s="46" t="str">
        <f t="shared" ca="1" si="5"/>
        <v/>
      </c>
      <c r="AV168" s="32"/>
    </row>
    <row r="169" spans="5:48" x14ac:dyDescent="0.3">
      <c r="E169" s="25" t="str" cm="1">
        <f t="array" aca="1" ref="E169" ca="1">_xlfn.IFNA(IF($H169+1&gt;$G$2,"",INDEX(INDIRECT("SubnetsVLANs!$C$"&amp;$H169+2&amp;":$C$"&amp;$G$2)&amp;"_"&amp;INDIRECT("SubnetsVLANs!$D$"&amp;$H169+2&amp;":$D$"&amp;$G$2),MATCH("Subnet*",INDIRECT("SubnetsVLANs!$E$"&amp;$H169+2&amp;":$E$"&amp;$G$2),0))),"")</f>
        <v/>
      </c>
      <c r="F169" s="25" t="str">
        <f t="shared" ca="1" si="4"/>
        <v/>
      </c>
      <c r="G169" s="25"/>
      <c r="H169" s="26">
        <v>168</v>
      </c>
      <c r="I169" s="25"/>
      <c r="J169" s="25"/>
      <c r="AU169" s="46" t="str">
        <f t="shared" ca="1" si="5"/>
        <v/>
      </c>
      <c r="AV169" s="32"/>
    </row>
    <row r="170" spans="5:48" x14ac:dyDescent="0.3">
      <c r="E170" s="25" t="str" cm="1">
        <f t="array" aca="1" ref="E170" ca="1">_xlfn.IFNA(IF($H170+1&gt;$G$2,"",INDEX(INDIRECT("SubnetsVLANs!$C$"&amp;$H170+2&amp;":$C$"&amp;$G$2)&amp;"_"&amp;INDIRECT("SubnetsVLANs!$D$"&amp;$H170+2&amp;":$D$"&amp;$G$2),MATCH("Subnet*",INDIRECT("SubnetsVLANs!$E$"&amp;$H170+2&amp;":$E$"&amp;$G$2),0))),"")</f>
        <v/>
      </c>
      <c r="F170" s="25" t="str">
        <f t="shared" ca="1" si="4"/>
        <v/>
      </c>
      <c r="G170" s="25"/>
      <c r="H170" s="26">
        <v>169</v>
      </c>
      <c r="I170" s="25"/>
      <c r="J170" s="25"/>
      <c r="AU170" s="46" t="str">
        <f t="shared" ca="1" si="5"/>
        <v/>
      </c>
      <c r="AV170" s="32"/>
    </row>
    <row r="171" spans="5:48" x14ac:dyDescent="0.3">
      <c r="E171" s="25" t="str" cm="1">
        <f t="array" aca="1" ref="E171" ca="1">_xlfn.IFNA(IF($H171+1&gt;$G$2,"",INDEX(INDIRECT("SubnetsVLANs!$C$"&amp;$H171+2&amp;":$C$"&amp;$G$2)&amp;"_"&amp;INDIRECT("SubnetsVLANs!$D$"&amp;$H171+2&amp;":$D$"&amp;$G$2),MATCH("Subnet*",INDIRECT("SubnetsVLANs!$E$"&amp;$H171+2&amp;":$E$"&amp;$G$2),0))),"")</f>
        <v/>
      </c>
      <c r="F171" s="25" t="str">
        <f t="shared" ca="1" si="4"/>
        <v/>
      </c>
      <c r="G171" s="25"/>
      <c r="H171" s="26">
        <v>170</v>
      </c>
      <c r="I171" s="25"/>
      <c r="J171" s="25"/>
      <c r="AU171" s="46" t="str">
        <f t="shared" ca="1" si="5"/>
        <v/>
      </c>
      <c r="AV171" s="32"/>
    </row>
    <row r="172" spans="5:48" x14ac:dyDescent="0.3">
      <c r="E172" s="25" t="str" cm="1">
        <f t="array" aca="1" ref="E172" ca="1">_xlfn.IFNA(IF($H172+1&gt;$G$2,"",INDEX(INDIRECT("SubnetsVLANs!$C$"&amp;$H172+2&amp;":$C$"&amp;$G$2)&amp;"_"&amp;INDIRECT("SubnetsVLANs!$D$"&amp;$H172+2&amp;":$D$"&amp;$G$2),MATCH("Subnet*",INDIRECT("SubnetsVLANs!$E$"&amp;$H172+2&amp;":$E$"&amp;$G$2),0))),"")</f>
        <v/>
      </c>
      <c r="F172" s="25" t="str">
        <f t="shared" ca="1" si="4"/>
        <v/>
      </c>
      <c r="G172" s="25"/>
      <c r="H172" s="26">
        <v>171</v>
      </c>
      <c r="I172" s="25"/>
      <c r="J172" s="25"/>
      <c r="AU172" s="46" t="str">
        <f t="shared" ca="1" si="5"/>
        <v/>
      </c>
      <c r="AV172" s="32"/>
    </row>
    <row r="173" spans="5:48" x14ac:dyDescent="0.3">
      <c r="E173" s="25" t="str" cm="1">
        <f t="array" aca="1" ref="E173" ca="1">_xlfn.IFNA(IF($H173+1&gt;$G$2,"",INDEX(INDIRECT("SubnetsVLANs!$C$"&amp;$H173+2&amp;":$C$"&amp;$G$2)&amp;"_"&amp;INDIRECT("SubnetsVLANs!$D$"&amp;$H173+2&amp;":$D$"&amp;$G$2),MATCH("Subnet*",INDIRECT("SubnetsVLANs!$E$"&amp;$H173+2&amp;":$E$"&amp;$G$2),0))),"")</f>
        <v/>
      </c>
      <c r="F173" s="25" t="str">
        <f t="shared" ca="1" si="4"/>
        <v/>
      </c>
      <c r="G173" s="25"/>
      <c r="H173" s="26">
        <v>172</v>
      </c>
      <c r="I173" s="25"/>
      <c r="J173" s="25"/>
      <c r="AU173" s="46" t="str">
        <f t="shared" ca="1" si="5"/>
        <v/>
      </c>
      <c r="AV173" s="32"/>
    </row>
    <row r="174" spans="5:48" x14ac:dyDescent="0.3">
      <c r="E174" s="25" t="str" cm="1">
        <f t="array" aca="1" ref="E174" ca="1">_xlfn.IFNA(IF($H174+1&gt;$G$2,"",INDEX(INDIRECT("SubnetsVLANs!$C$"&amp;$H174+2&amp;":$C$"&amp;$G$2)&amp;"_"&amp;INDIRECT("SubnetsVLANs!$D$"&amp;$H174+2&amp;":$D$"&amp;$G$2),MATCH("Subnet*",INDIRECT("SubnetsVLANs!$E$"&amp;$H174+2&amp;":$E$"&amp;$G$2),0))),"")</f>
        <v/>
      </c>
      <c r="F174" s="25" t="str">
        <f t="shared" ca="1" si="4"/>
        <v/>
      </c>
      <c r="G174" s="25"/>
      <c r="H174" s="26">
        <v>173</v>
      </c>
      <c r="I174" s="25"/>
      <c r="J174" s="25"/>
      <c r="AU174" s="46" t="str">
        <f t="shared" ca="1" si="5"/>
        <v/>
      </c>
      <c r="AV174" s="32"/>
    </row>
    <row r="175" spans="5:48" x14ac:dyDescent="0.3">
      <c r="E175" s="25" t="str" cm="1">
        <f t="array" aca="1" ref="E175" ca="1">_xlfn.IFNA(IF($H175+1&gt;$G$2,"",INDEX(INDIRECT("SubnetsVLANs!$C$"&amp;$H175+2&amp;":$C$"&amp;$G$2)&amp;"_"&amp;INDIRECT("SubnetsVLANs!$D$"&amp;$H175+2&amp;":$D$"&amp;$G$2),MATCH("Subnet*",INDIRECT("SubnetsVLANs!$E$"&amp;$H175+2&amp;":$E$"&amp;$G$2),0))),"")</f>
        <v/>
      </c>
      <c r="F175" s="25" t="str">
        <f t="shared" ca="1" si="4"/>
        <v/>
      </c>
      <c r="G175" s="25"/>
      <c r="H175" s="26">
        <v>174</v>
      </c>
      <c r="I175" s="25"/>
      <c r="J175" s="25"/>
      <c r="AU175" s="46" t="str">
        <f t="shared" ca="1" si="5"/>
        <v/>
      </c>
      <c r="AV175" s="32"/>
    </row>
    <row r="176" spans="5:48" x14ac:dyDescent="0.3">
      <c r="E176" s="25" t="str" cm="1">
        <f t="array" aca="1" ref="E176" ca="1">_xlfn.IFNA(IF($H176+1&gt;$G$2,"",INDEX(INDIRECT("SubnetsVLANs!$C$"&amp;$H176+2&amp;":$C$"&amp;$G$2)&amp;"_"&amp;INDIRECT("SubnetsVLANs!$D$"&amp;$H176+2&amp;":$D$"&amp;$G$2),MATCH("Subnet*",INDIRECT("SubnetsVLANs!$E$"&amp;$H176+2&amp;":$E$"&amp;$G$2),0))),"")</f>
        <v/>
      </c>
      <c r="F176" s="25" t="str">
        <f t="shared" ca="1" si="4"/>
        <v/>
      </c>
      <c r="G176" s="25"/>
      <c r="H176" s="26">
        <v>175</v>
      </c>
      <c r="I176" s="25"/>
      <c r="J176" s="25"/>
      <c r="AU176" s="46" t="str">
        <f t="shared" ca="1" si="5"/>
        <v/>
      </c>
      <c r="AV176" s="32"/>
    </row>
    <row r="177" spans="5:48" x14ac:dyDescent="0.3">
      <c r="E177" s="25" t="str" cm="1">
        <f t="array" aca="1" ref="E177" ca="1">_xlfn.IFNA(IF($H177+1&gt;$G$2,"",INDEX(INDIRECT("SubnetsVLANs!$C$"&amp;$H177+2&amp;":$C$"&amp;$G$2)&amp;"_"&amp;INDIRECT("SubnetsVLANs!$D$"&amp;$H177+2&amp;":$D$"&amp;$G$2),MATCH("Subnet*",INDIRECT("SubnetsVLANs!$E$"&amp;$H177+2&amp;":$E$"&amp;$G$2),0))),"")</f>
        <v/>
      </c>
      <c r="F177" s="25" t="str">
        <f t="shared" ca="1" si="4"/>
        <v/>
      </c>
      <c r="G177" s="25"/>
      <c r="H177" s="26">
        <v>176</v>
      </c>
      <c r="I177" s="25"/>
      <c r="J177" s="25"/>
      <c r="AU177" s="46" t="str">
        <f t="shared" ca="1" si="5"/>
        <v/>
      </c>
      <c r="AV177" s="32"/>
    </row>
    <row r="178" spans="5:48" x14ac:dyDescent="0.3">
      <c r="E178" s="25" t="str" cm="1">
        <f t="array" aca="1" ref="E178" ca="1">_xlfn.IFNA(IF($H178+1&gt;$G$2,"",INDEX(INDIRECT("SubnetsVLANs!$C$"&amp;$H178+2&amp;":$C$"&amp;$G$2)&amp;"_"&amp;INDIRECT("SubnetsVLANs!$D$"&amp;$H178+2&amp;":$D$"&amp;$G$2),MATCH("Subnet*",INDIRECT("SubnetsVLANs!$E$"&amp;$H178+2&amp;":$E$"&amp;$G$2),0))),"")</f>
        <v/>
      </c>
      <c r="F178" s="25" t="str">
        <f t="shared" ca="1" si="4"/>
        <v/>
      </c>
      <c r="G178" s="25"/>
      <c r="H178" s="26">
        <v>177</v>
      </c>
      <c r="I178" s="25"/>
      <c r="J178" s="25"/>
      <c r="AU178" s="46" t="str">
        <f t="shared" ca="1" si="5"/>
        <v/>
      </c>
      <c r="AV178" s="32"/>
    </row>
    <row r="179" spans="5:48" x14ac:dyDescent="0.3">
      <c r="E179" s="25" t="str" cm="1">
        <f t="array" aca="1" ref="E179" ca="1">_xlfn.IFNA(IF($H179+1&gt;$G$2,"",INDEX(INDIRECT("SubnetsVLANs!$C$"&amp;$H179+2&amp;":$C$"&amp;$G$2)&amp;"_"&amp;INDIRECT("SubnetsVLANs!$D$"&amp;$H179+2&amp;":$D$"&amp;$G$2),MATCH("Subnet*",INDIRECT("SubnetsVLANs!$E$"&amp;$H179+2&amp;":$E$"&amp;$G$2),0))),"")</f>
        <v/>
      </c>
      <c r="F179" s="25" t="str">
        <f t="shared" ca="1" si="4"/>
        <v/>
      </c>
      <c r="G179" s="25"/>
      <c r="H179" s="26">
        <v>178</v>
      </c>
      <c r="I179" s="25"/>
      <c r="J179" s="25"/>
      <c r="AU179" s="46" t="str">
        <f t="shared" ca="1" si="5"/>
        <v/>
      </c>
      <c r="AV179" s="32"/>
    </row>
    <row r="180" spans="5:48" x14ac:dyDescent="0.3">
      <c r="E180" s="25" t="str" cm="1">
        <f t="array" aca="1" ref="E180" ca="1">_xlfn.IFNA(IF($H180+1&gt;$G$2,"",INDEX(INDIRECT("SubnetsVLANs!$C$"&amp;$H180+2&amp;":$C$"&amp;$G$2)&amp;"_"&amp;INDIRECT("SubnetsVLANs!$D$"&amp;$H180+2&amp;":$D$"&amp;$G$2),MATCH("Subnet*",INDIRECT("SubnetsVLANs!$E$"&amp;$H180+2&amp;":$E$"&amp;$G$2),0))),"")</f>
        <v/>
      </c>
      <c r="F180" s="25" t="str">
        <f t="shared" ca="1" si="4"/>
        <v/>
      </c>
      <c r="G180" s="25"/>
      <c r="H180" s="26">
        <v>179</v>
      </c>
      <c r="I180" s="25"/>
      <c r="J180" s="25"/>
      <c r="AU180" s="46" t="str">
        <f t="shared" ca="1" si="5"/>
        <v/>
      </c>
      <c r="AV180" s="32"/>
    </row>
    <row r="181" spans="5:48" x14ac:dyDescent="0.3">
      <c r="E181" s="25" t="str" cm="1">
        <f t="array" aca="1" ref="E181" ca="1">_xlfn.IFNA(IF($H181+1&gt;$G$2,"",INDEX(INDIRECT("SubnetsVLANs!$C$"&amp;$H181+2&amp;":$C$"&amp;$G$2)&amp;"_"&amp;INDIRECT("SubnetsVLANs!$D$"&amp;$H181+2&amp;":$D$"&amp;$G$2),MATCH("Subnet*",INDIRECT("SubnetsVLANs!$E$"&amp;$H181+2&amp;":$E$"&amp;$G$2),0))),"")</f>
        <v/>
      </c>
      <c r="F181" s="25" t="str">
        <f t="shared" ca="1" si="4"/>
        <v/>
      </c>
      <c r="G181" s="25"/>
      <c r="H181" s="26">
        <v>180</v>
      </c>
      <c r="I181" s="25"/>
      <c r="J181" s="25"/>
      <c r="AU181" s="46" t="str">
        <f t="shared" ca="1" si="5"/>
        <v/>
      </c>
      <c r="AV181" s="32"/>
    </row>
    <row r="182" spans="5:48" x14ac:dyDescent="0.3">
      <c r="E182" s="25" t="str" cm="1">
        <f t="array" aca="1" ref="E182" ca="1">_xlfn.IFNA(IF($H182+1&gt;$G$2,"",INDEX(INDIRECT("SubnetsVLANs!$C$"&amp;$H182+2&amp;":$C$"&amp;$G$2)&amp;"_"&amp;INDIRECT("SubnetsVLANs!$D$"&amp;$H182+2&amp;":$D$"&amp;$G$2),MATCH("Subnet*",INDIRECT("SubnetsVLANs!$E$"&amp;$H182+2&amp;":$E$"&amp;$G$2),0))),"")</f>
        <v/>
      </c>
      <c r="F182" s="25" t="str">
        <f t="shared" ca="1" si="4"/>
        <v/>
      </c>
      <c r="G182" s="25"/>
      <c r="H182" s="26">
        <v>181</v>
      </c>
      <c r="I182" s="25"/>
      <c r="J182" s="25"/>
      <c r="AU182" s="46" t="str">
        <f t="shared" ca="1" si="5"/>
        <v/>
      </c>
      <c r="AV182" s="32"/>
    </row>
    <row r="183" spans="5:48" x14ac:dyDescent="0.3">
      <c r="E183" s="25" t="str" cm="1">
        <f t="array" aca="1" ref="E183" ca="1">_xlfn.IFNA(IF($H183+1&gt;$G$2,"",INDEX(INDIRECT("SubnetsVLANs!$C$"&amp;$H183+2&amp;":$C$"&amp;$G$2)&amp;"_"&amp;INDIRECT("SubnetsVLANs!$D$"&amp;$H183+2&amp;":$D$"&amp;$G$2),MATCH("Subnet*",INDIRECT("SubnetsVLANs!$E$"&amp;$H183+2&amp;":$E$"&amp;$G$2),0))),"")</f>
        <v/>
      </c>
      <c r="F183" s="25" t="str">
        <f t="shared" ca="1" si="4"/>
        <v/>
      </c>
      <c r="G183" s="25"/>
      <c r="H183" s="26">
        <v>182</v>
      </c>
      <c r="I183" s="25"/>
      <c r="J183" s="25"/>
      <c r="AU183" s="46" t="str">
        <f t="shared" ca="1" si="5"/>
        <v/>
      </c>
      <c r="AV183" s="32"/>
    </row>
    <row r="184" spans="5:48" x14ac:dyDescent="0.3">
      <c r="E184" s="25" t="str" cm="1">
        <f t="array" aca="1" ref="E184" ca="1">_xlfn.IFNA(IF($H184+1&gt;$G$2,"",INDEX(INDIRECT("SubnetsVLANs!$C$"&amp;$H184+2&amp;":$C$"&amp;$G$2)&amp;"_"&amp;INDIRECT("SubnetsVLANs!$D$"&amp;$H184+2&amp;":$D$"&amp;$G$2),MATCH("Subnet*",INDIRECT("SubnetsVLANs!$E$"&amp;$H184+2&amp;":$E$"&amp;$G$2),0))),"")</f>
        <v/>
      </c>
      <c r="F184" s="25" t="str">
        <f t="shared" ca="1" si="4"/>
        <v/>
      </c>
      <c r="G184" s="25"/>
      <c r="H184" s="26">
        <v>183</v>
      </c>
      <c r="I184" s="25"/>
      <c r="J184" s="25"/>
      <c r="AU184" s="46" t="str">
        <f t="shared" ca="1" si="5"/>
        <v/>
      </c>
      <c r="AV184" s="32"/>
    </row>
    <row r="185" spans="5:48" x14ac:dyDescent="0.3">
      <c r="E185" s="25" t="str" cm="1">
        <f t="array" aca="1" ref="E185" ca="1">_xlfn.IFNA(IF($H185+1&gt;$G$2,"",INDEX(INDIRECT("SubnetsVLANs!$C$"&amp;$H185+2&amp;":$C$"&amp;$G$2)&amp;"_"&amp;INDIRECT("SubnetsVLANs!$D$"&amp;$H185+2&amp;":$D$"&amp;$G$2),MATCH("Subnet*",INDIRECT("SubnetsVLANs!$E$"&amp;$H185+2&amp;":$E$"&amp;$G$2),0))),"")</f>
        <v/>
      </c>
      <c r="F185" s="25" t="str">
        <f t="shared" ca="1" si="4"/>
        <v/>
      </c>
      <c r="G185" s="25"/>
      <c r="H185" s="26">
        <v>184</v>
      </c>
      <c r="I185" s="25"/>
      <c r="J185" s="25"/>
      <c r="AU185" s="46" t="str">
        <f t="shared" ca="1" si="5"/>
        <v/>
      </c>
      <c r="AV185" s="32"/>
    </row>
    <row r="186" spans="5:48" x14ac:dyDescent="0.3">
      <c r="E186" s="25" t="str" cm="1">
        <f t="array" aca="1" ref="E186" ca="1">_xlfn.IFNA(IF($H186+1&gt;$G$2,"",INDEX(INDIRECT("SubnetsVLANs!$C$"&amp;$H186+2&amp;":$C$"&amp;$G$2)&amp;"_"&amp;INDIRECT("SubnetsVLANs!$D$"&amp;$H186+2&amp;":$D$"&amp;$G$2),MATCH("Subnet*",INDIRECT("SubnetsVLANs!$E$"&amp;$H186+2&amp;":$E$"&amp;$G$2),0))),"")</f>
        <v/>
      </c>
      <c r="F186" s="25" t="str">
        <f t="shared" ca="1" si="4"/>
        <v/>
      </c>
      <c r="G186" s="25"/>
      <c r="H186" s="26">
        <v>185</v>
      </c>
      <c r="I186" s="25"/>
      <c r="J186" s="25"/>
      <c r="AU186" s="46" t="str">
        <f t="shared" ca="1" si="5"/>
        <v/>
      </c>
      <c r="AV186" s="32"/>
    </row>
    <row r="187" spans="5:48" x14ac:dyDescent="0.3">
      <c r="E187" s="25" t="str" cm="1">
        <f t="array" aca="1" ref="E187" ca="1">_xlfn.IFNA(IF($H187+1&gt;$G$2,"",INDEX(INDIRECT("SubnetsVLANs!$C$"&amp;$H187+2&amp;":$C$"&amp;$G$2)&amp;"_"&amp;INDIRECT("SubnetsVLANs!$D$"&amp;$H187+2&amp;":$D$"&amp;$G$2),MATCH("Subnet*",INDIRECT("SubnetsVLANs!$E$"&amp;$H187+2&amp;":$E$"&amp;$G$2),0))),"")</f>
        <v/>
      </c>
      <c r="F187" s="25" t="str">
        <f t="shared" ca="1" si="4"/>
        <v/>
      </c>
      <c r="G187" s="25"/>
      <c r="H187" s="26">
        <v>186</v>
      </c>
      <c r="I187" s="25"/>
      <c r="J187" s="25"/>
      <c r="AU187" s="46" t="str">
        <f t="shared" ca="1" si="5"/>
        <v/>
      </c>
      <c r="AV187" s="32"/>
    </row>
    <row r="188" spans="5:48" x14ac:dyDescent="0.3">
      <c r="E188" s="25" t="str" cm="1">
        <f t="array" aca="1" ref="E188" ca="1">_xlfn.IFNA(IF($H188+1&gt;$G$2,"",INDEX(INDIRECT("SubnetsVLANs!$C$"&amp;$H188+2&amp;":$C$"&amp;$G$2)&amp;"_"&amp;INDIRECT("SubnetsVLANs!$D$"&amp;$H188+2&amp;":$D$"&amp;$G$2),MATCH("Subnet*",INDIRECT("SubnetsVLANs!$E$"&amp;$H188+2&amp;":$E$"&amp;$G$2),0))),"")</f>
        <v/>
      </c>
      <c r="F188" s="25" t="str">
        <f t="shared" ca="1" si="4"/>
        <v/>
      </c>
      <c r="G188" s="25"/>
      <c r="H188" s="26">
        <v>187</v>
      </c>
      <c r="I188" s="25"/>
      <c r="J188" s="25"/>
      <c r="AU188" s="46" t="str">
        <f t="shared" ca="1" si="5"/>
        <v/>
      </c>
      <c r="AV188" s="32"/>
    </row>
    <row r="189" spans="5:48" x14ac:dyDescent="0.3">
      <c r="E189" s="25" t="str" cm="1">
        <f t="array" aca="1" ref="E189" ca="1">_xlfn.IFNA(IF($H189+1&gt;$G$2,"",INDEX(INDIRECT("SubnetsVLANs!$C$"&amp;$H189+2&amp;":$C$"&amp;$G$2)&amp;"_"&amp;INDIRECT("SubnetsVLANs!$D$"&amp;$H189+2&amp;":$D$"&amp;$G$2),MATCH("Subnet*",INDIRECT("SubnetsVLANs!$E$"&amp;$H189+2&amp;":$E$"&amp;$G$2),0))),"")</f>
        <v/>
      </c>
      <c r="F189" s="25" t="str">
        <f t="shared" ca="1" si="4"/>
        <v/>
      </c>
      <c r="G189" s="25"/>
      <c r="H189" s="26">
        <v>188</v>
      </c>
      <c r="I189" s="25"/>
      <c r="J189" s="25"/>
      <c r="AU189" s="46" t="str">
        <f t="shared" ca="1" si="5"/>
        <v/>
      </c>
      <c r="AV189" s="32"/>
    </row>
    <row r="190" spans="5:48" x14ac:dyDescent="0.3">
      <c r="E190" s="25" t="str" cm="1">
        <f t="array" aca="1" ref="E190" ca="1">_xlfn.IFNA(IF($H190+1&gt;$G$2,"",INDEX(INDIRECT("SubnetsVLANs!$C$"&amp;$H190+2&amp;":$C$"&amp;$G$2)&amp;"_"&amp;INDIRECT("SubnetsVLANs!$D$"&amp;$H190+2&amp;":$D$"&amp;$G$2),MATCH("Subnet*",INDIRECT("SubnetsVLANs!$E$"&amp;$H190+2&amp;":$E$"&amp;$G$2),0))),"")</f>
        <v/>
      </c>
      <c r="F190" s="25" t="str">
        <f t="shared" ca="1" si="4"/>
        <v/>
      </c>
      <c r="G190" s="25"/>
      <c r="H190" s="26">
        <v>189</v>
      </c>
      <c r="I190" s="25"/>
      <c r="J190" s="25"/>
      <c r="AU190" s="46" t="str">
        <f t="shared" ca="1" si="5"/>
        <v/>
      </c>
      <c r="AV190" s="32"/>
    </row>
    <row r="191" spans="5:48" x14ac:dyDescent="0.3">
      <c r="E191" s="25" t="str" cm="1">
        <f t="array" aca="1" ref="E191" ca="1">_xlfn.IFNA(IF($H191+1&gt;$G$2,"",INDEX(INDIRECT("SubnetsVLANs!$C$"&amp;$H191+2&amp;":$C$"&amp;$G$2)&amp;"_"&amp;INDIRECT("SubnetsVLANs!$D$"&amp;$H191+2&amp;":$D$"&amp;$G$2),MATCH("Subnet*",INDIRECT("SubnetsVLANs!$E$"&amp;$H191+2&amp;":$E$"&amp;$G$2),0))),"")</f>
        <v/>
      </c>
      <c r="F191" s="25" t="str">
        <f t="shared" ca="1" si="4"/>
        <v/>
      </c>
      <c r="G191" s="25"/>
      <c r="H191" s="26">
        <v>190</v>
      </c>
      <c r="I191" s="25"/>
      <c r="J191" s="25"/>
      <c r="AU191" s="46" t="str">
        <f t="shared" ca="1" si="5"/>
        <v/>
      </c>
      <c r="AV191" s="32"/>
    </row>
    <row r="192" spans="5:48" x14ac:dyDescent="0.3">
      <c r="E192" s="25" t="str" cm="1">
        <f t="array" aca="1" ref="E192" ca="1">_xlfn.IFNA(IF($H192+1&gt;$G$2,"",INDEX(INDIRECT("SubnetsVLANs!$C$"&amp;$H192+2&amp;":$C$"&amp;$G$2)&amp;"_"&amp;INDIRECT("SubnetsVLANs!$D$"&amp;$H192+2&amp;":$D$"&amp;$G$2),MATCH("Subnet*",INDIRECT("SubnetsVLANs!$E$"&amp;$H192+2&amp;":$E$"&amp;$G$2),0))),"")</f>
        <v/>
      </c>
      <c r="F192" s="25" t="str">
        <f t="shared" ca="1" si="4"/>
        <v/>
      </c>
      <c r="G192" s="25"/>
      <c r="H192" s="26">
        <v>191</v>
      </c>
      <c r="I192" s="25"/>
      <c r="J192" s="25"/>
      <c r="AU192" s="46" t="str">
        <f t="shared" ca="1" si="5"/>
        <v/>
      </c>
      <c r="AV192" s="32"/>
    </row>
    <row r="193" spans="5:48" x14ac:dyDescent="0.3">
      <c r="E193" s="25" t="str" cm="1">
        <f t="array" aca="1" ref="E193" ca="1">_xlfn.IFNA(IF($H193+1&gt;$G$2,"",INDEX(INDIRECT("SubnetsVLANs!$C$"&amp;$H193+2&amp;":$C$"&amp;$G$2)&amp;"_"&amp;INDIRECT("SubnetsVLANs!$D$"&amp;$H193+2&amp;":$D$"&amp;$G$2),MATCH("Subnet*",INDIRECT("SubnetsVLANs!$E$"&amp;$H193+2&amp;":$E$"&amp;$G$2),0))),"")</f>
        <v/>
      </c>
      <c r="F193" s="25" t="str">
        <f t="shared" ca="1" si="4"/>
        <v/>
      </c>
      <c r="G193" s="25"/>
      <c r="H193" s="26">
        <v>192</v>
      </c>
      <c r="I193" s="25"/>
      <c r="J193" s="25"/>
      <c r="AU193" s="46" t="str">
        <f t="shared" ca="1" si="5"/>
        <v/>
      </c>
      <c r="AV193" s="32"/>
    </row>
    <row r="194" spans="5:48" x14ac:dyDescent="0.3">
      <c r="E194" s="25" t="str" cm="1">
        <f t="array" aca="1" ref="E194" ca="1">_xlfn.IFNA(IF($H194+1&gt;$G$2,"",INDEX(INDIRECT("SubnetsVLANs!$C$"&amp;$H194+2&amp;":$C$"&amp;$G$2)&amp;"_"&amp;INDIRECT("SubnetsVLANs!$D$"&amp;$H194+2&amp;":$D$"&amp;$G$2),MATCH("Subnet*",INDIRECT("SubnetsVLANs!$E$"&amp;$H194+2&amp;":$E$"&amp;$G$2),0))),"")</f>
        <v/>
      </c>
      <c r="F194" s="25" t="str">
        <f t="shared" ca="1" si="4"/>
        <v/>
      </c>
      <c r="G194" s="25"/>
      <c r="H194" s="26">
        <v>193</v>
      </c>
      <c r="I194" s="25"/>
      <c r="J194" s="25"/>
      <c r="AU194" s="46" t="str">
        <f t="shared" ca="1" si="5"/>
        <v/>
      </c>
      <c r="AV194" s="32"/>
    </row>
    <row r="195" spans="5:48" x14ac:dyDescent="0.3">
      <c r="E195" s="25" t="str" cm="1">
        <f t="array" aca="1" ref="E195" ca="1">_xlfn.IFNA(IF($H195+1&gt;$G$2,"",INDEX(INDIRECT("SubnetsVLANs!$C$"&amp;$H195+2&amp;":$C$"&amp;$G$2)&amp;"_"&amp;INDIRECT("SubnetsVLANs!$D$"&amp;$H195+2&amp;":$D$"&amp;$G$2),MATCH("Subnet*",INDIRECT("SubnetsVLANs!$E$"&amp;$H195+2&amp;":$E$"&amp;$G$2),0))),"")</f>
        <v/>
      </c>
      <c r="F195" s="25" t="str">
        <f t="shared" ref="F195:F201" ca="1" si="6">_xlfn.IFNA(IF($H195+1&gt;$G$2,"",INDEX(INDIRECT("SubnetsVLANs!$D$"&amp;$H195+2&amp;":$D$"&amp;$G$2),MATCH("vlan*",INDIRECT("SubnetsVLANs!$E$"&amp;$H195+2&amp;":$E$"&amp;$G$2),0))),"")</f>
        <v/>
      </c>
      <c r="G195" s="25"/>
      <c r="H195" s="26">
        <v>194</v>
      </c>
      <c r="I195" s="25"/>
      <c r="J195" s="25"/>
      <c r="AU195" s="46" t="str">
        <f t="shared" ref="AU195:AU200" ca="1" si="7">_xlfn.IFNA(IF($H195+1&gt;$G$2,"",INDEX(INDIRECT("SubnetsVLANs!$D$"&amp;$H195+2&amp;":$D$"&amp;$G$2),MATCH("Subnet*",INDIRECT("SubnetsVLANs!$E$"&amp;$H195+2&amp;":$E$"&amp;$G$2),0))),"")</f>
        <v/>
      </c>
      <c r="AV195" s="32"/>
    </row>
    <row r="196" spans="5:48" x14ac:dyDescent="0.3">
      <c r="E196" s="25" t="str" cm="1">
        <f t="array" aca="1" ref="E196" ca="1">_xlfn.IFNA(IF($H196+1&gt;$G$2,"",INDEX(INDIRECT("SubnetsVLANs!$C$"&amp;$H196+2&amp;":$C$"&amp;$G$2)&amp;"_"&amp;INDIRECT("SubnetsVLANs!$D$"&amp;$H196+2&amp;":$D$"&amp;$G$2),MATCH("Subnet*",INDIRECT("SubnetsVLANs!$E$"&amp;$H196+2&amp;":$E$"&amp;$G$2),0))),"")</f>
        <v/>
      </c>
      <c r="F196" s="25" t="str">
        <f t="shared" ca="1" si="6"/>
        <v/>
      </c>
      <c r="G196" s="25"/>
      <c r="H196" s="26">
        <v>195</v>
      </c>
      <c r="I196" s="25"/>
      <c r="J196" s="25"/>
      <c r="AU196" s="46" t="str">
        <f t="shared" ca="1" si="7"/>
        <v/>
      </c>
      <c r="AV196" s="32"/>
    </row>
    <row r="197" spans="5:48" x14ac:dyDescent="0.3">
      <c r="E197" s="25" t="str" cm="1">
        <f t="array" aca="1" ref="E197" ca="1">_xlfn.IFNA(IF($H197+1&gt;$G$2,"",INDEX(INDIRECT("SubnetsVLANs!$C$"&amp;$H197+2&amp;":$C$"&amp;$G$2)&amp;"_"&amp;INDIRECT("SubnetsVLANs!$D$"&amp;$H197+2&amp;":$D$"&amp;$G$2),MATCH("Subnet*",INDIRECT("SubnetsVLANs!$E$"&amp;$H197+2&amp;":$E$"&amp;$G$2),0))),"")</f>
        <v/>
      </c>
      <c r="F197" s="25" t="str">
        <f t="shared" ca="1" si="6"/>
        <v/>
      </c>
      <c r="G197" s="25"/>
      <c r="H197" s="26">
        <v>196</v>
      </c>
      <c r="I197" s="25"/>
      <c r="J197" s="25"/>
      <c r="AU197" s="46" t="str">
        <f t="shared" ca="1" si="7"/>
        <v/>
      </c>
      <c r="AV197" s="32"/>
    </row>
    <row r="198" spans="5:48" x14ac:dyDescent="0.3">
      <c r="E198" s="25" t="str" cm="1">
        <f t="array" aca="1" ref="E198" ca="1">_xlfn.IFNA(IF($H198+1&gt;$G$2,"",INDEX(INDIRECT("SubnetsVLANs!$C$"&amp;$H198+2&amp;":$C$"&amp;$G$2)&amp;"_"&amp;INDIRECT("SubnetsVLANs!$D$"&amp;$H198+2&amp;":$D$"&amp;$G$2),MATCH("Subnet*",INDIRECT("SubnetsVLANs!$E$"&amp;$H198+2&amp;":$E$"&amp;$G$2),0))),"")</f>
        <v/>
      </c>
      <c r="F198" s="25" t="str">
        <f t="shared" ca="1" si="6"/>
        <v/>
      </c>
      <c r="G198" s="25"/>
      <c r="H198" s="26">
        <v>197</v>
      </c>
      <c r="I198" s="25"/>
      <c r="J198" s="25"/>
      <c r="AU198" s="46" t="str">
        <f t="shared" ca="1" si="7"/>
        <v/>
      </c>
      <c r="AV198" s="32"/>
    </row>
    <row r="199" spans="5:48" x14ac:dyDescent="0.3">
      <c r="E199" s="25" t="str" cm="1">
        <f t="array" aca="1" ref="E199" ca="1">_xlfn.IFNA(IF($H199+1&gt;$G$2,"",INDEX(INDIRECT("SubnetsVLANs!$C$"&amp;$H199+2&amp;":$C$"&amp;$G$2)&amp;"_"&amp;INDIRECT("SubnetsVLANs!$D$"&amp;$H199+2&amp;":$D$"&amp;$G$2),MATCH("Subnet*",INDIRECT("SubnetsVLANs!$E$"&amp;$H199+2&amp;":$E$"&amp;$G$2),0))),"")</f>
        <v/>
      </c>
      <c r="F199" s="25" t="str">
        <f t="shared" ca="1" si="6"/>
        <v/>
      </c>
      <c r="G199" s="25"/>
      <c r="H199" s="26">
        <v>198</v>
      </c>
      <c r="I199" s="25"/>
      <c r="J199" s="25"/>
      <c r="AU199" s="46" t="str">
        <f t="shared" ca="1" si="7"/>
        <v/>
      </c>
      <c r="AV199" s="32"/>
    </row>
    <row r="200" spans="5:48" x14ac:dyDescent="0.3">
      <c r="E200" s="25" t="str" cm="1">
        <f t="array" aca="1" ref="E200" ca="1">_xlfn.IFNA(IF($H200+1&gt;$G$2,"",INDEX(INDIRECT("SubnetsVLANs!$C$"&amp;$H200+2&amp;":$C$"&amp;$G$2)&amp;"_"&amp;INDIRECT("SubnetsVLANs!$D$"&amp;$H200+2&amp;":$D$"&amp;$G$2),MATCH("Subnet*",INDIRECT("SubnetsVLANs!$E$"&amp;$H200+2&amp;":$E$"&amp;$G$2),0))),"")</f>
        <v/>
      </c>
      <c r="F200" s="25" t="str">
        <f t="shared" ca="1" si="6"/>
        <v/>
      </c>
      <c r="G200" s="25"/>
      <c r="H200" s="26">
        <v>199</v>
      </c>
      <c r="I200" s="25"/>
      <c r="J200" s="25"/>
      <c r="AU200" s="46" t="str">
        <f t="shared" ca="1" si="7"/>
        <v/>
      </c>
      <c r="AV200" s="32"/>
    </row>
    <row r="201" spans="5:48" x14ac:dyDescent="0.3">
      <c r="E201" s="25" t="str" cm="1">
        <f t="array" aca="1" ref="E201" ca="1">_xlfn.IFNA(IF($H201+1&gt;$G$2,"",INDEX(INDIRECT("SubnetsVLANs!$C$"&amp;$H201+2&amp;":$C$"&amp;$G$2)&amp;"_"&amp;INDIRECT("SubnetsVLANs!$D$"&amp;$H201+2&amp;":$D$"&amp;$G$2),MATCH("Subnet*",INDIRECT("SubnetsVLANs!$E$"&amp;$H201+2&amp;":$E$"&amp;$G$2),0))),"")</f>
        <v/>
      </c>
      <c r="F201" s="25" t="str">
        <f t="shared" ca="1" si="6"/>
        <v/>
      </c>
      <c r="G201" s="25"/>
      <c r="H201" s="26">
        <v>200</v>
      </c>
      <c r="I201" s="25"/>
      <c r="J201" s="2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defaultColWidth="8.44140625" defaultRowHeight="14.4" x14ac:dyDescent="0.3"/>
  <cols>
    <col min="1" max="1" width="10.109375" style="38" bestFit="1" customWidth="1"/>
    <col min="2" max="2" width="24" style="38" customWidth="1"/>
    <col min="3" max="4" width="20.109375" style="25" customWidth="1"/>
  </cols>
  <sheetData>
    <row r="1" spans="1:4" ht="27.6" x14ac:dyDescent="0.3">
      <c r="A1" s="30" t="s">
        <v>156</v>
      </c>
      <c r="B1" s="30" t="s">
        <v>210</v>
      </c>
      <c r="C1" s="30" t="s">
        <v>411</v>
      </c>
      <c r="D1" s="30" t="s">
        <v>419</v>
      </c>
    </row>
    <row r="2" spans="1:4" x14ac:dyDescent="0.3">
      <c r="A2" s="32"/>
      <c r="B2" s="32" t="s">
        <v>148</v>
      </c>
      <c r="C2" s="25" t="e">
        <f>MATCH("&lt;END&gt;",#REF!,0)</f>
        <v>#REF!</v>
      </c>
      <c r="D2" s="25" t="e" cm="1">
        <f t="array" aca="1" ref="D2" ca="1">_xlfn.UNIQUE(INDIRECT("B2:B"&amp;$C$2),FALSE,FALSE)</f>
        <v>#REF!</v>
      </c>
    </row>
    <row r="3" spans="1:4" x14ac:dyDescent="0.3">
      <c r="A3" s="32">
        <v>3</v>
      </c>
      <c r="B3" s="32" t="e" cm="1">
        <f t="array" aca="1" ref="B3" ca="1">IF(COUNTIF(INDIRECT(ADDRESS(3,1,1,1,"Compartments")&amp;":"&amp;ADDRESS(A3,4,4,1)),"*END*")&gt;0,"",IF(OR(INDIRECT(ADDRESS(A3,4,4,1,"Compartments"))="root",INDIRECT(ADDRESS(A3,4,4,1,"Compartments"))=""),INDIRECT(ADDRESS(A3,2,4,1,"Compartments")),INDIRECT(ADDRESS(A3,4,4,1,"Compartments"))&amp;"::"&amp;INDIRECT(ADDRESS(A3,2,4,1,"Compartments"))))</f>
        <v>#REF!</v>
      </c>
      <c r="C3" s="25">
        <f ca="1">COUNTIF($D$2:$D$100,"*")</f>
        <v>0</v>
      </c>
    </row>
    <row r="4" spans="1:4" x14ac:dyDescent="0.3">
      <c r="A4" s="32">
        <v>4</v>
      </c>
      <c r="B4" s="32" t="e" cm="1">
        <f t="array" aca="1" ref="B4" ca="1">IF(COUNTIF(INDIRECT(ADDRESS(3,1,1,1,"Compartments")&amp;":"&amp;ADDRESS(A4,4,4,1)),"*END*")&gt;0,"",IF(OR(INDIRECT(ADDRESS(A4,4,4,1,"Compartments"))="root",INDIRECT(ADDRESS(A4,4,4,1,"Compartments"))=""),INDIRECT(ADDRESS(A4,2,4,1,"Compartments")),INDIRECT(ADDRESS(A4,4,4,1,"Compartments"))&amp;"::"&amp;INDIRECT(ADDRESS(A4,2,4,1,"Compartments"))))</f>
        <v>#REF!</v>
      </c>
    </row>
    <row r="5" spans="1:4" x14ac:dyDescent="0.3">
      <c r="A5" s="32">
        <v>5</v>
      </c>
      <c r="B5" s="32" t="e" cm="1">
        <f t="array" aca="1" ref="B5" ca="1">IF(COUNTIF(INDIRECT(ADDRESS(3,1,1,1,"Compartments")&amp;":"&amp;ADDRESS(A5,4,4,1)),"*END*")&gt;0,"",IF(OR(INDIRECT(ADDRESS(A5,4,4,1,"Compartments"))="root",INDIRECT(ADDRESS(A5,4,4,1,"Compartments"))=""),INDIRECT(ADDRESS(A5,2,4,1,"Compartments")),INDIRECT(ADDRESS(A5,4,4,1,"Compartments"))&amp;"::"&amp;INDIRECT(ADDRESS(A5,2,4,1,"Compartments"))))</f>
        <v>#REF!</v>
      </c>
    </row>
    <row r="6" spans="1:4" x14ac:dyDescent="0.3">
      <c r="A6" s="32">
        <v>6</v>
      </c>
      <c r="B6" s="32" t="e" cm="1">
        <f t="array" aca="1" ref="B6" ca="1">IF(COUNTIF(INDIRECT(ADDRESS(3,1,1,1,"Compartments")&amp;":"&amp;ADDRESS(A6,4,4,1)),"*END*")&gt;0,"",IF(OR(INDIRECT(ADDRESS(A6,4,4,1,"Compartments"))="root",INDIRECT(ADDRESS(A6,4,4,1,"Compartments"))=""),INDIRECT(ADDRESS(A6,2,4,1,"Compartments")),INDIRECT(ADDRESS(A6,4,4,1,"Compartments"))&amp;"::"&amp;INDIRECT(ADDRESS(A6,2,4,1,"Compartments"))))</f>
        <v>#REF!</v>
      </c>
    </row>
    <row r="7" spans="1:4" x14ac:dyDescent="0.3">
      <c r="A7" s="32">
        <v>7</v>
      </c>
      <c r="B7" s="32" t="e" cm="1">
        <f t="array" aca="1" ref="B7" ca="1">IF(COUNTIF(INDIRECT(ADDRESS(3,1,1,1,"Compartments")&amp;":"&amp;ADDRESS(A7,4,4,1)),"*END*")&gt;0,"",IF(OR(INDIRECT(ADDRESS(A7,4,4,1,"Compartments"))="root",INDIRECT(ADDRESS(A7,4,4,1,"Compartments"))=""),INDIRECT(ADDRESS(A7,2,4,1,"Compartments")),INDIRECT(ADDRESS(A7,4,4,1,"Compartments"))&amp;"::"&amp;INDIRECT(ADDRESS(A7,2,4,1,"Compartments"))))</f>
        <v>#REF!</v>
      </c>
    </row>
    <row r="8" spans="1:4" x14ac:dyDescent="0.3">
      <c r="A8" s="32">
        <v>8</v>
      </c>
      <c r="B8" s="32" t="e" cm="1">
        <f t="array" aca="1" ref="B8" ca="1">IF(COUNTIF(INDIRECT(ADDRESS(3,1,1,1,"Compartments")&amp;":"&amp;ADDRESS(A8,4,4,1)),"*END*")&gt;0,"",IF(OR(INDIRECT(ADDRESS(A8,4,4,1,"Compartments"))="root",INDIRECT(ADDRESS(A8,4,4,1,"Compartments"))=""),INDIRECT(ADDRESS(A8,2,4,1,"Compartments")),INDIRECT(ADDRESS(A8,4,4,1,"Compartments"))&amp;"::"&amp;INDIRECT(ADDRESS(A8,2,4,1,"Compartments"))))</f>
        <v>#REF!</v>
      </c>
    </row>
    <row r="9" spans="1:4" x14ac:dyDescent="0.3">
      <c r="A9" s="32">
        <v>9</v>
      </c>
      <c r="B9" s="32" t="e" cm="1">
        <f t="array" aca="1" ref="B9" ca="1">IF(COUNTIF(INDIRECT(ADDRESS(3,1,1,1,"Compartments")&amp;":"&amp;ADDRESS(A9,4,4,1)),"*END*")&gt;0,"",IF(OR(INDIRECT(ADDRESS(A9,4,4,1,"Compartments"))="root",INDIRECT(ADDRESS(A9,4,4,1,"Compartments"))=""),INDIRECT(ADDRESS(A9,2,4,1,"Compartments")),INDIRECT(ADDRESS(A9,4,4,1,"Compartments"))&amp;"::"&amp;INDIRECT(ADDRESS(A9,2,4,1,"Compartments"))))</f>
        <v>#REF!</v>
      </c>
    </row>
    <row r="10" spans="1:4" x14ac:dyDescent="0.3">
      <c r="A10" s="32">
        <v>10</v>
      </c>
      <c r="B10" s="32" t="e" cm="1">
        <f t="array" aca="1" ref="B10" ca="1">IF(COUNTIF(INDIRECT(ADDRESS(3,1,1,1,"Compartments")&amp;":"&amp;ADDRESS(A10,4,4,1)),"*END*")&gt;0,"",IF(OR(INDIRECT(ADDRESS(A10,4,4,1,"Compartments"))="root",INDIRECT(ADDRESS(A10,4,4,1,"Compartments"))=""),INDIRECT(ADDRESS(A10,2,4,1,"Compartments")),INDIRECT(ADDRESS(A10,4,4,1,"Compartments"))&amp;"::"&amp;INDIRECT(ADDRESS(A10,2,4,1,"Compartments"))))</f>
        <v>#REF!</v>
      </c>
    </row>
    <row r="11" spans="1:4" x14ac:dyDescent="0.3">
      <c r="A11" s="32">
        <v>11</v>
      </c>
      <c r="B11" s="32" t="e" cm="1">
        <f t="array" aca="1" ref="B11" ca="1">IF(COUNTIF(INDIRECT(ADDRESS(3,1,1,1,"Compartments")&amp;":"&amp;ADDRESS(A11,4,4,1)),"*END*")&gt;0,"",IF(OR(INDIRECT(ADDRESS(A11,4,4,1,"Compartments"))="root",INDIRECT(ADDRESS(A11,4,4,1,"Compartments"))=""),INDIRECT(ADDRESS(A11,2,4,1,"Compartments")),INDIRECT(ADDRESS(A11,4,4,1,"Compartments"))&amp;"::"&amp;INDIRECT(ADDRESS(A11,2,4,1,"Compartments"))))</f>
        <v>#REF!</v>
      </c>
    </row>
    <row r="12" spans="1:4" x14ac:dyDescent="0.3">
      <c r="A12" s="32">
        <v>12</v>
      </c>
      <c r="B12" s="32" t="e" cm="1">
        <f t="array" aca="1" ref="B12" ca="1">IF(COUNTIF(INDIRECT(ADDRESS(3,1,1,1,"Compartments")&amp;":"&amp;ADDRESS(A12,4,4,1)),"*END*")&gt;0,"",IF(OR(INDIRECT(ADDRESS(A12,4,4,1,"Compartments"))="root",INDIRECT(ADDRESS(A12,4,4,1,"Compartments"))=""),INDIRECT(ADDRESS(A12,2,4,1,"Compartments")),INDIRECT(ADDRESS(A12,4,4,1,"Compartments"))&amp;"::"&amp;INDIRECT(ADDRESS(A12,2,4,1,"Compartments"))))</f>
        <v>#REF!</v>
      </c>
    </row>
    <row r="13" spans="1:4" x14ac:dyDescent="0.3">
      <c r="A13" s="32">
        <v>13</v>
      </c>
      <c r="B13" s="32" t="e" cm="1">
        <f t="array" aca="1" ref="B13" ca="1">IF(COUNTIF(INDIRECT(ADDRESS(3,1,1,1,"Compartments")&amp;":"&amp;ADDRESS(A13,4,4,1)),"*END*")&gt;0,"",IF(OR(INDIRECT(ADDRESS(A13,4,4,1,"Compartments"))="root",INDIRECT(ADDRESS(A13,4,4,1,"Compartments"))=""),INDIRECT(ADDRESS(A13,2,4,1,"Compartments")),INDIRECT(ADDRESS(A13,4,4,1,"Compartments"))&amp;"::"&amp;INDIRECT(ADDRESS(A13,2,4,1,"Compartments"))))</f>
        <v>#REF!</v>
      </c>
    </row>
    <row r="14" spans="1:4" x14ac:dyDescent="0.3">
      <c r="A14" s="32">
        <v>14</v>
      </c>
      <c r="B14" s="32" t="e" cm="1">
        <f t="array" aca="1" ref="B14" ca="1">IF(COUNTIF(INDIRECT(ADDRESS(3,1,1,1,"Compartments")&amp;":"&amp;ADDRESS(A14,4,4,1)),"*END*")&gt;0,"",IF(OR(INDIRECT(ADDRESS(A14,4,4,1,"Compartments"))="root",INDIRECT(ADDRESS(A14,4,4,1,"Compartments"))=""),INDIRECT(ADDRESS(A14,2,4,1,"Compartments")),INDIRECT(ADDRESS(A14,4,4,1,"Compartments"))&amp;"::"&amp;INDIRECT(ADDRESS(A14,2,4,1,"Compartments"))))</f>
        <v>#REF!</v>
      </c>
    </row>
    <row r="15" spans="1:4" x14ac:dyDescent="0.3">
      <c r="A15" s="32">
        <v>15</v>
      </c>
      <c r="B15" s="32" t="e" cm="1">
        <f t="array" aca="1" ref="B15" ca="1">IF(COUNTIF(INDIRECT(ADDRESS(3,1,1,1,"Compartments")&amp;":"&amp;ADDRESS(A15,4,4,1)),"*END*")&gt;0,"",IF(OR(INDIRECT(ADDRESS(A15,4,4,1,"Compartments"))="root",INDIRECT(ADDRESS(A15,4,4,1,"Compartments"))=""),INDIRECT(ADDRESS(A15,2,4,1,"Compartments")),INDIRECT(ADDRESS(A15,4,4,1,"Compartments"))&amp;"::"&amp;INDIRECT(ADDRESS(A15,2,4,1,"Compartments"))))</f>
        <v>#REF!</v>
      </c>
    </row>
    <row r="16" spans="1:4" x14ac:dyDescent="0.3">
      <c r="A16" s="32">
        <v>16</v>
      </c>
      <c r="B16" s="32" t="e" cm="1">
        <f t="array" aca="1" ref="B16" ca="1">IF(COUNTIF(INDIRECT(ADDRESS(3,1,1,1,"Compartments")&amp;":"&amp;ADDRESS(A16,4,4,1)),"*END*")&gt;0,"",IF(OR(INDIRECT(ADDRESS(A16,4,4,1,"Compartments"))="root",INDIRECT(ADDRESS(A16,4,4,1,"Compartments"))=""),INDIRECT(ADDRESS(A16,2,4,1,"Compartments")),INDIRECT(ADDRESS(A16,4,4,1,"Compartments"))&amp;"::"&amp;INDIRECT(ADDRESS(A16,2,4,1,"Compartments"))))</f>
        <v>#REF!</v>
      </c>
    </row>
    <row r="17" spans="1:2" x14ac:dyDescent="0.3">
      <c r="A17" s="32">
        <v>17</v>
      </c>
      <c r="B17" s="32" t="e" cm="1">
        <f t="array" aca="1" ref="B17" ca="1">IF(COUNTIF(INDIRECT(ADDRESS(3,1,1,1,"Compartments")&amp;":"&amp;ADDRESS(A17,4,4,1)),"*END*")&gt;0,"",IF(OR(INDIRECT(ADDRESS(A17,4,4,1,"Compartments"))="root",INDIRECT(ADDRESS(A17,4,4,1,"Compartments"))=""),INDIRECT(ADDRESS(A17,2,4,1,"Compartments")),INDIRECT(ADDRESS(A17,4,4,1,"Compartments"))&amp;"::"&amp;INDIRECT(ADDRESS(A17,2,4,1,"Compartments"))))</f>
        <v>#REF!</v>
      </c>
    </row>
    <row r="18" spans="1:2" x14ac:dyDescent="0.3">
      <c r="A18" s="32">
        <v>18</v>
      </c>
      <c r="B18" s="32" t="e" cm="1">
        <f t="array" aca="1" ref="B18" ca="1">IF(COUNTIF(INDIRECT(ADDRESS(3,1,1,1,"Compartments")&amp;":"&amp;ADDRESS(A18,4,4,1)),"*END*")&gt;0,"",IF(OR(INDIRECT(ADDRESS(A18,4,4,1,"Compartments"))="root",INDIRECT(ADDRESS(A18,4,4,1,"Compartments"))=""),INDIRECT(ADDRESS(A18,2,4,1,"Compartments")),INDIRECT(ADDRESS(A18,4,4,1,"Compartments"))&amp;"::"&amp;INDIRECT(ADDRESS(A18,2,4,1,"Compartments"))))</f>
        <v>#REF!</v>
      </c>
    </row>
    <row r="19" spans="1:2" x14ac:dyDescent="0.3">
      <c r="A19" s="32">
        <v>19</v>
      </c>
      <c r="B19" s="32" t="e" cm="1">
        <f t="array" aca="1" ref="B19" ca="1">IF(COUNTIF(INDIRECT(ADDRESS(3,1,1,1,"Compartments")&amp;":"&amp;ADDRESS(A19,4,4,1)),"*END*")&gt;0,"",IF(OR(INDIRECT(ADDRESS(A19,4,4,1,"Compartments"))="root",INDIRECT(ADDRESS(A19,4,4,1,"Compartments"))=""),INDIRECT(ADDRESS(A19,2,4,1,"Compartments")),INDIRECT(ADDRESS(A19,4,4,1,"Compartments"))&amp;"::"&amp;INDIRECT(ADDRESS(A19,2,4,1,"Compartments"))))</f>
        <v>#REF!</v>
      </c>
    </row>
    <row r="20" spans="1:2" x14ac:dyDescent="0.3">
      <c r="A20" s="32">
        <v>20</v>
      </c>
      <c r="B20" s="32" t="e" cm="1">
        <f t="array" aca="1" ref="B20" ca="1">IF(COUNTIF(INDIRECT(ADDRESS(3,1,1,1,"Compartments")&amp;":"&amp;ADDRESS(A20,4,4,1)),"*END*")&gt;0,"",IF(OR(INDIRECT(ADDRESS(A20,4,4,1,"Compartments"))="root",INDIRECT(ADDRESS(A20,4,4,1,"Compartments"))=""),INDIRECT(ADDRESS(A20,2,4,1,"Compartments")),INDIRECT(ADDRESS(A20,4,4,1,"Compartments"))&amp;"::"&amp;INDIRECT(ADDRESS(A20,2,4,1,"Compartments"))))</f>
        <v>#REF!</v>
      </c>
    </row>
    <row r="21" spans="1:2" x14ac:dyDescent="0.3">
      <c r="A21" s="32">
        <v>21</v>
      </c>
      <c r="B21" s="32" t="e" cm="1">
        <f t="array" aca="1" ref="B21" ca="1">IF(COUNTIF(INDIRECT(ADDRESS(3,1,1,1,"Compartments")&amp;":"&amp;ADDRESS(A21,4,4,1)),"*END*")&gt;0,"",IF(OR(INDIRECT(ADDRESS(A21,4,4,1,"Compartments"))="root",INDIRECT(ADDRESS(A21,4,4,1,"Compartments"))=""),INDIRECT(ADDRESS(A21,2,4,1,"Compartments")),INDIRECT(ADDRESS(A21,4,4,1,"Compartments"))&amp;"::"&amp;INDIRECT(ADDRESS(A21,2,4,1,"Compartments"))))</f>
        <v>#REF!</v>
      </c>
    </row>
    <row r="22" spans="1:2" x14ac:dyDescent="0.3">
      <c r="A22" s="32">
        <v>22</v>
      </c>
      <c r="B22" s="32" t="e" cm="1">
        <f t="array" aca="1" ref="B22" ca="1">IF(COUNTIF(INDIRECT(ADDRESS(3,1,1,1,"Compartments")&amp;":"&amp;ADDRESS(A22,4,4,1)),"*END*")&gt;0,"",IF(OR(INDIRECT(ADDRESS(A22,4,4,1,"Compartments"))="root",INDIRECT(ADDRESS(A22,4,4,1,"Compartments"))=""),INDIRECT(ADDRESS(A22,2,4,1,"Compartments")),INDIRECT(ADDRESS(A22,4,4,1,"Compartments"))&amp;"::"&amp;INDIRECT(ADDRESS(A22,2,4,1,"Compartments"))))</f>
        <v>#REF!</v>
      </c>
    </row>
    <row r="23" spans="1:2" x14ac:dyDescent="0.3">
      <c r="A23" s="32">
        <v>23</v>
      </c>
      <c r="B23" s="32" t="e" cm="1">
        <f t="array" aca="1" ref="B23" ca="1">IF(COUNTIF(INDIRECT(ADDRESS(3,1,1,1,"Compartments")&amp;":"&amp;ADDRESS(A23,4,4,1)),"*END*")&gt;0,"",IF(OR(INDIRECT(ADDRESS(A23,4,4,1,"Compartments"))="root",INDIRECT(ADDRESS(A23,4,4,1,"Compartments"))=""),INDIRECT(ADDRESS(A23,2,4,1,"Compartments")),INDIRECT(ADDRESS(A23,4,4,1,"Compartments"))&amp;"::"&amp;INDIRECT(ADDRESS(A23,2,4,1,"Compartments"))))</f>
        <v>#REF!</v>
      </c>
    </row>
    <row r="24" spans="1:2" x14ac:dyDescent="0.3">
      <c r="A24" s="32">
        <v>24</v>
      </c>
      <c r="B24" s="32" t="e" cm="1">
        <f t="array" aca="1" ref="B24" ca="1">IF(COUNTIF(INDIRECT(ADDRESS(3,1,1,1,"Compartments")&amp;":"&amp;ADDRESS(A24,4,4,1)),"*END*")&gt;0,"",IF(OR(INDIRECT(ADDRESS(A24,4,4,1,"Compartments"))="root",INDIRECT(ADDRESS(A24,4,4,1,"Compartments"))=""),INDIRECT(ADDRESS(A24,2,4,1,"Compartments")),INDIRECT(ADDRESS(A24,4,4,1,"Compartments"))&amp;"::"&amp;INDIRECT(ADDRESS(A24,2,4,1,"Compartments"))))</f>
        <v>#REF!</v>
      </c>
    </row>
    <row r="25" spans="1:2" x14ac:dyDescent="0.3">
      <c r="A25" s="32">
        <v>25</v>
      </c>
      <c r="B25" s="32" t="e" cm="1">
        <f t="array" aca="1" ref="B25" ca="1">IF(COUNTIF(INDIRECT(ADDRESS(3,1,1,1,"Compartments")&amp;":"&amp;ADDRESS(A25,4,4,1)),"*END*")&gt;0,"",IF(OR(INDIRECT(ADDRESS(A25,4,4,1,"Compartments"))="root",INDIRECT(ADDRESS(A25,4,4,1,"Compartments"))=""),INDIRECT(ADDRESS(A25,2,4,1,"Compartments")),INDIRECT(ADDRESS(A25,4,4,1,"Compartments"))&amp;"::"&amp;INDIRECT(ADDRESS(A25,2,4,1,"Compartments"))))</f>
        <v>#REF!</v>
      </c>
    </row>
    <row r="26" spans="1:2" x14ac:dyDescent="0.3">
      <c r="A26" s="32">
        <v>26</v>
      </c>
      <c r="B26" s="32" t="e" cm="1">
        <f t="array" aca="1" ref="B26" ca="1">IF(COUNTIF(INDIRECT(ADDRESS(3,1,1,1,"Compartments")&amp;":"&amp;ADDRESS(A26,4,4,1)),"*END*")&gt;0,"",IF(OR(INDIRECT(ADDRESS(A26,4,4,1,"Compartments"))="root",INDIRECT(ADDRESS(A26,4,4,1,"Compartments"))=""),INDIRECT(ADDRESS(A26,2,4,1,"Compartments")),INDIRECT(ADDRESS(A26,4,4,1,"Compartments"))&amp;"::"&amp;INDIRECT(ADDRESS(A26,2,4,1,"Compartments"))))</f>
        <v>#REF!</v>
      </c>
    </row>
    <row r="27" spans="1:2" x14ac:dyDescent="0.3">
      <c r="A27" s="32">
        <v>27</v>
      </c>
      <c r="B27" s="32" t="e" cm="1">
        <f t="array" aca="1" ref="B27" ca="1">IF(COUNTIF(INDIRECT(ADDRESS(3,1,1,1,"Compartments")&amp;":"&amp;ADDRESS(A27,4,4,1)),"*END*")&gt;0,"",IF(OR(INDIRECT(ADDRESS(A27,4,4,1,"Compartments"))="root",INDIRECT(ADDRESS(A27,4,4,1,"Compartments"))=""),INDIRECT(ADDRESS(A27,2,4,1,"Compartments")),INDIRECT(ADDRESS(A27,4,4,1,"Compartments"))&amp;"::"&amp;INDIRECT(ADDRESS(A27,2,4,1,"Compartments"))))</f>
        <v>#REF!</v>
      </c>
    </row>
    <row r="28" spans="1:2" x14ac:dyDescent="0.3">
      <c r="A28" s="32">
        <v>28</v>
      </c>
      <c r="B28" s="32" t="e" cm="1">
        <f t="array" aca="1" ref="B28" ca="1">IF(COUNTIF(INDIRECT(ADDRESS(3,1,1,1,"Compartments")&amp;":"&amp;ADDRESS(A28,4,4,1)),"*END*")&gt;0,"",IF(OR(INDIRECT(ADDRESS(A28,4,4,1,"Compartments"))="root",INDIRECT(ADDRESS(A28,4,4,1,"Compartments"))=""),INDIRECT(ADDRESS(A28,2,4,1,"Compartments")),INDIRECT(ADDRESS(A28,4,4,1,"Compartments"))&amp;"::"&amp;INDIRECT(ADDRESS(A28,2,4,1,"Compartments"))))</f>
        <v>#REF!</v>
      </c>
    </row>
    <row r="29" spans="1:2" x14ac:dyDescent="0.3">
      <c r="A29" s="32">
        <v>29</v>
      </c>
      <c r="B29" s="32" t="e" cm="1">
        <f t="array" aca="1" ref="B29" ca="1">IF(COUNTIF(INDIRECT(ADDRESS(3,1,1,1,"Compartments")&amp;":"&amp;ADDRESS(A29,4,4,1)),"*END*")&gt;0,"",IF(OR(INDIRECT(ADDRESS(A29,4,4,1,"Compartments"))="root",INDIRECT(ADDRESS(A29,4,4,1,"Compartments"))=""),INDIRECT(ADDRESS(A29,2,4,1,"Compartments")),INDIRECT(ADDRESS(A29,4,4,1,"Compartments"))&amp;"::"&amp;INDIRECT(ADDRESS(A29,2,4,1,"Compartments"))))</f>
        <v>#REF!</v>
      </c>
    </row>
    <row r="30" spans="1:2" x14ac:dyDescent="0.3">
      <c r="A30" s="32">
        <v>30</v>
      </c>
      <c r="B30" s="32" t="e" cm="1">
        <f t="array" aca="1" ref="B30" ca="1">IF(COUNTIF(INDIRECT(ADDRESS(3,1,1,1,"Compartments")&amp;":"&amp;ADDRESS(A30,4,4,1)),"*END*")&gt;0,"",IF(OR(INDIRECT(ADDRESS(A30,4,4,1,"Compartments"))="root",INDIRECT(ADDRESS(A30,4,4,1,"Compartments"))=""),INDIRECT(ADDRESS(A30,2,4,1,"Compartments")),INDIRECT(ADDRESS(A30,4,4,1,"Compartments"))&amp;"::"&amp;INDIRECT(ADDRESS(A30,2,4,1,"Compartments"))))</f>
        <v>#REF!</v>
      </c>
    </row>
    <row r="31" spans="1:2" x14ac:dyDescent="0.3">
      <c r="A31" s="32">
        <v>31</v>
      </c>
      <c r="B31" s="32" t="e" cm="1">
        <f t="array" aca="1" ref="B31" ca="1">IF(COUNTIF(INDIRECT(ADDRESS(3,1,1,1,"Compartments")&amp;":"&amp;ADDRESS(A31,4,4,1)),"*END*")&gt;0,"",IF(OR(INDIRECT(ADDRESS(A31,4,4,1,"Compartments"))="root",INDIRECT(ADDRESS(A31,4,4,1,"Compartments"))=""),INDIRECT(ADDRESS(A31,2,4,1,"Compartments")),INDIRECT(ADDRESS(A31,4,4,1,"Compartments"))&amp;"::"&amp;INDIRECT(ADDRESS(A31,2,4,1,"Compartments"))))</f>
        <v>#REF!</v>
      </c>
    </row>
    <row r="32" spans="1:2" x14ac:dyDescent="0.3">
      <c r="A32" s="32">
        <v>32</v>
      </c>
      <c r="B32" s="32" t="e" cm="1">
        <f t="array" aca="1" ref="B32" ca="1">IF(COUNTIF(INDIRECT(ADDRESS(3,1,1,1,"Compartments")&amp;":"&amp;ADDRESS(A32,4,4,1)),"*END*")&gt;0,"",IF(OR(INDIRECT(ADDRESS(A32,4,4,1,"Compartments"))="root",INDIRECT(ADDRESS(A32,4,4,1,"Compartments"))=""),INDIRECT(ADDRESS(A32,2,4,1,"Compartments")),INDIRECT(ADDRESS(A32,4,4,1,"Compartments"))&amp;"::"&amp;INDIRECT(ADDRESS(A32,2,4,1,"Compartments"))))</f>
        <v>#REF!</v>
      </c>
    </row>
    <row r="33" spans="1:2" x14ac:dyDescent="0.3">
      <c r="A33" s="32">
        <v>33</v>
      </c>
      <c r="B33" s="32" t="e" cm="1">
        <f t="array" aca="1" ref="B33" ca="1">IF(COUNTIF(INDIRECT(ADDRESS(3,1,1,1,"Compartments")&amp;":"&amp;ADDRESS(A33,4,4,1)),"*END*")&gt;0,"",IF(OR(INDIRECT(ADDRESS(A33,4,4,1,"Compartments"))="root",INDIRECT(ADDRESS(A33,4,4,1,"Compartments"))=""),INDIRECT(ADDRESS(A33,2,4,1,"Compartments")),INDIRECT(ADDRESS(A33,4,4,1,"Compartments"))&amp;"::"&amp;INDIRECT(ADDRESS(A33,2,4,1,"Compartments"))))</f>
        <v>#REF!</v>
      </c>
    </row>
    <row r="34" spans="1:2" x14ac:dyDescent="0.3">
      <c r="A34" s="32">
        <v>34</v>
      </c>
      <c r="B34" s="32" t="e" cm="1">
        <f t="array" aca="1" ref="B34" ca="1">IF(COUNTIF(INDIRECT(ADDRESS(3,1,1,1,"Compartments")&amp;":"&amp;ADDRESS(A34,4,4,1)),"*END*")&gt;0,"",IF(OR(INDIRECT(ADDRESS(A34,4,4,1,"Compartments"))="root",INDIRECT(ADDRESS(A34,4,4,1,"Compartments"))=""),INDIRECT(ADDRESS(A34,2,4,1,"Compartments")),INDIRECT(ADDRESS(A34,4,4,1,"Compartments"))&amp;"::"&amp;INDIRECT(ADDRESS(A34,2,4,1,"Compartments"))))</f>
        <v>#REF!</v>
      </c>
    </row>
    <row r="35" spans="1:2" x14ac:dyDescent="0.3">
      <c r="A35" s="32">
        <v>35</v>
      </c>
      <c r="B35" s="32" t="e" cm="1">
        <f t="array" aca="1" ref="B35" ca="1">IF(COUNTIF(INDIRECT(ADDRESS(3,1,1,1,"Compartments")&amp;":"&amp;ADDRESS(A35,4,4,1)),"*END*")&gt;0,"",IF(OR(INDIRECT(ADDRESS(A35,4,4,1,"Compartments"))="root",INDIRECT(ADDRESS(A35,4,4,1,"Compartments"))=""),INDIRECT(ADDRESS(A35,2,4,1,"Compartments")),INDIRECT(ADDRESS(A35,4,4,1,"Compartments"))&amp;"::"&amp;INDIRECT(ADDRESS(A35,2,4,1,"Compartments"))))</f>
        <v>#REF!</v>
      </c>
    </row>
    <row r="36" spans="1:2" x14ac:dyDescent="0.3">
      <c r="A36" s="32">
        <v>36</v>
      </c>
      <c r="B36" s="32" t="e" cm="1">
        <f t="array" aca="1" ref="B36" ca="1">IF(COUNTIF(INDIRECT(ADDRESS(3,1,1,1,"Compartments")&amp;":"&amp;ADDRESS(A36,4,4,1)),"*END*")&gt;0,"",IF(OR(INDIRECT(ADDRESS(A36,4,4,1,"Compartments"))="root",INDIRECT(ADDRESS(A36,4,4,1,"Compartments"))=""),INDIRECT(ADDRESS(A36,2,4,1,"Compartments")),INDIRECT(ADDRESS(A36,4,4,1,"Compartments"))&amp;"::"&amp;INDIRECT(ADDRESS(A36,2,4,1,"Compartments"))))</f>
        <v>#REF!</v>
      </c>
    </row>
    <row r="37" spans="1:2" x14ac:dyDescent="0.3">
      <c r="A37" s="32">
        <v>37</v>
      </c>
      <c r="B37" s="32" t="e" cm="1">
        <f t="array" aca="1" ref="B37" ca="1">IF(COUNTIF(INDIRECT(ADDRESS(3,1,1,1,"Compartments")&amp;":"&amp;ADDRESS(A37,4,4,1)),"*END*")&gt;0,"",IF(OR(INDIRECT(ADDRESS(A37,4,4,1,"Compartments"))="root",INDIRECT(ADDRESS(A37,4,4,1,"Compartments"))=""),INDIRECT(ADDRESS(A37,2,4,1,"Compartments")),INDIRECT(ADDRESS(A37,4,4,1,"Compartments"))&amp;"::"&amp;INDIRECT(ADDRESS(A37,2,4,1,"Compartments"))))</f>
        <v>#REF!</v>
      </c>
    </row>
    <row r="38" spans="1:2" x14ac:dyDescent="0.3">
      <c r="A38" s="32">
        <v>38</v>
      </c>
      <c r="B38" s="32" t="e" cm="1">
        <f t="array" aca="1" ref="B38" ca="1">IF(COUNTIF(INDIRECT(ADDRESS(3,1,1,1,"Compartments")&amp;":"&amp;ADDRESS(A38,4,4,1)),"*END*")&gt;0,"",IF(OR(INDIRECT(ADDRESS(A38,4,4,1,"Compartments"))="root",INDIRECT(ADDRESS(A38,4,4,1,"Compartments"))=""),INDIRECT(ADDRESS(A38,2,4,1,"Compartments")),INDIRECT(ADDRESS(A38,4,4,1,"Compartments"))&amp;"::"&amp;INDIRECT(ADDRESS(A38,2,4,1,"Compartments"))))</f>
        <v>#REF!</v>
      </c>
    </row>
    <row r="39" spans="1:2" x14ac:dyDescent="0.3">
      <c r="A39" s="32">
        <v>39</v>
      </c>
      <c r="B39" s="32" t="e" cm="1">
        <f t="array" aca="1" ref="B39" ca="1">IF(COUNTIF(INDIRECT(ADDRESS(3,1,1,1,"Compartments")&amp;":"&amp;ADDRESS(A39,4,4,1)),"*END*")&gt;0,"",IF(OR(INDIRECT(ADDRESS(A39,4,4,1,"Compartments"))="root",INDIRECT(ADDRESS(A39,4,4,1,"Compartments"))=""),INDIRECT(ADDRESS(A39,2,4,1,"Compartments")),INDIRECT(ADDRESS(A39,4,4,1,"Compartments"))&amp;"::"&amp;INDIRECT(ADDRESS(A39,2,4,1,"Compartments"))))</f>
        <v>#REF!</v>
      </c>
    </row>
    <row r="40" spans="1:2" x14ac:dyDescent="0.3">
      <c r="A40" s="32">
        <v>40</v>
      </c>
      <c r="B40" s="32" t="e" cm="1">
        <f t="array" aca="1" ref="B40" ca="1">IF(COUNTIF(INDIRECT(ADDRESS(3,1,1,1,"Compartments")&amp;":"&amp;ADDRESS(A40,4,4,1)),"*END*")&gt;0,"",IF(OR(INDIRECT(ADDRESS(A40,4,4,1,"Compartments"))="root",INDIRECT(ADDRESS(A40,4,4,1,"Compartments"))=""),INDIRECT(ADDRESS(A40,2,4,1,"Compartments")),INDIRECT(ADDRESS(A40,4,4,1,"Compartments"))&amp;"::"&amp;INDIRECT(ADDRESS(A40,2,4,1,"Compartments"))))</f>
        <v>#REF!</v>
      </c>
    </row>
    <row r="41" spans="1:2" x14ac:dyDescent="0.3">
      <c r="A41" s="32">
        <v>41</v>
      </c>
      <c r="B41" s="32" t="e" cm="1">
        <f t="array" aca="1" ref="B41" ca="1">IF(COUNTIF(INDIRECT(ADDRESS(3,1,1,1,"Compartments")&amp;":"&amp;ADDRESS(A41,4,4,1)),"*END*")&gt;0,"",IF(OR(INDIRECT(ADDRESS(A41,4,4,1,"Compartments"))="root",INDIRECT(ADDRESS(A41,4,4,1,"Compartments"))=""),INDIRECT(ADDRESS(A41,2,4,1,"Compartments")),INDIRECT(ADDRESS(A41,4,4,1,"Compartments"))&amp;"::"&amp;INDIRECT(ADDRESS(A41,2,4,1,"Compartments"))))</f>
        <v>#REF!</v>
      </c>
    </row>
    <row r="42" spans="1:2" x14ac:dyDescent="0.3">
      <c r="A42" s="32">
        <v>42</v>
      </c>
      <c r="B42" s="32" t="e" cm="1">
        <f t="array" aca="1" ref="B42" ca="1">IF(COUNTIF(INDIRECT(ADDRESS(3,1,1,1,"Compartments")&amp;":"&amp;ADDRESS(A42,4,4,1)),"*END*")&gt;0,"",IF(OR(INDIRECT(ADDRESS(A42,4,4,1,"Compartments"))="root",INDIRECT(ADDRESS(A42,4,4,1,"Compartments"))=""),INDIRECT(ADDRESS(A42,2,4,1,"Compartments")),INDIRECT(ADDRESS(A42,4,4,1,"Compartments"))&amp;"::"&amp;INDIRECT(ADDRESS(A42,2,4,1,"Compartments"))))</f>
        <v>#REF!</v>
      </c>
    </row>
    <row r="43" spans="1:2" x14ac:dyDescent="0.3">
      <c r="A43" s="32">
        <v>43</v>
      </c>
      <c r="B43" s="32" t="e" cm="1">
        <f t="array" aca="1" ref="B43" ca="1">IF(COUNTIF(INDIRECT(ADDRESS(3,1,1,1,"Compartments")&amp;":"&amp;ADDRESS(A43,4,4,1)),"*END*")&gt;0,"",IF(OR(INDIRECT(ADDRESS(A43,4,4,1,"Compartments"))="root",INDIRECT(ADDRESS(A43,4,4,1,"Compartments"))=""),INDIRECT(ADDRESS(A43,2,4,1,"Compartments")),INDIRECT(ADDRESS(A43,4,4,1,"Compartments"))&amp;"::"&amp;INDIRECT(ADDRESS(A43,2,4,1,"Compartments"))))</f>
        <v>#REF!</v>
      </c>
    </row>
    <row r="44" spans="1:2" x14ac:dyDescent="0.3">
      <c r="A44" s="32">
        <v>44</v>
      </c>
      <c r="B44" s="32" t="e" cm="1">
        <f t="array" aca="1" ref="B44" ca="1">IF(COUNTIF(INDIRECT(ADDRESS(3,1,1,1,"Compartments")&amp;":"&amp;ADDRESS(A44,4,4,1)),"*END*")&gt;0,"",IF(OR(INDIRECT(ADDRESS(A44,4,4,1,"Compartments"))="root",INDIRECT(ADDRESS(A44,4,4,1,"Compartments"))=""),INDIRECT(ADDRESS(A44,2,4,1,"Compartments")),INDIRECT(ADDRESS(A44,4,4,1,"Compartments"))&amp;"::"&amp;INDIRECT(ADDRESS(A44,2,4,1,"Compartments"))))</f>
        <v>#REF!</v>
      </c>
    </row>
    <row r="45" spans="1:2" x14ac:dyDescent="0.3">
      <c r="A45" s="32">
        <v>45</v>
      </c>
      <c r="B45" s="32" t="e" cm="1">
        <f t="array" aca="1" ref="B45" ca="1">IF(COUNTIF(INDIRECT(ADDRESS(3,1,1,1,"Compartments")&amp;":"&amp;ADDRESS(A45,4,4,1)),"*END*")&gt;0,"",IF(OR(INDIRECT(ADDRESS(A45,4,4,1,"Compartments"))="root",INDIRECT(ADDRESS(A45,4,4,1,"Compartments"))=""),INDIRECT(ADDRESS(A45,2,4,1,"Compartments")),INDIRECT(ADDRESS(A45,4,4,1,"Compartments"))&amp;"::"&amp;INDIRECT(ADDRESS(A45,2,4,1,"Compartments"))))</f>
        <v>#REF!</v>
      </c>
    </row>
    <row r="46" spans="1:2" x14ac:dyDescent="0.3">
      <c r="A46" s="32">
        <v>46</v>
      </c>
      <c r="B46" s="32" t="e" cm="1">
        <f t="array" aca="1" ref="B46" ca="1">IF(COUNTIF(INDIRECT(ADDRESS(3,1,1,1,"Compartments")&amp;":"&amp;ADDRESS(A46,4,4,1)),"*END*")&gt;0,"",IF(OR(INDIRECT(ADDRESS(A46,4,4,1,"Compartments"))="root",INDIRECT(ADDRESS(A46,4,4,1,"Compartments"))=""),INDIRECT(ADDRESS(A46,2,4,1,"Compartments")),INDIRECT(ADDRESS(A46,4,4,1,"Compartments"))&amp;"::"&amp;INDIRECT(ADDRESS(A46,2,4,1,"Compartments"))))</f>
        <v>#REF!</v>
      </c>
    </row>
    <row r="47" spans="1:2" x14ac:dyDescent="0.3">
      <c r="A47" s="32">
        <v>47</v>
      </c>
      <c r="B47" s="32" t="e" cm="1">
        <f t="array" aca="1" ref="B47" ca="1">IF(COUNTIF(INDIRECT(ADDRESS(3,1,1,1,"Compartments")&amp;":"&amp;ADDRESS(A47,4,4,1)),"*END*")&gt;0,"",IF(OR(INDIRECT(ADDRESS(A47,4,4,1,"Compartments"))="root",INDIRECT(ADDRESS(A47,4,4,1,"Compartments"))=""),INDIRECT(ADDRESS(A47,2,4,1,"Compartments")),INDIRECT(ADDRESS(A47,4,4,1,"Compartments"))&amp;"::"&amp;INDIRECT(ADDRESS(A47,2,4,1,"Compartments"))))</f>
        <v>#REF!</v>
      </c>
    </row>
    <row r="48" spans="1:2" x14ac:dyDescent="0.3">
      <c r="A48" s="32">
        <v>48</v>
      </c>
      <c r="B48" s="32" t="e" cm="1">
        <f t="array" aca="1" ref="B48" ca="1">IF(COUNTIF(INDIRECT(ADDRESS(3,1,1,1,"Compartments")&amp;":"&amp;ADDRESS(A48,4,4,1)),"*END*")&gt;0,"",IF(OR(INDIRECT(ADDRESS(A48,4,4,1,"Compartments"))="root",INDIRECT(ADDRESS(A48,4,4,1,"Compartments"))=""),INDIRECT(ADDRESS(A48,2,4,1,"Compartments")),INDIRECT(ADDRESS(A48,4,4,1,"Compartments"))&amp;"::"&amp;INDIRECT(ADDRESS(A48,2,4,1,"Compartments"))))</f>
        <v>#REF!</v>
      </c>
    </row>
    <row r="49" spans="1:2" x14ac:dyDescent="0.3">
      <c r="A49" s="32">
        <v>49</v>
      </c>
      <c r="B49" s="32" t="e" cm="1">
        <f t="array" aca="1" ref="B49" ca="1">IF(COUNTIF(INDIRECT(ADDRESS(3,1,1,1,"Compartments")&amp;":"&amp;ADDRESS(A49,4,4,1)),"*END*")&gt;0,"",IF(OR(INDIRECT(ADDRESS(A49,4,4,1,"Compartments"))="root",INDIRECT(ADDRESS(A49,4,4,1,"Compartments"))=""),INDIRECT(ADDRESS(A49,2,4,1,"Compartments")),INDIRECT(ADDRESS(A49,4,4,1,"Compartments"))&amp;"::"&amp;INDIRECT(ADDRESS(A49,2,4,1,"Compartments"))))</f>
        <v>#REF!</v>
      </c>
    </row>
    <row r="50" spans="1:2" x14ac:dyDescent="0.3">
      <c r="A50" s="32">
        <v>50</v>
      </c>
      <c r="B50" s="32" t="e" cm="1">
        <f t="array" aca="1" ref="B50" ca="1">IF(COUNTIF(INDIRECT(ADDRESS(3,1,1,1,"Compartments")&amp;":"&amp;ADDRESS(A50,4,4,1)),"*END*")&gt;0,"",IF(OR(INDIRECT(ADDRESS(A50,4,4,1,"Compartments"))="root",INDIRECT(ADDRESS(A50,4,4,1,"Compartments"))=""),INDIRECT(ADDRESS(A50,2,4,1,"Compartments")),INDIRECT(ADDRESS(A50,4,4,1,"Compartments"))&amp;"::"&amp;INDIRECT(ADDRESS(A50,2,4,1,"Compartments"))))</f>
        <v>#REF!</v>
      </c>
    </row>
    <row r="51" spans="1:2" x14ac:dyDescent="0.3">
      <c r="A51" s="32"/>
      <c r="B51"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VCNs</vt:lpstr>
      <vt:lpstr>SubnetsVLANs</vt:lpstr>
      <vt:lpstr>RouteRulesinOCI</vt:lpstr>
      <vt:lpstr>SecRulesinOCI</vt:lpstr>
      <vt:lpstr>Database_Dropdown</vt:lpstr>
      <vt:lpstr>LB Rule Set Dropdown</vt:lpstr>
      <vt:lpstr>drop_down_rule_set</vt:lpstr>
      <vt:lpstr>drop_down_rule_comp</vt:lpstr>
      <vt:lpstr>Database_Dropdown!char_set</vt:lpstr>
      <vt:lpstr>Database_Dropdown!db_sersion_drop</vt:lpstr>
      <vt:lpstr>Database_Dropdown!exa_shapes_drop</vt:lpstr>
      <vt:lpstr>Database_Dropdown!Header_Size</vt:lpstr>
      <vt:lpstr>Header_Size</vt:lpstr>
      <vt:lpstr>Database_Dropdown!license_type_drop</vt:lpstr>
      <vt:lpstr>Database_Dropdown!nchar_set</vt:lpstr>
      <vt:lpstr>Database_Dropdown!Response_Code</vt:lpstr>
      <vt:lpstr>Response_Code</vt:lpstr>
      <vt:lpstr>Database_Dropdown!software_drop</vt:lpstr>
      <vt:lpstr>Database_Dropdown!VM_Shapes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Shreyas</cp:lastModifiedBy>
  <dcterms:created xsi:type="dcterms:W3CDTF">2006-09-16T00:00:00Z</dcterms:created>
  <dcterms:modified xsi:type="dcterms:W3CDTF">2023-10-30T17:59:45Z</dcterms:modified>
  <cp:category/>
</cp:coreProperties>
</file>