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filterPrivacy="1"/>
  <bookViews>
    <workbookView xWindow="0" yWindow="0" windowWidth="22260" windowHeight="12645" activeTab="8"/>
  </bookViews>
  <sheets>
    <sheet name="IF" sheetId="1" r:id="rId1"/>
    <sheet name="Nested IF" sheetId="3" r:id="rId2"/>
    <sheet name="SumIF" sheetId="4" r:id="rId3"/>
    <sheet name="CountIF" sheetId="5" r:id="rId4"/>
    <sheet name="AverageIF" sheetId="6" r:id="rId5"/>
    <sheet name="And" sheetId="7" r:id="rId6"/>
    <sheet name="Or" sheetId="8" r:id="rId7"/>
    <sheet name="Not" sheetId="9" r:id="rId8"/>
    <sheet name="Combination" sheetId="10" r:id="rId9"/>
  </sheets>
  <definedNames>
    <definedName name="_xlnm._FilterDatabase" localSheetId="2" hidden="1">SumIF!$B$1:$E$17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5" l="1"/>
  <c r="N6" i="5"/>
  <c r="N7" i="5"/>
  <c r="N4" i="5"/>
  <c r="H5" i="5"/>
  <c r="H6" i="5"/>
  <c r="H7" i="5"/>
  <c r="H4" i="5"/>
  <c r="L5" i="4"/>
  <c r="L6" i="4"/>
  <c r="L7" i="4"/>
  <c r="L4" i="4"/>
  <c r="H5" i="4"/>
  <c r="H6" i="4"/>
  <c r="H7" i="4"/>
  <c r="H4" i="4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2" i="9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2" i="8"/>
  <c r="H3" i="7"/>
  <c r="H4" i="7"/>
  <c r="H5" i="7"/>
  <c r="H6" i="7"/>
  <c r="H7" i="7"/>
  <c r="H8" i="7"/>
  <c r="H9" i="7"/>
  <c r="H10" i="7"/>
  <c r="H11" i="7"/>
  <c r="H2" i="7"/>
  <c r="G11" i="10" l="1"/>
  <c r="G10" i="10"/>
  <c r="G9" i="10"/>
  <c r="G8" i="10"/>
  <c r="G7" i="10"/>
  <c r="G6" i="10"/>
  <c r="G5" i="10"/>
  <c r="G4" i="10"/>
  <c r="G3" i="10"/>
  <c r="G2" i="10"/>
  <c r="E17" i="9" l="1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E17" i="8" l="1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G11" i="7" l="1"/>
  <c r="G10" i="7"/>
  <c r="G9" i="7"/>
  <c r="G8" i="7"/>
  <c r="G7" i="7"/>
  <c r="G6" i="7"/>
  <c r="G5" i="7"/>
  <c r="G4" i="7"/>
  <c r="G3" i="7"/>
  <c r="G2" i="7"/>
  <c r="G11" i="3" l="1"/>
  <c r="G10" i="3"/>
  <c r="G9" i="3"/>
  <c r="G8" i="3"/>
  <c r="G7" i="3"/>
  <c r="G6" i="3"/>
  <c r="G5" i="3"/>
  <c r="G4" i="3"/>
  <c r="G3" i="3"/>
  <c r="G2" i="3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<sst xmlns="http://schemas.openxmlformats.org/spreadsheetml/2006/main" count="376" uniqueCount="98">
  <si>
    <t>Product</t>
  </si>
  <si>
    <t>Qtr1</t>
  </si>
  <si>
    <t>Qtr2</t>
  </si>
  <si>
    <t>Qtr3</t>
  </si>
  <si>
    <t>Qtr4</t>
  </si>
  <si>
    <t>Total</t>
  </si>
  <si>
    <t>Status</t>
  </si>
  <si>
    <t>Anise Seeds</t>
  </si>
  <si>
    <t>Asafoetida Powder</t>
  </si>
  <si>
    <t>Basil Leaf (Whole)</t>
  </si>
  <si>
    <t>Bay Leaf (Whole)</t>
  </si>
  <si>
    <t>Caraway Seed (Whole)</t>
  </si>
  <si>
    <t>Cardamom Seed (Whole)</t>
  </si>
  <si>
    <t>Cardamom Seed (Ground)</t>
  </si>
  <si>
    <t>Catnip Leaf</t>
  </si>
  <si>
    <t>Celery Seed (Whole)</t>
  </si>
  <si>
    <t>Chamomile Flowers</t>
  </si>
  <si>
    <t>Update the status of each product. If total sales &gt; 10000 it is "Excellent", other it is "Poor".</t>
  </si>
  <si>
    <t>Working Note:</t>
  </si>
  <si>
    <t>Formula used is : =IF(K2&gt;10000, "Excellent", "Poor")</t>
  </si>
  <si>
    <t>Copy down to all rows.</t>
  </si>
  <si>
    <t>Update the status of each product. If total sales &gt; 5000 it is Excellent, &gt; 2000 is Good, &gt;500 is Fair, less than 500 it is Poor.</t>
  </si>
  <si>
    <t>Formula used is : =IF(G2&gt;5000,"Excellent",IF(G2&gt;2000,"Good",IF(G2&gt;500,"Fair","Poor")))</t>
  </si>
  <si>
    <t>Emp Name</t>
  </si>
  <si>
    <t>Region</t>
  </si>
  <si>
    <t>Dept</t>
  </si>
  <si>
    <t>Earnings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</si>
  <si>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</si>
  <si>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</si>
  <si>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</si>
  <si>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</si>
  <si>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</si>
  <si>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</si>
  <si>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</si>
  <si>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</si>
  <si>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</si>
  <si>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</si>
  <si>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</si>
  <si>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</si>
  <si>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</si>
  <si>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</si>
  <si>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</si>
  <si>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</t>
  </si>
  <si>
    <t>West</t>
  </si>
  <si>
    <t>East</t>
  </si>
  <si>
    <t>North</t>
  </si>
  <si>
    <t>South</t>
  </si>
  <si>
    <t>HR</t>
  </si>
  <si>
    <t>Marketing</t>
  </si>
  <si>
    <t>Sales</t>
  </si>
  <si>
    <t>Accounts</t>
  </si>
  <si>
    <t>Admin</t>
  </si>
  <si>
    <t>Technical</t>
  </si>
  <si>
    <t>Cust Support</t>
  </si>
  <si>
    <t>Working Notes:</t>
  </si>
  <si>
    <t>Formula for sumif : =SUMIF($C$1:$C$17,G4,$E$1:$E$17)</t>
  </si>
  <si>
    <t>Formula for sumifs : =SUMIFS(E1:E17,C1:C17,J4,D1:D17,K4)</t>
  </si>
  <si>
    <t>Find the number of employees in each Region and then number based on some Departments</t>
  </si>
  <si>
    <t>No. of Emp</t>
  </si>
  <si>
    <t>Formula for countf : =COUNTIF(C1:C17,G4)</t>
  </si>
  <si>
    <t>2 parameters in countif</t>
  </si>
  <si>
    <t>Formula for countfs : =COUNTIFS(C1:C17,L4,D1:D17,M4)</t>
  </si>
  <si>
    <t>4 parameters in countif</t>
  </si>
  <si>
    <t>Formula for averageif : =AVERAGEIF(C1:C17,G4,E1:E17)</t>
  </si>
  <si>
    <t>Formula for averageifs : =AVERAGEIFS(E1:E17,C1:C17,K4,D1:D17,L4)</t>
  </si>
  <si>
    <t>Find the Average Earning of employees in each Region, and then Average Earning of employees in each region various departments.</t>
  </si>
  <si>
    <t>Find products which are : Qtr1 &gt; 300, Qtr2 &gt; 400, Qtr3 &gt; 500, Qtr4 &gt; 600</t>
  </si>
  <si>
    <t>In "Status" column, mention "True" or "False", as appropriate</t>
  </si>
  <si>
    <t>Formula used : =IF(AND(C2&gt;300,D2&gt;400,E2&gt;500,F2&gt;600),"True","False")</t>
  </si>
  <si>
    <t>Name</t>
  </si>
  <si>
    <t>Prior Year</t>
  </si>
  <si>
    <t>Current Year</t>
  </si>
  <si>
    <t>Increase in Sales</t>
  </si>
  <si>
    <t>Performance Grade</t>
  </si>
  <si>
    <t>Find the Employees whose Prior Year Sales &gt; 2500 or Current Year Sales &gt; 3200</t>
  </si>
  <si>
    <t>Formula used : =IF(OR(C2&gt;2500,D2&gt;3500),"True","False")</t>
  </si>
  <si>
    <t>Even if one condition is met, it will show True.</t>
  </si>
  <si>
    <t>Only if both conditions are not met, it will show False.</t>
  </si>
  <si>
    <t>Find the Employees whose Prior Year Sales is not &gt; 2500</t>
  </si>
  <si>
    <t>Formula used : =NOT(C2&gt;2500)</t>
  </si>
  <si>
    <t>Commission</t>
  </si>
  <si>
    <t>Training Completed</t>
  </si>
  <si>
    <t>Further Training</t>
  </si>
  <si>
    <t>NA</t>
  </si>
  <si>
    <t>No</t>
  </si>
  <si>
    <t>Yes</t>
  </si>
  <si>
    <t>Year-end 
Bonus</t>
  </si>
  <si>
    <t>Sales 
Goal</t>
  </si>
  <si>
    <t>Formula used for year end bonus : =IF(OR(NOT(H2="NA"),G2&gt;$N$1),"True","False")</t>
  </si>
  <si>
    <t>Find if Year-end Bonus will be given by company, if Commission is Not "NA" or Total Sales &gt; Sales Goal</t>
  </si>
  <si>
    <t>Find if Further Training will be given by company, if Commission is Not "NA" and Training Completed is "Yes"</t>
  </si>
  <si>
    <t>Employee</t>
  </si>
  <si>
    <t>Total
Sales</t>
  </si>
  <si>
    <t>Find the Earning of employees in each Region and then Earnings based on each Departments</t>
  </si>
  <si>
    <t>Year end bonus will be given by company, if one of the 2 conditions is met.</t>
  </si>
  <si>
    <t>Further training will be given by company, only if both the 2 conditions are met.</t>
  </si>
  <si>
    <t>Formula used for further training : =IF(AND(NOT(H2="NA"),G2&gt;$N$1),"True","False")</t>
  </si>
  <si>
    <t>Alternate Formula for further training : =NOT(AND(H2="NA",I2="No"))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</si>
</sst>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1" fontId="2" fillId="2" borderId="0" xfId="0" applyNumberFormat="1" applyFont="1" applyFill="1" applyBorder="1"/>
    <xf numFmtId="1" fontId="0" fillId="3" borderId="1" xfId="0" applyNumberFormat="1" applyFont="1" applyFill="1" applyBorder="1"/>
    <xf numFmtId="1" fontId="3" fillId="0" borderId="0" xfId="0" applyNumberFormat="1" applyFont="1"/>
    <xf numFmtId="0" fontId="3" fillId="0" borderId="0" xfId="0" applyFont="1"/>
    <xf numFmtId="0" fontId="1" fillId="0" borderId="0" xfId="0" applyFont="1"/>
    <xf numFmtId="1" fontId="0" fillId="3" borderId="1" xfId="0" applyNumberFormat="1" applyFont="1" applyFill="1" applyBorder="1" applyAlignment="1">
      <alignment horizontal="right"/>
    </xf>
    <xf numFmtId="1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3" borderId="1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" fontId="0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/>
  </sheetViews>
  <sheetFormatPr defaultRowHeight="15" x14ac:dyDescent="0.25"/>
  <cols>
    <col min="1" max="1" width="9.140625" style="2"/>
    <col min="2" max="2" width="24.28515625" style="2" bestFit="1" customWidth="1"/>
    <col min="3" max="16384" width="9.140625" style="2"/>
  </cols>
  <sheetData>
    <row r="1" spans="2:8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x14ac:dyDescent="0.25">
      <c r="B2" s="4" t="s">
        <v>7</v>
      </c>
      <c r="C2" s="4">
        <v>534</v>
      </c>
      <c r="D2" s="4">
        <v>423</v>
      </c>
      <c r="E2" s="4">
        <v>521</v>
      </c>
      <c r="F2" s="4">
        <v>625</v>
      </c>
      <c r="G2" s="4">
        <f t="shared" ref="G2:G11" si="0">SUM(C2:F2)</f>
        <v>2103</v>
      </c>
      <c r="H2" s="4"/>
    </row>
    <row r="3" spans="2:8" x14ac:dyDescent="0.25">
      <c r="B3" s="4" t="s">
        <v>8</v>
      </c>
      <c r="C3" s="4">
        <v>654</v>
      </c>
      <c r="D3" s="4">
        <v>634</v>
      </c>
      <c r="E3" s="4">
        <v>326</v>
      </c>
      <c r="F3" s="4">
        <v>754</v>
      </c>
      <c r="G3" s="4">
        <f t="shared" si="0"/>
        <v>2368</v>
      </c>
      <c r="H3" s="4"/>
    </row>
    <row r="4" spans="2:8" x14ac:dyDescent="0.25">
      <c r="B4" s="4" t="s">
        <v>9</v>
      </c>
      <c r="C4" s="4">
        <v>6778</v>
      </c>
      <c r="D4" s="4">
        <v>6760</v>
      </c>
      <c r="E4" s="4">
        <v>4568</v>
      </c>
      <c r="F4" s="4">
        <v>7834</v>
      </c>
      <c r="G4" s="4">
        <f t="shared" si="0"/>
        <v>25940</v>
      </c>
      <c r="H4" s="4"/>
    </row>
    <row r="5" spans="2:8" x14ac:dyDescent="0.25">
      <c r="B5" s="4" t="s">
        <v>10</v>
      </c>
      <c r="C5" s="4">
        <v>233</v>
      </c>
      <c r="D5" s="4">
        <v>532</v>
      </c>
      <c r="E5" s="4">
        <v>525</v>
      </c>
      <c r="F5" s="4">
        <v>652</v>
      </c>
      <c r="G5" s="4">
        <f t="shared" si="0"/>
        <v>1942</v>
      </c>
      <c r="H5" s="4"/>
    </row>
    <row r="6" spans="2:8" x14ac:dyDescent="0.25">
      <c r="B6" s="4" t="s">
        <v>11</v>
      </c>
      <c r="C6" s="4">
        <v>354</v>
      </c>
      <c r="D6" s="4">
        <v>633</v>
      </c>
      <c r="E6" s="4">
        <v>422</v>
      </c>
      <c r="F6" s="4">
        <v>255</v>
      </c>
      <c r="G6" s="4">
        <f t="shared" si="0"/>
        <v>1664</v>
      </c>
      <c r="H6" s="4"/>
    </row>
    <row r="7" spans="2:8" x14ac:dyDescent="0.25">
      <c r="B7" s="4" t="s">
        <v>12</v>
      </c>
      <c r="C7" s="4">
        <v>255</v>
      </c>
      <c r="D7" s="4">
        <v>525</v>
      </c>
      <c r="E7" s="4">
        <v>252</v>
      </c>
      <c r="F7" s="4">
        <v>624</v>
      </c>
      <c r="G7" s="4">
        <f t="shared" si="0"/>
        <v>1656</v>
      </c>
      <c r="H7" s="4"/>
    </row>
    <row r="8" spans="2:8" x14ac:dyDescent="0.25">
      <c r="B8" s="4" t="s">
        <v>13</v>
      </c>
      <c r="C8" s="4">
        <v>422</v>
      </c>
      <c r="D8" s="4">
        <v>642</v>
      </c>
      <c r="E8" s="4">
        <v>642</v>
      </c>
      <c r="F8" s="4">
        <v>624</v>
      </c>
      <c r="G8" s="4">
        <f t="shared" si="0"/>
        <v>2330</v>
      </c>
      <c r="H8" s="4"/>
    </row>
    <row r="9" spans="2:8" x14ac:dyDescent="0.25">
      <c r="B9" s="4" t="s">
        <v>14</v>
      </c>
      <c r="C9" s="4">
        <v>854</v>
      </c>
      <c r="D9" s="4">
        <v>364</v>
      </c>
      <c r="E9" s="4">
        <v>474</v>
      </c>
      <c r="F9" s="4">
        <v>743</v>
      </c>
      <c r="G9" s="4">
        <f t="shared" si="0"/>
        <v>2435</v>
      </c>
      <c r="H9" s="4"/>
    </row>
    <row r="10" spans="2:8" x14ac:dyDescent="0.25">
      <c r="B10" s="4" t="s">
        <v>15</v>
      </c>
      <c r="C10" s="4">
        <v>3634</v>
      </c>
      <c r="D10" s="4">
        <v>6344</v>
      </c>
      <c r="E10" s="4">
        <v>6423</v>
      </c>
      <c r="F10" s="4">
        <v>2546</v>
      </c>
      <c r="G10" s="4">
        <f t="shared" si="0"/>
        <v>18947</v>
      </c>
      <c r="H10" s="4"/>
    </row>
    <row r="11" spans="2:8" x14ac:dyDescent="0.25">
      <c r="B11" s="4" t="s">
        <v>16</v>
      </c>
      <c r="C11" s="4">
        <v>356</v>
      </c>
      <c r="D11" s="4">
        <v>634</v>
      </c>
      <c r="E11" s="4">
        <v>632</v>
      </c>
      <c r="F11" s="4">
        <v>743</v>
      </c>
      <c r="G11" s="4">
        <f t="shared" si="0"/>
        <v>2365</v>
      </c>
      <c r="H11" s="4"/>
    </row>
    <row r="14" spans="2:8" x14ac:dyDescent="0.25">
      <c r="B14" s="5" t="s">
        <v>17</v>
      </c>
      <c r="C14" s="5"/>
      <c r="D14" s="5"/>
      <c r="E14" s="5"/>
      <c r="F14" s="5"/>
      <c r="G14" s="5"/>
      <c r="H14" s="5"/>
    </row>
    <row r="17" spans="2:2" x14ac:dyDescent="0.25">
      <c r="B17" s="1" t="s">
        <v>18</v>
      </c>
    </row>
    <row r="18" spans="2:2" x14ac:dyDescent="0.25">
      <c r="B18" s="2" t="s">
        <v>19</v>
      </c>
    </row>
    <row r="19" spans="2:2" x14ac:dyDescent="0.25">
      <c r="B19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J1" sqref="J1"/>
    </sheetView>
  </sheetViews>
  <sheetFormatPr defaultRowHeight="15" x14ac:dyDescent="0.25"/>
  <cols>
    <col min="1" max="1" width="9.140625" style="2"/>
    <col min="2" max="2" width="24.28515625" style="2" customWidth="1"/>
    <col min="3" max="16384" width="9.140625" style="2"/>
  </cols>
  <sheetData>
    <row r="1" spans="2:8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x14ac:dyDescent="0.25">
      <c r="B2" s="4" t="s">
        <v>7</v>
      </c>
      <c r="C2" s="4">
        <v>534</v>
      </c>
      <c r="D2" s="4">
        <v>423</v>
      </c>
      <c r="E2" s="4">
        <v>521</v>
      </c>
      <c r="F2" s="4">
        <v>625</v>
      </c>
      <c r="G2" s="4">
        <f t="shared" ref="G2:G11" si="0">SUM(C2:F2)</f>
        <v>2103</v>
      </c>
      <c r="H2" s="4"/>
    </row>
    <row r="3" spans="2:8" x14ac:dyDescent="0.25">
      <c r="B3" s="4" t="s">
        <v>8</v>
      </c>
      <c r="C3" s="4">
        <v>654</v>
      </c>
      <c r="D3" s="4">
        <v>634</v>
      </c>
      <c r="E3" s="4">
        <v>326</v>
      </c>
      <c r="F3" s="4">
        <v>754</v>
      </c>
      <c r="G3" s="4">
        <f t="shared" si="0"/>
        <v>2368</v>
      </c>
      <c r="H3" s="4"/>
    </row>
    <row r="4" spans="2:8" x14ac:dyDescent="0.25">
      <c r="B4" s="4" t="s">
        <v>9</v>
      </c>
      <c r="C4" s="4">
        <v>6778</v>
      </c>
      <c r="D4" s="4">
        <v>6760</v>
      </c>
      <c r="E4" s="4">
        <v>4568</v>
      </c>
      <c r="F4" s="4">
        <v>7834</v>
      </c>
      <c r="G4" s="4">
        <f t="shared" si="0"/>
        <v>25940</v>
      </c>
      <c r="H4" s="4"/>
    </row>
    <row r="5" spans="2:8" x14ac:dyDescent="0.25">
      <c r="B5" s="4" t="s">
        <v>10</v>
      </c>
      <c r="C5" s="4">
        <v>233</v>
      </c>
      <c r="D5" s="4">
        <v>532</v>
      </c>
      <c r="E5" s="4">
        <v>525</v>
      </c>
      <c r="F5" s="4">
        <v>652</v>
      </c>
      <c r="G5" s="4">
        <f t="shared" si="0"/>
        <v>1942</v>
      </c>
      <c r="H5" s="4"/>
    </row>
    <row r="6" spans="2:8" x14ac:dyDescent="0.25">
      <c r="B6" s="4" t="s">
        <v>11</v>
      </c>
      <c r="C6" s="4">
        <v>354</v>
      </c>
      <c r="D6" s="4">
        <v>633</v>
      </c>
      <c r="E6" s="4">
        <v>422</v>
      </c>
      <c r="F6" s="4">
        <v>255</v>
      </c>
      <c r="G6" s="4">
        <f t="shared" si="0"/>
        <v>1664</v>
      </c>
      <c r="H6" s="4"/>
    </row>
    <row r="7" spans="2:8" x14ac:dyDescent="0.25">
      <c r="B7" s="4" t="s">
        <v>12</v>
      </c>
      <c r="C7" s="4">
        <v>255</v>
      </c>
      <c r="D7" s="4">
        <v>525</v>
      </c>
      <c r="E7" s="4">
        <v>252</v>
      </c>
      <c r="F7" s="4">
        <v>624</v>
      </c>
      <c r="G7" s="4">
        <f t="shared" si="0"/>
        <v>1656</v>
      </c>
      <c r="H7" s="4"/>
    </row>
    <row r="8" spans="2:8" x14ac:dyDescent="0.25">
      <c r="B8" s="4" t="s">
        <v>13</v>
      </c>
      <c r="C8" s="4">
        <v>422</v>
      </c>
      <c r="D8" s="4">
        <v>642</v>
      </c>
      <c r="E8" s="4">
        <v>642</v>
      </c>
      <c r="F8" s="4">
        <v>624</v>
      </c>
      <c r="G8" s="4">
        <f t="shared" si="0"/>
        <v>2330</v>
      </c>
      <c r="H8" s="4"/>
    </row>
    <row r="9" spans="2:8" x14ac:dyDescent="0.25">
      <c r="B9" s="4" t="s">
        <v>14</v>
      </c>
      <c r="C9" s="4">
        <v>854</v>
      </c>
      <c r="D9" s="4">
        <v>364</v>
      </c>
      <c r="E9" s="4">
        <v>474</v>
      </c>
      <c r="F9" s="4">
        <v>743</v>
      </c>
      <c r="G9" s="4">
        <f t="shared" si="0"/>
        <v>2435</v>
      </c>
      <c r="H9" s="4"/>
    </row>
    <row r="10" spans="2:8" x14ac:dyDescent="0.25">
      <c r="B10" s="4" t="s">
        <v>15</v>
      </c>
      <c r="C10" s="4">
        <v>3634</v>
      </c>
      <c r="D10" s="4">
        <v>6344</v>
      </c>
      <c r="E10" s="4">
        <v>6423</v>
      </c>
      <c r="F10" s="4">
        <v>2546</v>
      </c>
      <c r="G10" s="4">
        <f t="shared" si="0"/>
        <v>18947</v>
      </c>
      <c r="H10" s="4"/>
    </row>
    <row r="11" spans="2:8" x14ac:dyDescent="0.25">
      <c r="B11" s="4" t="s">
        <v>16</v>
      </c>
      <c r="C11" s="4">
        <v>356</v>
      </c>
      <c r="D11" s="4">
        <v>634</v>
      </c>
      <c r="E11" s="4">
        <v>632</v>
      </c>
      <c r="F11" s="4">
        <v>743</v>
      </c>
      <c r="G11" s="4">
        <f t="shared" si="0"/>
        <v>2365</v>
      </c>
      <c r="H11" s="4"/>
    </row>
    <row r="14" spans="2:8" x14ac:dyDescent="0.25">
      <c r="B14" s="5" t="s">
        <v>21</v>
      </c>
      <c r="C14" s="5"/>
      <c r="D14" s="5"/>
      <c r="E14" s="5"/>
      <c r="F14" s="5"/>
      <c r="G14" s="5"/>
      <c r="H14" s="5"/>
    </row>
    <row r="17" spans="2:2" x14ac:dyDescent="0.25">
      <c r="B17" s="1" t="s">
        <v>18</v>
      </c>
    </row>
    <row r="18" spans="2:2" x14ac:dyDescent="0.25">
      <c r="B18" s="2" t="s">
        <v>22</v>
      </c>
    </row>
    <row r="19" spans="2:2" x14ac:dyDescent="0.25">
      <c r="B19" s="2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workbookViewId="0">
      <selection activeCell="G15" sqref="G15"/>
    </sheetView>
  </sheetViews>
  <sheetFormatPr defaultRowHeight="15" x14ac:dyDescent="0.25"/>
  <cols>
    <col min="2" max="2" width="10.5703125" bestFit="1" customWidth="1"/>
    <col min="3" max="3" width="10.140625" customWidth="1"/>
    <col min="4" max="4" width="12.28515625" bestFit="1" customWidth="1"/>
    <col min="5" max="5" width="8.42578125" bestFit="1" customWidth="1"/>
    <col min="11" max="11" width="10" bestFit="1" customWidth="1"/>
  </cols>
  <sheetData>
    <row r="1" spans="2:12" x14ac:dyDescent="0.25">
      <c r="B1" s="3" t="s">
        <v>23</v>
      </c>
      <c r="C1" s="3" t="s">
        <v>24</v>
      </c>
      <c r="D1" s="3" t="s">
        <v>25</v>
      </c>
      <c r="E1" s="3" t="s">
        <v>26</v>
      </c>
      <c r="G1" s="6" t="s">
        <v>93</v>
      </c>
    </row>
    <row r="2" spans="2:12" x14ac:dyDescent="0.25">
      <c r="B2" s="4" t="s">
        <v>27</v>
      </c>
      <c r="C2" s="4" t="s">
        <v>43</v>
      </c>
      <c r="D2" s="4" t="s">
        <v>47</v>
      </c>
      <c r="E2" s="4">
        <v>34196</v>
      </c>
    </row>
    <row r="3" spans="2:12" x14ac:dyDescent="0.25">
      <c r="B3" s="4" t="s">
        <v>28</v>
      </c>
      <c r="C3" s="4" t="s">
        <v>44</v>
      </c>
      <c r="D3" s="4" t="s">
        <v>48</v>
      </c>
      <c r="E3" s="4">
        <v>26088</v>
      </c>
      <c r="G3" s="3" t="s">
        <v>24</v>
      </c>
      <c r="H3" s="3" t="s">
        <v>26</v>
      </c>
      <c r="J3" s="3" t="s">
        <v>24</v>
      </c>
      <c r="K3" s="3" t="s">
        <v>25</v>
      </c>
      <c r="L3" s="3" t="s">
        <v>26</v>
      </c>
    </row>
    <row r="4" spans="2:12" x14ac:dyDescent="0.25">
      <c r="B4" s="4" t="s">
        <v>29</v>
      </c>
      <c r="C4" s="4" t="s">
        <v>44</v>
      </c>
      <c r="D4" s="4" t="s">
        <v>47</v>
      </c>
      <c r="E4" s="4">
        <v>25565</v>
      </c>
      <c r="G4" s="4" t="s">
        <v>43</v>
      </c>
      <c r="H4" s="4">
        <f>SUMIF($C$2:$C$17,G4,$E$1:$E$17)</f>
        <v>130840</v>
      </c>
      <c r="J4" s="4" t="s">
        <v>43</v>
      </c>
      <c r="K4" s="4" t="s">
        <v>47</v>
      </c>
      <c r="L4" s="4">
        <f>SUMIFS($E$1:$E$17,$C$1:$C$17,J4,$D$1:$D$17,K4)</f>
        <v>34196</v>
      </c>
    </row>
    <row r="5" spans="2:12" x14ac:dyDescent="0.25">
      <c r="B5" s="4" t="s">
        <v>30</v>
      </c>
      <c r="C5" s="4" t="s">
        <v>45</v>
      </c>
      <c r="D5" s="4" t="s">
        <v>48</v>
      </c>
      <c r="E5" s="4">
        <v>30864</v>
      </c>
      <c r="G5" s="4" t="s">
        <v>44</v>
      </c>
      <c r="H5" s="4">
        <f t="shared" ref="H5:H7" si="0">SUMIF($C$2:$C$17,G5,$E$1:$E$17)</f>
        <v>188524</v>
      </c>
      <c r="J5" s="4" t="s">
        <v>44</v>
      </c>
      <c r="K5" s="4" t="s">
        <v>48</v>
      </c>
      <c r="L5" s="4">
        <f t="shared" ref="L5:L7" si="1">SUMIFS($E$1:$E$17,$C$1:$C$17,J5,$D$1:$D$17,K5)</f>
        <v>64034</v>
      </c>
    </row>
    <row r="6" spans="2:12" x14ac:dyDescent="0.25">
      <c r="B6" s="4" t="s">
        <v>42</v>
      </c>
      <c r="C6" s="4" t="s">
        <v>45</v>
      </c>
      <c r="D6" s="4" t="s">
        <v>49</v>
      </c>
      <c r="E6" s="4">
        <v>46361</v>
      </c>
      <c r="G6" s="4" t="s">
        <v>45</v>
      </c>
      <c r="H6" s="4">
        <f t="shared" si="0"/>
        <v>115873</v>
      </c>
      <c r="J6" s="4" t="s">
        <v>45</v>
      </c>
      <c r="K6" s="4" t="s">
        <v>50</v>
      </c>
      <c r="L6" s="4">
        <f t="shared" si="1"/>
        <v>0</v>
      </c>
    </row>
    <row r="7" spans="2:12" x14ac:dyDescent="0.25">
      <c r="B7" s="4" t="s">
        <v>31</v>
      </c>
      <c r="C7" s="4" t="s">
        <v>43</v>
      </c>
      <c r="D7" s="4" t="s">
        <v>50</v>
      </c>
      <c r="E7" s="4">
        <v>41096</v>
      </c>
      <c r="G7" s="4" t="s">
        <v>46</v>
      </c>
      <c r="H7" s="4">
        <f t="shared" si="0"/>
        <v>121517</v>
      </c>
      <c r="J7" s="4" t="s">
        <v>46</v>
      </c>
      <c r="K7" s="4" t="s">
        <v>50</v>
      </c>
      <c r="L7" s="4">
        <f t="shared" si="1"/>
        <v>38049</v>
      </c>
    </row>
    <row r="8" spans="2:12" x14ac:dyDescent="0.25">
      <c r="B8" s="4" t="s">
        <v>32</v>
      </c>
      <c r="C8" s="4" t="s">
        <v>44</v>
      </c>
      <c r="D8" s="4" t="s">
        <v>47</v>
      </c>
      <c r="E8" s="4">
        <v>48471</v>
      </c>
    </row>
    <row r="9" spans="2:12" x14ac:dyDescent="0.25">
      <c r="B9" s="4" t="s">
        <v>33</v>
      </c>
      <c r="C9" s="4" t="s">
        <v>44</v>
      </c>
      <c r="D9" s="4" t="s">
        <v>51</v>
      </c>
      <c r="E9" s="4">
        <v>36298</v>
      </c>
    </row>
    <row r="10" spans="2:12" x14ac:dyDescent="0.25">
      <c r="B10" s="4" t="s">
        <v>34</v>
      </c>
      <c r="C10" s="4" t="s">
        <v>46</v>
      </c>
      <c r="D10" s="4" t="s">
        <v>53</v>
      </c>
      <c r="E10" s="4">
        <v>47273</v>
      </c>
      <c r="G10" s="7" t="s">
        <v>54</v>
      </c>
    </row>
    <row r="11" spans="2:12" x14ac:dyDescent="0.25">
      <c r="B11" s="4" t="s">
        <v>35</v>
      </c>
      <c r="C11" s="4" t="s">
        <v>46</v>
      </c>
      <c r="D11" s="4" t="s">
        <v>50</v>
      </c>
      <c r="E11" s="4">
        <v>38049</v>
      </c>
      <c r="G11" t="s">
        <v>55</v>
      </c>
    </row>
    <row r="12" spans="2:12" x14ac:dyDescent="0.25">
      <c r="B12" s="4" t="s">
        <v>36</v>
      </c>
      <c r="C12" s="4" t="s">
        <v>43</v>
      </c>
      <c r="D12" s="4" t="s">
        <v>50</v>
      </c>
      <c r="E12" s="4">
        <v>46430</v>
      </c>
      <c r="G12" t="s">
        <v>56</v>
      </c>
    </row>
    <row r="13" spans="2:12" x14ac:dyDescent="0.25">
      <c r="B13" s="4" t="s">
        <v>37</v>
      </c>
      <c r="C13" s="4" t="s">
        <v>43</v>
      </c>
      <c r="D13" s="4" t="s">
        <v>51</v>
      </c>
      <c r="E13" s="4">
        <v>27701</v>
      </c>
    </row>
    <row r="14" spans="2:12" x14ac:dyDescent="0.25">
      <c r="B14" s="4" t="s">
        <v>38</v>
      </c>
      <c r="C14" s="4" t="s">
        <v>45</v>
      </c>
      <c r="D14" s="4" t="s">
        <v>52</v>
      </c>
      <c r="E14" s="4">
        <v>31743</v>
      </c>
    </row>
    <row r="15" spans="2:12" x14ac:dyDescent="0.25">
      <c r="B15" s="4" t="s">
        <v>39</v>
      </c>
      <c r="C15" s="4" t="s">
        <v>45</v>
      </c>
      <c r="D15" s="4" t="s">
        <v>52</v>
      </c>
      <c r="E15" s="4">
        <v>38673</v>
      </c>
    </row>
    <row r="16" spans="2:12" x14ac:dyDescent="0.25">
      <c r="B16" s="4" t="s">
        <v>40</v>
      </c>
      <c r="C16" s="4" t="s">
        <v>44</v>
      </c>
      <c r="D16" s="4" t="s">
        <v>48</v>
      </c>
      <c r="E16" s="4">
        <v>37946</v>
      </c>
    </row>
    <row r="17" spans="2:5" x14ac:dyDescent="0.25">
      <c r="B17" s="4" t="s">
        <v>41</v>
      </c>
      <c r="C17" s="4" t="s">
        <v>46</v>
      </c>
      <c r="D17" s="4" t="s">
        <v>48</v>
      </c>
      <c r="E17" s="4">
        <v>34467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workbookViewId="0">
      <selection activeCell="G17" sqref="G17"/>
    </sheetView>
  </sheetViews>
  <sheetFormatPr defaultRowHeight="15" x14ac:dyDescent="0.25"/>
  <cols>
    <col min="1" max="1" width="10.7109375" bestFit="1" customWidth="1"/>
    <col min="8" max="8" width="10.7109375" customWidth="1"/>
    <col min="13" max="13" width="10" bestFit="1" customWidth="1"/>
    <col min="14" max="14" width="10.7109375" bestFit="1" customWidth="1"/>
  </cols>
  <sheetData>
    <row r="1" spans="2:14" x14ac:dyDescent="0.25">
      <c r="B1" s="3" t="s">
        <v>23</v>
      </c>
      <c r="C1" s="3" t="s">
        <v>24</v>
      </c>
      <c r="D1" s="3" t="s">
        <v>25</v>
      </c>
      <c r="E1" s="3" t="s">
        <v>26</v>
      </c>
      <c r="G1" s="6" t="s">
        <v>57</v>
      </c>
    </row>
    <row r="2" spans="2:14" x14ac:dyDescent="0.25">
      <c r="B2" s="4" t="s">
        <v>27</v>
      </c>
      <c r="C2" s="4" t="s">
        <v>43</v>
      </c>
      <c r="D2" s="4" t="s">
        <v>47</v>
      </c>
      <c r="E2" s="4">
        <v>34196</v>
      </c>
    </row>
    <row r="3" spans="2:14" x14ac:dyDescent="0.25">
      <c r="B3" s="4" t="s">
        <v>28</v>
      </c>
      <c r="C3" s="4" t="s">
        <v>44</v>
      </c>
      <c r="D3" s="4" t="s">
        <v>48</v>
      </c>
      <c r="E3" s="4">
        <v>26088</v>
      </c>
      <c r="G3" s="3" t="s">
        <v>24</v>
      </c>
      <c r="H3" s="3" t="s">
        <v>58</v>
      </c>
      <c r="L3" s="3" t="s">
        <v>24</v>
      </c>
      <c r="M3" s="3" t="s">
        <v>25</v>
      </c>
      <c r="N3" s="3" t="s">
        <v>58</v>
      </c>
    </row>
    <row r="4" spans="2:14" x14ac:dyDescent="0.25">
      <c r="B4" s="4" t="s">
        <v>29</v>
      </c>
      <c r="C4" s="4" t="s">
        <v>44</v>
      </c>
      <c r="D4" s="4" t="s">
        <v>47</v>
      </c>
      <c r="E4" s="4">
        <v>25565</v>
      </c>
      <c r="G4" s="4" t="s">
        <v>43</v>
      </c>
      <c r="H4" s="4">
        <f>COUNTIF($C$1:$C$17,G4)</f>
        <v>4</v>
      </c>
      <c r="L4" s="4" t="s">
        <v>43</v>
      </c>
      <c r="M4" s="4" t="s">
        <v>47</v>
      </c>
      <c r="N4" s="4">
        <f>COUNTIFS($C$1:$C$17,L4,$D$1:$D$17,M4)</f>
        <v>1</v>
      </c>
    </row>
    <row r="5" spans="2:14" x14ac:dyDescent="0.25">
      <c r="B5" s="4" t="s">
        <v>30</v>
      </c>
      <c r="C5" s="4" t="s">
        <v>45</v>
      </c>
      <c r="D5" s="4" t="s">
        <v>48</v>
      </c>
      <c r="E5" s="4">
        <v>30864</v>
      </c>
      <c r="G5" s="4" t="s">
        <v>44</v>
      </c>
      <c r="H5" s="4">
        <f t="shared" ref="H5:H7" si="0">COUNTIF($C$1:$C$17,G5)</f>
        <v>5</v>
      </c>
      <c r="L5" s="4" t="s">
        <v>44</v>
      </c>
      <c r="M5" s="4" t="s">
        <v>48</v>
      </c>
      <c r="N5" s="4">
        <f t="shared" ref="N5:N7" si="1">COUNTIFS($C$1:$C$17,L5,$D$1:$D$17,M5)</f>
        <v>2</v>
      </c>
    </row>
    <row r="6" spans="2:14" x14ac:dyDescent="0.25">
      <c r="B6" s="4" t="s">
        <v>42</v>
      </c>
      <c r="C6" s="4" t="s">
        <v>45</v>
      </c>
      <c r="D6" s="4" t="s">
        <v>49</v>
      </c>
      <c r="E6" s="4">
        <v>46361</v>
      </c>
      <c r="G6" s="4" t="s">
        <v>45</v>
      </c>
      <c r="H6" s="4">
        <f t="shared" si="0"/>
        <v>4</v>
      </c>
      <c r="L6" s="4" t="s">
        <v>45</v>
      </c>
      <c r="M6" s="4" t="s">
        <v>50</v>
      </c>
      <c r="N6" s="4">
        <f t="shared" si="1"/>
        <v>0</v>
      </c>
    </row>
    <row r="7" spans="2:14" x14ac:dyDescent="0.25">
      <c r="B7" s="4" t="s">
        <v>31</v>
      </c>
      <c r="C7" s="4" t="s">
        <v>43</v>
      </c>
      <c r="D7" s="4" t="s">
        <v>50</v>
      </c>
      <c r="E7" s="4">
        <v>41096</v>
      </c>
      <c r="G7" s="4" t="s">
        <v>46</v>
      </c>
      <c r="H7" s="4">
        <f t="shared" si="0"/>
        <v>3</v>
      </c>
      <c r="L7" s="4" t="s">
        <v>46</v>
      </c>
      <c r="M7" s="4" t="s">
        <v>50</v>
      </c>
      <c r="N7" s="4">
        <f t="shared" si="1"/>
        <v>1</v>
      </c>
    </row>
    <row r="8" spans="2:14" x14ac:dyDescent="0.25">
      <c r="B8" s="4" t="s">
        <v>32</v>
      </c>
      <c r="C8" s="4" t="s">
        <v>44</v>
      </c>
      <c r="D8" s="4" t="s">
        <v>47</v>
      </c>
      <c r="E8" s="4">
        <v>48471</v>
      </c>
    </row>
    <row r="9" spans="2:14" x14ac:dyDescent="0.25">
      <c r="B9" s="4" t="s">
        <v>33</v>
      </c>
      <c r="C9" s="4" t="s">
        <v>44</v>
      </c>
      <c r="D9" s="4" t="s">
        <v>51</v>
      </c>
      <c r="E9" s="4">
        <v>36298</v>
      </c>
    </row>
    <row r="10" spans="2:14" x14ac:dyDescent="0.25">
      <c r="B10" s="4" t="s">
        <v>34</v>
      </c>
      <c r="C10" s="4" t="s">
        <v>46</v>
      </c>
      <c r="D10" s="4" t="s">
        <v>53</v>
      </c>
      <c r="E10" s="4">
        <v>47273</v>
      </c>
      <c r="G10" s="7" t="s">
        <v>54</v>
      </c>
    </row>
    <row r="11" spans="2:14" x14ac:dyDescent="0.25">
      <c r="B11" s="4" t="s">
        <v>35</v>
      </c>
      <c r="C11" s="4" t="s">
        <v>46</v>
      </c>
      <c r="D11" s="4" t="s">
        <v>50</v>
      </c>
      <c r="E11" s="4">
        <v>38049</v>
      </c>
      <c r="G11" t="s">
        <v>59</v>
      </c>
    </row>
    <row r="12" spans="2:14" x14ac:dyDescent="0.25">
      <c r="B12" s="4" t="s">
        <v>36</v>
      </c>
      <c r="C12" s="4" t="s">
        <v>43</v>
      </c>
      <c r="D12" s="4" t="s">
        <v>50</v>
      </c>
      <c r="E12" s="4">
        <v>46430</v>
      </c>
      <c r="G12" t="s">
        <v>60</v>
      </c>
    </row>
    <row r="13" spans="2:14" x14ac:dyDescent="0.25">
      <c r="B13" s="4" t="s">
        <v>37</v>
      </c>
      <c r="C13" s="4" t="s">
        <v>43</v>
      </c>
      <c r="D13" s="4" t="s">
        <v>51</v>
      </c>
      <c r="E13" s="4">
        <v>27701</v>
      </c>
    </row>
    <row r="14" spans="2:14" x14ac:dyDescent="0.25">
      <c r="B14" s="4" t="s">
        <v>38</v>
      </c>
      <c r="C14" s="4" t="s">
        <v>45</v>
      </c>
      <c r="D14" s="4" t="s">
        <v>52</v>
      </c>
      <c r="E14" s="4">
        <v>31743</v>
      </c>
      <c r="G14" t="s">
        <v>61</v>
      </c>
    </row>
    <row r="15" spans="2:14" x14ac:dyDescent="0.25">
      <c r="B15" s="4" t="s">
        <v>39</v>
      </c>
      <c r="C15" s="4" t="s">
        <v>45</v>
      </c>
      <c r="D15" s="4" t="s">
        <v>52</v>
      </c>
      <c r="E15" s="4">
        <v>38673</v>
      </c>
      <c r="G15" t="s">
        <v>62</v>
      </c>
    </row>
    <row r="16" spans="2:14" x14ac:dyDescent="0.25">
      <c r="B16" s="4" t="s">
        <v>40</v>
      </c>
      <c r="C16" s="4" t="s">
        <v>44</v>
      </c>
      <c r="D16" s="4" t="s">
        <v>48</v>
      </c>
      <c r="E16" s="4">
        <v>37946</v>
      </c>
    </row>
    <row r="17" spans="2:5" x14ac:dyDescent="0.25">
      <c r="B17" s="4" t="s">
        <v>41</v>
      </c>
      <c r="C17" s="4" t="s">
        <v>46</v>
      </c>
      <c r="D17" s="4" t="s">
        <v>48</v>
      </c>
      <c r="E17" s="4">
        <v>34467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workbookViewId="0">
      <selection activeCell="G15" sqref="G15"/>
    </sheetView>
  </sheetViews>
  <sheetFormatPr defaultRowHeight="15" x14ac:dyDescent="0.25"/>
  <cols>
    <col min="2" max="2" width="10.5703125" customWidth="1"/>
    <col min="3" max="3" width="10.140625" customWidth="1"/>
    <col min="4" max="4" width="12.28515625" customWidth="1"/>
    <col min="5" max="5" width="8.42578125" customWidth="1"/>
    <col min="11" max="11" width="10" customWidth="1"/>
  </cols>
  <sheetData>
    <row r="1" spans="2:13" x14ac:dyDescent="0.25">
      <c r="B1" s="3" t="s">
        <v>23</v>
      </c>
      <c r="C1" s="3" t="s">
        <v>24</v>
      </c>
      <c r="D1" s="3" t="s">
        <v>25</v>
      </c>
      <c r="E1" s="3" t="s">
        <v>26</v>
      </c>
      <c r="G1" s="6" t="s">
        <v>65</v>
      </c>
    </row>
    <row r="2" spans="2:13" x14ac:dyDescent="0.25">
      <c r="B2" s="4" t="s">
        <v>27</v>
      </c>
      <c r="C2" s="4" t="s">
        <v>43</v>
      </c>
      <c r="D2" s="4" t="s">
        <v>47</v>
      </c>
      <c r="E2" s="4">
        <v>34196</v>
      </c>
    </row>
    <row r="3" spans="2:13" x14ac:dyDescent="0.25">
      <c r="B3" s="4" t="s">
        <v>28</v>
      </c>
      <c r="C3" s="4" t="s">
        <v>44</v>
      </c>
      <c r="D3" s="4" t="s">
        <v>48</v>
      </c>
      <c r="E3" s="4">
        <v>26088</v>
      </c>
      <c r="G3" s="3" t="s">
        <v>24</v>
      </c>
      <c r="H3" s="3" t="s">
        <v>26</v>
      </c>
      <c r="K3" s="3" t="s">
        <v>24</v>
      </c>
      <c r="L3" s="3" t="s">
        <v>25</v>
      </c>
      <c r="M3" s="3" t="s">
        <v>26</v>
      </c>
    </row>
    <row r="4" spans="2:13" x14ac:dyDescent="0.25">
      <c r="B4" s="4" t="s">
        <v>29</v>
      </c>
      <c r="C4" s="4" t="s">
        <v>44</v>
      </c>
      <c r="D4" s="4" t="s">
        <v>47</v>
      </c>
      <c r="E4" s="4">
        <v>25565</v>
      </c>
      <c r="G4" s="4" t="s">
        <v>43</v>
      </c>
      <c r="H4" s="4"/>
      <c r="K4" s="4" t="s">
        <v>43</v>
      </c>
      <c r="L4" s="4" t="s">
        <v>47</v>
      </c>
      <c r="M4" s="4"/>
    </row>
    <row r="5" spans="2:13" x14ac:dyDescent="0.25">
      <c r="B5" s="4" t="s">
        <v>30</v>
      </c>
      <c r="C5" s="4" t="s">
        <v>45</v>
      </c>
      <c r="D5" s="4" t="s">
        <v>48</v>
      </c>
      <c r="E5" s="4">
        <v>30864</v>
      </c>
      <c r="G5" s="4" t="s">
        <v>44</v>
      </c>
      <c r="H5" s="4"/>
      <c r="K5" s="4" t="s">
        <v>44</v>
      </c>
      <c r="L5" s="4" t="s">
        <v>48</v>
      </c>
      <c r="M5" s="4"/>
    </row>
    <row r="6" spans="2:13" x14ac:dyDescent="0.25">
      <c r="B6" s="4" t="s">
        <v>42</v>
      </c>
      <c r="C6" s="4" t="s">
        <v>45</v>
      </c>
      <c r="D6" s="4" t="s">
        <v>49</v>
      </c>
      <c r="E6" s="4">
        <v>46361</v>
      </c>
      <c r="G6" s="4" t="s">
        <v>45</v>
      </c>
      <c r="H6" s="4"/>
      <c r="K6" s="4" t="s">
        <v>45</v>
      </c>
      <c r="L6" s="4" t="s">
        <v>50</v>
      </c>
      <c r="M6" s="4"/>
    </row>
    <row r="7" spans="2:13" x14ac:dyDescent="0.25">
      <c r="B7" s="4" t="s">
        <v>31</v>
      </c>
      <c r="C7" s="4" t="s">
        <v>43</v>
      </c>
      <c r="D7" s="4" t="s">
        <v>50</v>
      </c>
      <c r="E7" s="4">
        <v>41096</v>
      </c>
      <c r="G7" s="4" t="s">
        <v>46</v>
      </c>
      <c r="H7" s="4"/>
      <c r="K7" s="4" t="s">
        <v>46</v>
      </c>
      <c r="L7" s="4" t="s">
        <v>50</v>
      </c>
      <c r="M7" s="4"/>
    </row>
    <row r="8" spans="2:13" x14ac:dyDescent="0.25">
      <c r="B8" s="4" t="s">
        <v>32</v>
      </c>
      <c r="C8" s="4" t="s">
        <v>44</v>
      </c>
      <c r="D8" s="4" t="s">
        <v>47</v>
      </c>
      <c r="E8" s="4">
        <v>48471</v>
      </c>
    </row>
    <row r="9" spans="2:13" x14ac:dyDescent="0.25">
      <c r="B9" s="4" t="s">
        <v>33</v>
      </c>
      <c r="C9" s="4" t="s">
        <v>44</v>
      </c>
      <c r="D9" s="4" t="s">
        <v>51</v>
      </c>
      <c r="E9" s="4">
        <v>36298</v>
      </c>
    </row>
    <row r="10" spans="2:13" x14ac:dyDescent="0.25">
      <c r="B10" s="4" t="s">
        <v>34</v>
      </c>
      <c r="C10" s="4" t="s">
        <v>46</v>
      </c>
      <c r="D10" s="4" t="s">
        <v>53</v>
      </c>
      <c r="E10" s="4">
        <v>47273</v>
      </c>
      <c r="G10" s="7" t="s">
        <v>54</v>
      </c>
    </row>
    <row r="11" spans="2:13" x14ac:dyDescent="0.25">
      <c r="B11" s="4" t="s">
        <v>35</v>
      </c>
      <c r="C11" s="4" t="s">
        <v>46</v>
      </c>
      <c r="D11" s="4" t="s">
        <v>50</v>
      </c>
      <c r="E11" s="4">
        <v>38049</v>
      </c>
      <c r="G11" t="s">
        <v>63</v>
      </c>
    </row>
    <row r="12" spans="2:13" x14ac:dyDescent="0.25">
      <c r="B12" s="4" t="s">
        <v>36</v>
      </c>
      <c r="C12" s="4" t="s">
        <v>43</v>
      </c>
      <c r="D12" s="4" t="s">
        <v>50</v>
      </c>
      <c r="E12" s="4">
        <v>46430</v>
      </c>
      <c r="G12" t="s">
        <v>64</v>
      </c>
    </row>
    <row r="13" spans="2:13" x14ac:dyDescent="0.25">
      <c r="B13" s="4" t="s">
        <v>37</v>
      </c>
      <c r="C13" s="4" t="s">
        <v>43</v>
      </c>
      <c r="D13" s="4" t="s">
        <v>51</v>
      </c>
      <c r="E13" s="4">
        <v>27701</v>
      </c>
    </row>
    <row r="14" spans="2:13" x14ac:dyDescent="0.25">
      <c r="B14" s="4" t="s">
        <v>38</v>
      </c>
      <c r="C14" s="4" t="s">
        <v>45</v>
      </c>
      <c r="D14" s="4" t="s">
        <v>52</v>
      </c>
      <c r="E14" s="4">
        <v>31743</v>
      </c>
    </row>
    <row r="15" spans="2:13" x14ac:dyDescent="0.25">
      <c r="B15" s="4" t="s">
        <v>39</v>
      </c>
      <c r="C15" s="4" t="s">
        <v>45</v>
      </c>
      <c r="D15" s="4" t="s">
        <v>52</v>
      </c>
      <c r="E15" s="4">
        <v>38673</v>
      </c>
    </row>
    <row r="16" spans="2:13" x14ac:dyDescent="0.25">
      <c r="B16" s="4" t="s">
        <v>40</v>
      </c>
      <c r="C16" s="4" t="s">
        <v>44</v>
      </c>
      <c r="D16" s="4" t="s">
        <v>48</v>
      </c>
      <c r="E16" s="4">
        <v>37946</v>
      </c>
    </row>
    <row r="17" spans="2:5" x14ac:dyDescent="0.25">
      <c r="B17" s="4" t="s">
        <v>41</v>
      </c>
      <c r="C17" s="4" t="s">
        <v>46</v>
      </c>
      <c r="D17" s="4" t="s">
        <v>48</v>
      </c>
      <c r="E17" s="4">
        <v>34467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workbookViewId="0">
      <selection activeCell="J7" sqref="J7"/>
    </sheetView>
  </sheetViews>
  <sheetFormatPr defaultRowHeight="15" x14ac:dyDescent="0.25"/>
  <cols>
    <col min="1" max="1" width="9.140625" style="14"/>
    <col min="2" max="2" width="24.28515625" style="14" bestFit="1" customWidth="1"/>
    <col min="3" max="16384" width="9.140625" style="14"/>
  </cols>
  <sheetData>
    <row r="1" spans="2:10" x14ac:dyDescent="0.25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7"/>
      <c r="J1" s="18" t="s">
        <v>66</v>
      </c>
    </row>
    <row r="2" spans="2:10" x14ac:dyDescent="0.25">
      <c r="B2" s="19" t="s">
        <v>7</v>
      </c>
      <c r="C2" s="15">
        <v>534</v>
      </c>
      <c r="D2" s="15">
        <v>423</v>
      </c>
      <c r="E2" s="15">
        <v>521</v>
      </c>
      <c r="F2" s="15">
        <v>625</v>
      </c>
      <c r="G2" s="15">
        <f t="shared" ref="G2:G11" si="0">SUM(C2:F2)</f>
        <v>2103</v>
      </c>
      <c r="H2" s="15" t="str">
        <f>IF(AND(C2&gt;300,D2&gt;400,E2&gt;500,F2&gt;600),"True","False")</f>
        <v>True</v>
      </c>
      <c r="I2" s="17"/>
      <c r="J2" s="18" t="s">
        <v>67</v>
      </c>
    </row>
    <row r="3" spans="2:10" x14ac:dyDescent="0.25">
      <c r="B3" s="19" t="s">
        <v>8</v>
      </c>
      <c r="C3" s="15">
        <v>654</v>
      </c>
      <c r="D3" s="15">
        <v>634</v>
      </c>
      <c r="E3" s="15">
        <v>326</v>
      </c>
      <c r="F3" s="15">
        <v>754</v>
      </c>
      <c r="G3" s="15">
        <f t="shared" si="0"/>
        <v>2368</v>
      </c>
      <c r="H3" s="15" t="str">
        <f t="shared" ref="H3:H11" si="1">IF(AND(C3&gt;300,D3&gt;400,E3&gt;500,F3&gt;600),"True","False")</f>
        <v>False</v>
      </c>
    </row>
    <row r="4" spans="2:10" x14ac:dyDescent="0.25">
      <c r="B4" s="19" t="s">
        <v>9</v>
      </c>
      <c r="C4" s="15">
        <v>6778</v>
      </c>
      <c r="D4" s="15">
        <v>6760</v>
      </c>
      <c r="E4" s="15">
        <v>4568</v>
      </c>
      <c r="F4" s="15">
        <v>7834</v>
      </c>
      <c r="G4" s="15">
        <f t="shared" si="0"/>
        <v>25940</v>
      </c>
      <c r="H4" s="15" t="str">
        <f t="shared" si="1"/>
        <v>True</v>
      </c>
    </row>
    <row r="5" spans="2:10" x14ac:dyDescent="0.25">
      <c r="B5" s="19" t="s">
        <v>10</v>
      </c>
      <c r="C5" s="15">
        <v>233</v>
      </c>
      <c r="D5" s="15">
        <v>532</v>
      </c>
      <c r="E5" s="15">
        <v>525</v>
      </c>
      <c r="F5" s="15">
        <v>652</v>
      </c>
      <c r="G5" s="15">
        <f t="shared" si="0"/>
        <v>1942</v>
      </c>
      <c r="H5" s="15" t="str">
        <f t="shared" si="1"/>
        <v>False</v>
      </c>
    </row>
    <row r="6" spans="2:10" x14ac:dyDescent="0.25">
      <c r="B6" s="19" t="s">
        <v>11</v>
      </c>
      <c r="C6" s="15">
        <v>354</v>
      </c>
      <c r="D6" s="15">
        <v>633</v>
      </c>
      <c r="E6" s="15">
        <v>422</v>
      </c>
      <c r="F6" s="15">
        <v>255</v>
      </c>
      <c r="G6" s="15">
        <f t="shared" si="0"/>
        <v>1664</v>
      </c>
      <c r="H6" s="15" t="str">
        <f t="shared" si="1"/>
        <v>False</v>
      </c>
    </row>
    <row r="7" spans="2:10" x14ac:dyDescent="0.25">
      <c r="B7" s="19" t="s">
        <v>12</v>
      </c>
      <c r="C7" s="15">
        <v>255</v>
      </c>
      <c r="D7" s="15">
        <v>525</v>
      </c>
      <c r="E7" s="15">
        <v>252</v>
      </c>
      <c r="F7" s="15">
        <v>624</v>
      </c>
      <c r="G7" s="15">
        <f t="shared" si="0"/>
        <v>1656</v>
      </c>
      <c r="H7" s="15" t="str">
        <f t="shared" si="1"/>
        <v>False</v>
      </c>
    </row>
    <row r="8" spans="2:10" x14ac:dyDescent="0.25">
      <c r="B8" s="19" t="s">
        <v>13</v>
      </c>
      <c r="C8" s="15">
        <v>422</v>
      </c>
      <c r="D8" s="15">
        <v>642</v>
      </c>
      <c r="E8" s="15">
        <v>642</v>
      </c>
      <c r="F8" s="15">
        <v>624</v>
      </c>
      <c r="G8" s="15">
        <f t="shared" si="0"/>
        <v>2330</v>
      </c>
      <c r="H8" s="15" t="str">
        <f t="shared" si="1"/>
        <v>True</v>
      </c>
    </row>
    <row r="9" spans="2:10" x14ac:dyDescent="0.25">
      <c r="B9" s="19" t="s">
        <v>14</v>
      </c>
      <c r="C9" s="15">
        <v>854</v>
      </c>
      <c r="D9" s="15">
        <v>364</v>
      </c>
      <c r="E9" s="15">
        <v>474</v>
      </c>
      <c r="F9" s="15">
        <v>743</v>
      </c>
      <c r="G9" s="15">
        <f t="shared" si="0"/>
        <v>2435</v>
      </c>
      <c r="H9" s="15" t="str">
        <f t="shared" si="1"/>
        <v>False</v>
      </c>
    </row>
    <row r="10" spans="2:10" x14ac:dyDescent="0.25">
      <c r="B10" s="19" t="s">
        <v>15</v>
      </c>
      <c r="C10" s="15">
        <v>3634</v>
      </c>
      <c r="D10" s="15">
        <v>6344</v>
      </c>
      <c r="E10" s="15">
        <v>6423</v>
      </c>
      <c r="F10" s="15">
        <v>2546</v>
      </c>
      <c r="G10" s="15">
        <f t="shared" si="0"/>
        <v>18947</v>
      </c>
      <c r="H10" s="15" t="str">
        <f t="shared" si="1"/>
        <v>True</v>
      </c>
    </row>
    <row r="11" spans="2:10" x14ac:dyDescent="0.25">
      <c r="B11" s="19" t="s">
        <v>16</v>
      </c>
      <c r="C11" s="15">
        <v>356</v>
      </c>
      <c r="D11" s="15">
        <v>634</v>
      </c>
      <c r="E11" s="15">
        <v>632</v>
      </c>
      <c r="F11" s="15">
        <v>743</v>
      </c>
      <c r="G11" s="15">
        <f t="shared" si="0"/>
        <v>2365</v>
      </c>
      <c r="H11" s="15" t="str">
        <f t="shared" si="1"/>
        <v>True</v>
      </c>
    </row>
    <row r="14" spans="2:10" x14ac:dyDescent="0.25">
      <c r="B14" s="16" t="s">
        <v>18</v>
      </c>
    </row>
    <row r="15" spans="2:10" x14ac:dyDescent="0.25">
      <c r="B15" s="17" t="s">
        <v>68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workbookViewId="0">
      <selection activeCell="H12" sqref="H12"/>
    </sheetView>
  </sheetViews>
  <sheetFormatPr defaultRowHeight="15" x14ac:dyDescent="0.25"/>
  <cols>
    <col min="2" max="2" width="10" customWidth="1"/>
    <col min="3" max="3" width="11.5703125" customWidth="1"/>
    <col min="4" max="4" width="12" bestFit="1" customWidth="1"/>
    <col min="5" max="5" width="15.7109375" bestFit="1" customWidth="1"/>
    <col min="6" max="6" width="18.42578125" bestFit="1" customWidth="1"/>
  </cols>
  <sheetData>
    <row r="1" spans="2:8" x14ac:dyDescent="0.25"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H1" s="6" t="s">
        <v>74</v>
      </c>
    </row>
    <row r="2" spans="2:8" x14ac:dyDescent="0.25">
      <c r="B2" s="4" t="s">
        <v>27</v>
      </c>
      <c r="C2" s="4">
        <v>2804</v>
      </c>
      <c r="D2" s="4">
        <v>3239</v>
      </c>
      <c r="E2" s="4">
        <f>D2-C2</f>
        <v>435</v>
      </c>
      <c r="F2" s="4" t="str">
        <f>IF(OR(C2&gt;2500,D2&gt;3200),"True","False")</f>
        <v>True</v>
      </c>
    </row>
    <row r="3" spans="2:8" x14ac:dyDescent="0.25">
      <c r="B3" s="4" t="s">
        <v>28</v>
      </c>
      <c r="C3" s="4">
        <v>2793</v>
      </c>
      <c r="D3" s="4">
        <v>3539</v>
      </c>
      <c r="E3" s="4">
        <f t="shared" ref="E3:E17" si="0">D3-C3</f>
        <v>746</v>
      </c>
      <c r="F3" s="4" t="str">
        <f t="shared" ref="F3:F17" si="1">IF(OR(C3&gt;2500,D3&gt;3200),"True","False")</f>
        <v>True</v>
      </c>
    </row>
    <row r="4" spans="2:8" x14ac:dyDescent="0.25">
      <c r="B4" s="4" t="s">
        <v>29</v>
      </c>
      <c r="C4" s="4">
        <v>3478</v>
      </c>
      <c r="D4" s="4">
        <v>3315</v>
      </c>
      <c r="E4" s="4">
        <f t="shared" si="0"/>
        <v>-163</v>
      </c>
      <c r="F4" s="4" t="str">
        <f t="shared" si="1"/>
        <v>True</v>
      </c>
      <c r="H4" s="7" t="s">
        <v>54</v>
      </c>
    </row>
    <row r="5" spans="2:8" x14ac:dyDescent="0.25">
      <c r="B5" s="4" t="s">
        <v>30</v>
      </c>
      <c r="C5" s="4">
        <v>2000</v>
      </c>
      <c r="D5" s="4">
        <v>3046</v>
      </c>
      <c r="E5" s="4">
        <f t="shared" si="0"/>
        <v>1046</v>
      </c>
      <c r="F5" s="4" t="str">
        <f t="shared" si="1"/>
        <v>False</v>
      </c>
      <c r="H5" t="s">
        <v>75</v>
      </c>
    </row>
    <row r="6" spans="2:8" x14ac:dyDescent="0.25">
      <c r="B6" s="4" t="s">
        <v>42</v>
      </c>
      <c r="C6" s="4">
        <v>3109</v>
      </c>
      <c r="D6" s="4">
        <v>3429</v>
      </c>
      <c r="E6" s="4">
        <f t="shared" si="0"/>
        <v>320</v>
      </c>
      <c r="F6" s="4" t="str">
        <f t="shared" si="1"/>
        <v>True</v>
      </c>
      <c r="H6" t="s">
        <v>76</v>
      </c>
    </row>
    <row r="7" spans="2:8" x14ac:dyDescent="0.25">
      <c r="B7" s="4" t="s">
        <v>31</v>
      </c>
      <c r="C7" s="4">
        <v>2541</v>
      </c>
      <c r="D7" s="4">
        <v>3659</v>
      </c>
      <c r="E7" s="4">
        <f t="shared" si="0"/>
        <v>1118</v>
      </c>
      <c r="F7" s="4" t="str">
        <f t="shared" si="1"/>
        <v>True</v>
      </c>
      <c r="H7" t="s">
        <v>77</v>
      </c>
    </row>
    <row r="8" spans="2:8" x14ac:dyDescent="0.25">
      <c r="B8" s="4" t="s">
        <v>32</v>
      </c>
      <c r="C8" s="4">
        <v>3352</v>
      </c>
      <c r="D8" s="4">
        <v>3346</v>
      </c>
      <c r="E8" s="4">
        <f t="shared" si="0"/>
        <v>-6</v>
      </c>
      <c r="F8" s="4" t="str">
        <f t="shared" si="1"/>
        <v>True</v>
      </c>
    </row>
    <row r="9" spans="2:8" x14ac:dyDescent="0.25">
      <c r="B9" s="4" t="s">
        <v>33</v>
      </c>
      <c r="C9" s="4">
        <v>3399</v>
      </c>
      <c r="D9" s="4">
        <v>3560</v>
      </c>
      <c r="E9" s="4">
        <f t="shared" si="0"/>
        <v>161</v>
      </c>
      <c r="F9" s="4" t="str">
        <f t="shared" si="1"/>
        <v>True</v>
      </c>
    </row>
    <row r="10" spans="2:8" x14ac:dyDescent="0.25">
      <c r="B10" s="4" t="s">
        <v>34</v>
      </c>
      <c r="C10" s="4">
        <v>2400</v>
      </c>
      <c r="D10" s="4">
        <v>3100</v>
      </c>
      <c r="E10" s="4">
        <f t="shared" si="0"/>
        <v>700</v>
      </c>
      <c r="F10" s="4" t="str">
        <f t="shared" si="1"/>
        <v>False</v>
      </c>
    </row>
    <row r="11" spans="2:8" x14ac:dyDescent="0.25">
      <c r="B11" s="4" t="s">
        <v>35</v>
      </c>
      <c r="C11" s="4">
        <v>2883</v>
      </c>
      <c r="D11" s="4">
        <v>3316</v>
      </c>
      <c r="E11" s="4">
        <f t="shared" si="0"/>
        <v>433</v>
      </c>
      <c r="F11" s="4" t="str">
        <f t="shared" si="1"/>
        <v>True</v>
      </c>
    </row>
    <row r="12" spans="2:8" x14ac:dyDescent="0.25">
      <c r="B12" s="4" t="s">
        <v>36</v>
      </c>
      <c r="C12" s="4">
        <v>2578</v>
      </c>
      <c r="D12" s="4">
        <v>3306</v>
      </c>
      <c r="E12" s="4">
        <f t="shared" si="0"/>
        <v>728</v>
      </c>
      <c r="F12" s="4" t="str">
        <f t="shared" si="1"/>
        <v>True</v>
      </c>
    </row>
    <row r="13" spans="2:8" x14ac:dyDescent="0.25">
      <c r="B13" s="4" t="s">
        <v>37</v>
      </c>
      <c r="C13" s="4">
        <v>3315</v>
      </c>
      <c r="D13" s="4">
        <v>3795</v>
      </c>
      <c r="E13" s="4">
        <f t="shared" si="0"/>
        <v>480</v>
      </c>
      <c r="F13" s="4" t="str">
        <f t="shared" si="1"/>
        <v>True</v>
      </c>
    </row>
    <row r="14" spans="2:8" x14ac:dyDescent="0.25">
      <c r="B14" s="4" t="s">
        <v>38</v>
      </c>
      <c r="C14" s="4">
        <v>2236</v>
      </c>
      <c r="D14" s="4">
        <v>3432</v>
      </c>
      <c r="E14" s="4">
        <f t="shared" si="0"/>
        <v>1196</v>
      </c>
      <c r="F14" s="4" t="str">
        <f t="shared" si="1"/>
        <v>True</v>
      </c>
    </row>
    <row r="15" spans="2:8" x14ac:dyDescent="0.25">
      <c r="B15" s="4" t="s">
        <v>39</v>
      </c>
      <c r="C15" s="4">
        <v>2786</v>
      </c>
      <c r="D15" s="4">
        <v>3132</v>
      </c>
      <c r="E15" s="4">
        <f t="shared" si="0"/>
        <v>346</v>
      </c>
      <c r="F15" s="4" t="str">
        <f t="shared" si="1"/>
        <v>True</v>
      </c>
    </row>
    <row r="16" spans="2:8" x14ac:dyDescent="0.25">
      <c r="B16" s="4" t="s">
        <v>40</v>
      </c>
      <c r="C16" s="4">
        <v>3295</v>
      </c>
      <c r="D16" s="4">
        <v>3159</v>
      </c>
      <c r="E16" s="4">
        <f t="shared" si="0"/>
        <v>-136</v>
      </c>
      <c r="F16" s="4" t="str">
        <f t="shared" si="1"/>
        <v>True</v>
      </c>
    </row>
    <row r="17" spans="2:6" x14ac:dyDescent="0.25">
      <c r="B17" s="4" t="s">
        <v>41</v>
      </c>
      <c r="C17" s="4">
        <v>2750</v>
      </c>
      <c r="D17" s="4">
        <v>3694</v>
      </c>
      <c r="E17" s="4">
        <f t="shared" si="0"/>
        <v>944</v>
      </c>
      <c r="F17" s="4" t="str">
        <f t="shared" si="1"/>
        <v>True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workbookViewId="0"/>
  </sheetViews>
  <sheetFormatPr defaultRowHeight="15" x14ac:dyDescent="0.25"/>
  <cols>
    <col min="2" max="2" width="8.42578125" customWidth="1"/>
    <col min="3" max="3" width="9.7109375" bestFit="1" customWidth="1"/>
    <col min="4" max="4" width="12.140625" bestFit="1" customWidth="1"/>
    <col min="5" max="5" width="15.7109375" bestFit="1" customWidth="1"/>
    <col min="6" max="6" width="18.5703125" bestFit="1" customWidth="1"/>
  </cols>
  <sheetData>
    <row r="1" spans="2:8" x14ac:dyDescent="0.25"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H1" s="6" t="s">
        <v>78</v>
      </c>
    </row>
    <row r="2" spans="2:8" x14ac:dyDescent="0.25">
      <c r="B2" s="4" t="s">
        <v>27</v>
      </c>
      <c r="C2" s="4">
        <v>2804</v>
      </c>
      <c r="D2" s="4">
        <v>3239</v>
      </c>
      <c r="E2" s="4">
        <f>D2-C2</f>
        <v>435</v>
      </c>
      <c r="F2" s="4" t="b">
        <f>NOT(C2&gt;2500)</f>
        <v>0</v>
      </c>
    </row>
    <row r="3" spans="2:8" x14ac:dyDescent="0.25">
      <c r="B3" s="4" t="s">
        <v>28</v>
      </c>
      <c r="C3" s="4">
        <v>2793</v>
      </c>
      <c r="D3" s="4">
        <v>3539</v>
      </c>
      <c r="E3" s="4">
        <f t="shared" ref="E3:E17" si="0">D3-C3</f>
        <v>746</v>
      </c>
      <c r="F3" s="4" t="b">
        <f t="shared" ref="F3:F17" si="1">NOT(C3&gt;2500)</f>
        <v>0</v>
      </c>
    </row>
    <row r="4" spans="2:8" x14ac:dyDescent="0.25">
      <c r="B4" s="4" t="s">
        <v>29</v>
      </c>
      <c r="C4" s="4">
        <v>3478</v>
      </c>
      <c r="D4" s="4">
        <v>3315</v>
      </c>
      <c r="E4" s="4">
        <f t="shared" si="0"/>
        <v>-163</v>
      </c>
      <c r="F4" s="4" t="b">
        <f t="shared" si="1"/>
        <v>0</v>
      </c>
      <c r="H4" s="7" t="s">
        <v>54</v>
      </c>
    </row>
    <row r="5" spans="2:8" x14ac:dyDescent="0.25">
      <c r="B5" s="4" t="s">
        <v>30</v>
      </c>
      <c r="C5" s="4">
        <v>2727</v>
      </c>
      <c r="D5" s="4">
        <v>3046</v>
      </c>
      <c r="E5" s="4">
        <f t="shared" si="0"/>
        <v>319</v>
      </c>
      <c r="F5" s="4" t="b">
        <f t="shared" si="1"/>
        <v>0</v>
      </c>
      <c r="H5" t="s">
        <v>79</v>
      </c>
    </row>
    <row r="6" spans="2:8" x14ac:dyDescent="0.25">
      <c r="B6" s="4" t="s">
        <v>42</v>
      </c>
      <c r="C6" s="4">
        <v>3109</v>
      </c>
      <c r="D6" s="4">
        <v>3429</v>
      </c>
      <c r="E6" s="4">
        <f t="shared" si="0"/>
        <v>320</v>
      </c>
      <c r="F6" s="4" t="b">
        <f t="shared" si="1"/>
        <v>0</v>
      </c>
    </row>
    <row r="7" spans="2:8" x14ac:dyDescent="0.25">
      <c r="B7" s="4" t="s">
        <v>31</v>
      </c>
      <c r="C7" s="4">
        <v>2400</v>
      </c>
      <c r="D7" s="4">
        <v>3659</v>
      </c>
      <c r="E7" s="4">
        <f t="shared" si="0"/>
        <v>1259</v>
      </c>
      <c r="F7" s="4" t="b">
        <f t="shared" si="1"/>
        <v>1</v>
      </c>
    </row>
    <row r="8" spans="2:8" x14ac:dyDescent="0.25">
      <c r="B8" s="4" t="s">
        <v>32</v>
      </c>
      <c r="C8" s="4">
        <v>3352</v>
      </c>
      <c r="D8" s="4">
        <v>3346</v>
      </c>
      <c r="E8" s="4">
        <f t="shared" si="0"/>
        <v>-6</v>
      </c>
      <c r="F8" s="4" t="b">
        <f t="shared" si="1"/>
        <v>0</v>
      </c>
    </row>
    <row r="9" spans="2:8" x14ac:dyDescent="0.25">
      <c r="B9" s="4" t="s">
        <v>33</v>
      </c>
      <c r="C9" s="4">
        <v>3399</v>
      </c>
      <c r="D9" s="4">
        <v>3560</v>
      </c>
      <c r="E9" s="4">
        <f t="shared" si="0"/>
        <v>161</v>
      </c>
      <c r="F9" s="4" t="b">
        <f t="shared" si="1"/>
        <v>0</v>
      </c>
    </row>
    <row r="10" spans="2:8" x14ac:dyDescent="0.25">
      <c r="B10" s="4" t="s">
        <v>34</v>
      </c>
      <c r="C10" s="4">
        <v>2505</v>
      </c>
      <c r="D10" s="4">
        <v>3276</v>
      </c>
      <c r="E10" s="4">
        <f t="shared" si="0"/>
        <v>771</v>
      </c>
      <c r="F10" s="4" t="b">
        <f t="shared" si="1"/>
        <v>0</v>
      </c>
    </row>
    <row r="11" spans="2:8" x14ac:dyDescent="0.25">
      <c r="B11" s="4" t="s">
        <v>35</v>
      </c>
      <c r="C11" s="4">
        <v>2883</v>
      </c>
      <c r="D11" s="4">
        <v>3316</v>
      </c>
      <c r="E11" s="4">
        <f t="shared" si="0"/>
        <v>433</v>
      </c>
      <c r="F11" s="4" t="b">
        <f t="shared" si="1"/>
        <v>0</v>
      </c>
    </row>
    <row r="12" spans="2:8" x14ac:dyDescent="0.25">
      <c r="B12" s="4" t="s">
        <v>36</v>
      </c>
      <c r="C12" s="4">
        <v>2578</v>
      </c>
      <c r="D12" s="4">
        <v>3306</v>
      </c>
      <c r="E12" s="4">
        <f t="shared" si="0"/>
        <v>728</v>
      </c>
      <c r="F12" s="4" t="b">
        <f t="shared" si="1"/>
        <v>0</v>
      </c>
    </row>
    <row r="13" spans="2:8" x14ac:dyDescent="0.25">
      <c r="B13" s="4" t="s">
        <v>37</v>
      </c>
      <c r="C13" s="4">
        <v>3315</v>
      </c>
      <c r="D13" s="4">
        <v>3795</v>
      </c>
      <c r="E13" s="4">
        <f t="shared" si="0"/>
        <v>480</v>
      </c>
      <c r="F13" s="4" t="b">
        <f t="shared" si="1"/>
        <v>0</v>
      </c>
    </row>
    <row r="14" spans="2:8" x14ac:dyDescent="0.25">
      <c r="B14" s="4" t="s">
        <v>38</v>
      </c>
      <c r="C14" s="4">
        <v>2236</v>
      </c>
      <c r="D14" s="4">
        <v>3432</v>
      </c>
      <c r="E14" s="4">
        <f t="shared" si="0"/>
        <v>1196</v>
      </c>
      <c r="F14" s="4" t="b">
        <f t="shared" si="1"/>
        <v>1</v>
      </c>
    </row>
    <row r="15" spans="2:8" x14ac:dyDescent="0.25">
      <c r="B15" s="4" t="s">
        <v>39</v>
      </c>
      <c r="C15" s="4">
        <v>2786</v>
      </c>
      <c r="D15" s="4">
        <v>3132</v>
      </c>
      <c r="E15" s="4">
        <f t="shared" si="0"/>
        <v>346</v>
      </c>
      <c r="F15" s="4" t="b">
        <f t="shared" si="1"/>
        <v>0</v>
      </c>
    </row>
    <row r="16" spans="2:8" x14ac:dyDescent="0.25">
      <c r="B16" s="4" t="s">
        <v>40</v>
      </c>
      <c r="C16" s="4">
        <v>3295</v>
      </c>
      <c r="D16" s="4">
        <v>3159</v>
      </c>
      <c r="E16" s="4">
        <f t="shared" si="0"/>
        <v>-136</v>
      </c>
      <c r="F16" s="4" t="b">
        <f t="shared" si="1"/>
        <v>0</v>
      </c>
    </row>
    <row r="17" spans="2:6" x14ac:dyDescent="0.25">
      <c r="B17" s="4" t="s">
        <v>41</v>
      </c>
      <c r="C17" s="4">
        <v>2750</v>
      </c>
      <c r="D17" s="4">
        <v>3694</v>
      </c>
      <c r="E17" s="4">
        <f t="shared" si="0"/>
        <v>944</v>
      </c>
      <c r="F17" s="4" t="b">
        <f t="shared" si="1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tabSelected="1" workbookViewId="0"/>
  </sheetViews>
  <sheetFormatPr defaultRowHeight="15" x14ac:dyDescent="0.25"/>
  <cols>
    <col min="2" max="2" width="15.5703125" customWidth="1"/>
    <col min="8" max="8" width="11.85546875" bestFit="1" customWidth="1"/>
    <col min="9" max="9" width="10.7109375" customWidth="1"/>
    <col min="10" max="10" width="9.140625" bestFit="1" customWidth="1"/>
    <col min="11" max="11" width="15.28515625" bestFit="1" customWidth="1"/>
    <col min="13" max="13" width="11.28515625" bestFit="1" customWidth="1"/>
  </cols>
  <sheetData>
    <row r="1" spans="2:14" s="11" customFormat="1" ht="41.25" customHeight="1" x14ac:dyDescent="0.25">
      <c r="B1" s="9" t="s">
        <v>91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92</v>
      </c>
      <c r="H1" s="9" t="s">
        <v>80</v>
      </c>
      <c r="I1" s="10" t="s">
        <v>81</v>
      </c>
      <c r="J1" s="10" t="s">
        <v>86</v>
      </c>
      <c r="K1" s="9" t="s">
        <v>82</v>
      </c>
      <c r="M1" s="9" t="s">
        <v>87</v>
      </c>
      <c r="N1" s="12">
        <v>8500</v>
      </c>
    </row>
    <row r="2" spans="2:14" x14ac:dyDescent="0.25">
      <c r="B2" s="4" t="s">
        <v>27</v>
      </c>
      <c r="C2" s="4">
        <v>534</v>
      </c>
      <c r="D2" s="4">
        <v>423</v>
      </c>
      <c r="E2" s="4">
        <v>521</v>
      </c>
      <c r="F2" s="4">
        <v>625</v>
      </c>
      <c r="G2" s="4">
        <f t="shared" ref="G2:G11" si="0">SUM(C2:F2)</f>
        <v>2103</v>
      </c>
      <c r="H2" s="8" t="s">
        <v>83</v>
      </c>
      <c r="I2" s="15" t="s">
        <v>84</v>
      </c>
      <c r="J2" s="4"/>
      <c r="K2" s="15"/>
    </row>
    <row r="3" spans="2:14" x14ac:dyDescent="0.25">
      <c r="B3" s="4" t="s">
        <v>28</v>
      </c>
      <c r="C3" s="4">
        <v>654</v>
      </c>
      <c r="D3" s="4">
        <v>634</v>
      </c>
      <c r="E3" s="4">
        <v>326</v>
      </c>
      <c r="F3" s="4">
        <v>754</v>
      </c>
      <c r="G3" s="4">
        <f t="shared" si="0"/>
        <v>2368</v>
      </c>
      <c r="H3" s="4">
        <v>205</v>
      </c>
      <c r="I3" s="15" t="s">
        <v>84</v>
      </c>
      <c r="J3" s="4"/>
      <c r="K3" s="15"/>
    </row>
    <row r="4" spans="2:14" x14ac:dyDescent="0.25">
      <c r="B4" s="4" t="s">
        <v>29</v>
      </c>
      <c r="C4" s="4">
        <v>6778</v>
      </c>
      <c r="D4" s="4">
        <v>6760</v>
      </c>
      <c r="E4" s="4">
        <v>4568</v>
      </c>
      <c r="F4" s="4">
        <v>7834</v>
      </c>
      <c r="G4" s="4">
        <f t="shared" si="0"/>
        <v>25940</v>
      </c>
      <c r="H4" s="4">
        <v>314</v>
      </c>
      <c r="I4" s="15" t="s">
        <v>84</v>
      </c>
      <c r="J4" s="4"/>
      <c r="K4" s="15"/>
      <c r="M4" s="7" t="s">
        <v>54</v>
      </c>
    </row>
    <row r="5" spans="2:14" x14ac:dyDescent="0.25">
      <c r="B5" s="4" t="s">
        <v>30</v>
      </c>
      <c r="C5" s="4">
        <v>233</v>
      </c>
      <c r="D5" s="4">
        <v>532</v>
      </c>
      <c r="E5" s="4">
        <v>525</v>
      </c>
      <c r="F5" s="4">
        <v>652</v>
      </c>
      <c r="G5" s="4">
        <f t="shared" si="0"/>
        <v>1942</v>
      </c>
      <c r="H5" s="4">
        <v>245</v>
      </c>
      <c r="I5" s="15" t="s">
        <v>85</v>
      </c>
      <c r="J5" s="4"/>
      <c r="K5" s="15"/>
      <c r="M5" t="s">
        <v>88</v>
      </c>
    </row>
    <row r="6" spans="2:14" x14ac:dyDescent="0.25">
      <c r="B6" s="4" t="s">
        <v>42</v>
      </c>
      <c r="C6" s="4">
        <v>354</v>
      </c>
      <c r="D6" s="4">
        <v>633</v>
      </c>
      <c r="E6" s="4">
        <v>422</v>
      </c>
      <c r="F6" s="4">
        <v>255</v>
      </c>
      <c r="G6" s="4">
        <f t="shared" si="0"/>
        <v>1664</v>
      </c>
      <c r="H6" s="4">
        <v>194</v>
      </c>
      <c r="I6" s="15" t="s">
        <v>85</v>
      </c>
      <c r="J6" s="4"/>
      <c r="K6" s="15"/>
      <c r="M6" t="s">
        <v>96</v>
      </c>
    </row>
    <row r="7" spans="2:14" x14ac:dyDescent="0.25">
      <c r="B7" s="4" t="s">
        <v>31</v>
      </c>
      <c r="C7" s="4">
        <v>255</v>
      </c>
      <c r="D7" s="4">
        <v>525</v>
      </c>
      <c r="E7" s="4">
        <v>252</v>
      </c>
      <c r="F7" s="4">
        <v>624</v>
      </c>
      <c r="G7" s="4">
        <f t="shared" si="0"/>
        <v>1656</v>
      </c>
      <c r="H7" s="8" t="s">
        <v>83</v>
      </c>
      <c r="I7" s="15" t="s">
        <v>85</v>
      </c>
      <c r="J7" s="4"/>
      <c r="K7" s="15"/>
      <c r="M7" t="s">
        <v>97</v>
      </c>
    </row>
    <row r="8" spans="2:14" x14ac:dyDescent="0.25">
      <c r="B8" s="4" t="s">
        <v>32</v>
      </c>
      <c r="C8" s="4">
        <v>422</v>
      </c>
      <c r="D8" s="4">
        <v>642</v>
      </c>
      <c r="E8" s="4">
        <v>642</v>
      </c>
      <c r="F8" s="4">
        <v>624</v>
      </c>
      <c r="G8" s="4">
        <f t="shared" si="0"/>
        <v>2330</v>
      </c>
      <c r="H8" s="4">
        <v>337</v>
      </c>
      <c r="I8" s="15" t="s">
        <v>84</v>
      </c>
      <c r="J8" s="4"/>
      <c r="K8" s="15"/>
    </row>
    <row r="9" spans="2:14" x14ac:dyDescent="0.25">
      <c r="B9" s="4" t="s">
        <v>33</v>
      </c>
      <c r="C9" s="4">
        <v>854</v>
      </c>
      <c r="D9" s="4">
        <v>364</v>
      </c>
      <c r="E9" s="4">
        <v>474</v>
      </c>
      <c r="F9" s="4">
        <v>743</v>
      </c>
      <c r="G9" s="4">
        <f t="shared" si="0"/>
        <v>2435</v>
      </c>
      <c r="H9" s="4">
        <v>242</v>
      </c>
      <c r="I9" s="15" t="s">
        <v>85</v>
      </c>
      <c r="J9" s="4"/>
      <c r="K9" s="15"/>
    </row>
    <row r="10" spans="2:14" x14ac:dyDescent="0.25">
      <c r="B10" s="4" t="s">
        <v>34</v>
      </c>
      <c r="C10" s="4">
        <v>3634</v>
      </c>
      <c r="D10" s="4">
        <v>6344</v>
      </c>
      <c r="E10" s="4">
        <v>6423</v>
      </c>
      <c r="F10" s="4">
        <v>2546</v>
      </c>
      <c r="G10" s="4">
        <f t="shared" si="0"/>
        <v>18947</v>
      </c>
      <c r="H10" s="8" t="s">
        <v>83</v>
      </c>
      <c r="I10" s="15" t="s">
        <v>85</v>
      </c>
      <c r="J10" s="4"/>
      <c r="K10" s="15"/>
    </row>
    <row r="11" spans="2:14" x14ac:dyDescent="0.25">
      <c r="B11" s="4" t="s">
        <v>35</v>
      </c>
      <c r="C11" s="4">
        <v>356</v>
      </c>
      <c r="D11" s="4">
        <v>634</v>
      </c>
      <c r="E11" s="4">
        <v>632</v>
      </c>
      <c r="F11" s="4">
        <v>743</v>
      </c>
      <c r="G11" s="4">
        <f t="shared" si="0"/>
        <v>2365</v>
      </c>
      <c r="H11" s="4">
        <v>178</v>
      </c>
      <c r="I11" s="15" t="s">
        <v>84</v>
      </c>
      <c r="J11" s="4"/>
      <c r="K11" s="15"/>
    </row>
    <row r="14" spans="2:14" x14ac:dyDescent="0.25">
      <c r="B14" s="6" t="s">
        <v>89</v>
      </c>
    </row>
    <row r="15" spans="2:14" x14ac:dyDescent="0.25">
      <c r="B15" s="6" t="s">
        <v>94</v>
      </c>
    </row>
    <row r="16" spans="2:14" x14ac:dyDescent="0.25">
      <c r="B16" s="6"/>
    </row>
    <row r="17" spans="2:2" x14ac:dyDescent="0.25">
      <c r="B17" s="6" t="s">
        <v>90</v>
      </c>
    </row>
    <row r="18" spans="2:2" x14ac:dyDescent="0.25">
      <c r="B18" s="6" t="s">
        <v>95</v>
      </c>
    </row>
    <row r="19" spans="2:2" x14ac:dyDescent="0.25">
      <c r="B1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IF</vt:lpstr>
      <vt:lpstr>Nested IF</vt:lpstr>
      <vt:lpstr>SumIF</vt:lpstr>
      <vt:lpstr>CountIF</vt:lpstr>
      <vt:lpstr>AverageIF</vt:lpstr>
      <vt:lpstr>And</vt:lpstr>
      <vt:lpstr>Or</vt:lpstr>
      <vt:lpstr>Not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2017-09-06T02:24:48Z</dcterms:modified>
</cp:coreProperties>
</file>